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defaultThemeVersion="166925"/>
  <mc:AlternateContent xmlns:mc="http://schemas.openxmlformats.org/markup-compatibility/2006">
    <mc:Choice Requires="x15">
      <x15ac:absPath xmlns:x15ac="http://schemas.microsoft.com/office/spreadsheetml/2010/11/ac" url="https://cushwake1-my.sharepoint.com/personal/aixa_velez_cushwake_com/Documents/Earnings Prep/Q4 2019/"/>
    </mc:Choice>
  </mc:AlternateContent>
  <xr:revisionPtr revIDLastSave="0" documentId="8_{A54885F8-0ED5-4328-A87D-82529FDE7AE2}" xr6:coauthVersionLast="41" xr6:coauthVersionMax="41" xr10:uidLastSave="{00000000-0000-0000-0000-000000000000}"/>
  <bookViews>
    <workbookView xWindow="-98" yWindow="-98" windowWidth="20715" windowHeight="13276" tabRatio="917" firstSheet="2" activeTab="12" xr2:uid="{00000000-000D-0000-FFFF-FFFF00000000}"/>
  </bookViews>
  <sheets>
    <sheet name="Segments Schedule" sheetId="2" state="hidden" r:id="rId1"/>
    <sheet name="Notes and NonGAAP Fin Measures" sheetId="13" r:id="rId2"/>
    <sheet name="2019 Financials --&gt;" sheetId="22" r:id="rId3"/>
    <sheet name="Balance Sheet" sheetId="12" r:id="rId4"/>
    <sheet name="Statement of Operations" sheetId="9" r:id="rId5"/>
    <sheet name="Cash Flow" sheetId="18" r:id="rId6"/>
    <sheet name="Segment Results" sheetId="27" r:id="rId7"/>
    <sheet name="Segment Detail" sheetId="4" r:id="rId8"/>
    <sheet name="Segment % Change" sheetId="20" r:id="rId9"/>
    <sheet name="OpEx Reconciliation" sheetId="21" r:id="rId10"/>
    <sheet name="EBITDA Reconciliation" sheetId="17" r:id="rId11"/>
    <sheet name="Adjusted Net Income" sheetId="24" r:id="rId12"/>
    <sheet name="Adjusted Earnings per Share" sheetId="25" r:id="rId13"/>
  </sheets>
  <definedNames>
    <definedName name="_xlnm.Print_Area" localSheetId="12">'Adjusted Earnings per Share'!$A$1:$J$6</definedName>
    <definedName name="_xlnm.Print_Area" localSheetId="11">'Adjusted Net Income'!$A$1:$I$18</definedName>
    <definedName name="_xlnm.Print_Area" localSheetId="10">'EBITDA Reconciliation'!$A$1:$J$19</definedName>
    <definedName name="_xlnm.Print_Area" localSheetId="7">'Segment Detail'!$A$1:$A$57</definedName>
    <definedName name="_xlnm.Print_Titles" localSheetId="7">'Segment Detail'!$3:$5</definedName>
    <definedName name="_xlnm.Print_Titles" localSheetId="4">'Statement of Operations'!$5:$7</definedName>
    <definedName name="Segment_3mo_CY" comment="Segment table CY 3 months" localSheetId="6">'Segment Results'!$A$3:$K$19</definedName>
    <definedName name="Segment_3mo_CY" comment="Segment table CY 3 months">#REF!</definedName>
    <definedName name="Segment_3mo_PY" comment="Segment table PY 3 months" localSheetId="6">'Segment Results'!$A$20:$K$27</definedName>
    <definedName name="Segment_3mo_PY" comment="Segment table PY 3 months">#REF!</definedName>
    <definedName name="Segment_YTD_CY" comment="Segment table CY YTD" localSheetId="12">#REF!</definedName>
    <definedName name="Segment_YTD_CY" comment="Segment table CY YTD" localSheetId="11">#REF!</definedName>
    <definedName name="Segment_YTD_CY" comment="Segment table CY YTD" localSheetId="6">'Segment Results'!#REF!</definedName>
    <definedName name="Segment_YTD_CY" comment="Segment table CY YTD">#REF!</definedName>
    <definedName name="Segment_YTD_PY" comment="Segment table PY YTD" localSheetId="12">#REF!</definedName>
    <definedName name="Segment_YTD_PY" comment="Segment table PY YTD" localSheetId="11">#REF!</definedName>
    <definedName name="Segment_YTD_PY" comment="Segment table PY YTD" localSheetId="6">'Segment Results'!#REF!</definedName>
    <definedName name="Segment_YTD_PY" comment="Segment table PY YT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2" i="4" l="1"/>
  <c r="O52" i="4" l="1"/>
  <c r="O53" i="4" s="1"/>
  <c r="N52" i="4"/>
  <c r="N53" i="4" s="1"/>
  <c r="M52" i="4"/>
  <c r="M53" i="4" s="1"/>
  <c r="L52" i="4"/>
  <c r="L53" i="4" s="1"/>
  <c r="K52" i="4"/>
  <c r="J52" i="4"/>
  <c r="I52" i="4"/>
  <c r="G52" i="4"/>
  <c r="E52" i="4"/>
  <c r="E53" i="4" s="1"/>
  <c r="O40" i="4"/>
  <c r="N40" i="4"/>
  <c r="M40" i="4"/>
  <c r="L40" i="4"/>
  <c r="F40" i="4"/>
  <c r="E40" i="4"/>
  <c r="O27" i="4"/>
  <c r="N27" i="4"/>
  <c r="M27" i="4"/>
  <c r="L27" i="4"/>
  <c r="F27" i="4"/>
  <c r="E27" i="4"/>
  <c r="O14" i="4"/>
  <c r="N14" i="4"/>
  <c r="M14" i="4"/>
  <c r="L14" i="4"/>
  <c r="E14" i="4"/>
  <c r="H13" i="4"/>
  <c r="F13" i="4"/>
  <c r="F14" i="4" s="1"/>
  <c r="D13" i="4"/>
  <c r="D52" i="4" s="1"/>
  <c r="C13" i="4"/>
  <c r="C52" i="4" s="1"/>
  <c r="B13" i="4"/>
  <c r="B52" i="4" s="1"/>
  <c r="BJ12" i="27"/>
  <c r="BJ11" i="27"/>
  <c r="BJ16" i="27"/>
  <c r="BE16" i="27"/>
  <c r="BE10" i="27"/>
  <c r="BE11" i="27"/>
  <c r="C16" i="27"/>
  <c r="W16" i="27"/>
  <c r="W11" i="27"/>
  <c r="M11" i="27"/>
  <c r="M16" i="27"/>
  <c r="F15" i="21"/>
  <c r="D15" i="21"/>
  <c r="F10" i="21"/>
  <c r="C10" i="21"/>
  <c r="D10" i="21"/>
  <c r="C12" i="27"/>
  <c r="C11" i="27"/>
  <c r="I13" i="21"/>
  <c r="F52" i="4" l="1"/>
  <c r="F53" i="4" s="1"/>
  <c r="B10" i="21" l="1"/>
  <c r="C15" i="21"/>
  <c r="C16" i="21" s="1"/>
  <c r="B15" i="21"/>
  <c r="B16" i="21" s="1"/>
  <c r="O16" i="21"/>
  <c r="N16" i="21"/>
  <c r="M16" i="21"/>
  <c r="L16" i="21"/>
  <c r="K16" i="21"/>
  <c r="J16" i="21"/>
  <c r="I16" i="21"/>
  <c r="G16" i="21"/>
  <c r="F16" i="21"/>
  <c r="E16" i="21"/>
  <c r="D16" i="21"/>
  <c r="BS17" i="27"/>
  <c r="BR17" i="27"/>
  <c r="BQ17" i="27"/>
  <c r="BN17" i="27"/>
  <c r="BM17" i="27"/>
  <c r="BL17" i="27"/>
  <c r="BI17" i="27"/>
  <c r="BH17" i="27"/>
  <c r="BG17" i="27"/>
  <c r="BD17" i="27"/>
  <c r="BC17" i="27"/>
  <c r="BB17" i="27"/>
  <c r="AX17" i="27"/>
  <c r="AW17" i="27"/>
  <c r="AV17" i="27"/>
  <c r="AS17" i="27"/>
  <c r="AR17" i="27"/>
  <c r="AQ17" i="27"/>
  <c r="AN17" i="27"/>
  <c r="AM17" i="27"/>
  <c r="AL17" i="27"/>
  <c r="AD17" i="27"/>
  <c r="AC17" i="27"/>
  <c r="AB17" i="27"/>
  <c r="Y17" i="27"/>
  <c r="X17" i="27"/>
  <c r="W17" i="27"/>
  <c r="T17" i="27"/>
  <c r="S17" i="27"/>
  <c r="R17" i="27"/>
  <c r="O17" i="27"/>
  <c r="N17" i="27"/>
  <c r="M17" i="27"/>
  <c r="J17" i="27"/>
  <c r="I17" i="27"/>
  <c r="E17" i="27"/>
  <c r="D17" i="27"/>
  <c r="C17" i="27"/>
  <c r="BT15" i="27"/>
  <c r="BO15" i="27"/>
  <c r="BJ15" i="27"/>
  <c r="BJ17" i="27" s="1"/>
  <c r="BE15" i="27"/>
  <c r="BE17" i="27" s="1"/>
  <c r="AY15" i="27"/>
  <c r="AT15" i="27"/>
  <c r="AO15" i="27"/>
  <c r="AO17" i="27" s="1"/>
  <c r="AJ15" i="27"/>
  <c r="AE15" i="27"/>
  <c r="Z15" i="27"/>
  <c r="U15" i="27"/>
  <c r="P15" i="27"/>
  <c r="K15" i="27"/>
  <c r="F15" i="27"/>
  <c r="BT16" i="27"/>
  <c r="BO16" i="27"/>
  <c r="AY16" i="27"/>
  <c r="AT16" i="27"/>
  <c r="AI16" i="27"/>
  <c r="AI17" i="27" s="1"/>
  <c r="AH16" i="27"/>
  <c r="AH17" i="27" s="1"/>
  <c r="AE16" i="27"/>
  <c r="Z16" i="27"/>
  <c r="U16" i="27"/>
  <c r="P16" i="27"/>
  <c r="H16" i="27"/>
  <c r="AG16" i="27" s="1"/>
  <c r="F16" i="27"/>
  <c r="AY11" i="27"/>
  <c r="AT11" i="27"/>
  <c r="H11" i="27"/>
  <c r="K11" i="27" s="1"/>
  <c r="BT11" i="27"/>
  <c r="BO11" i="27"/>
  <c r="AE11" i="27"/>
  <c r="Z11" i="27"/>
  <c r="U11" i="27"/>
  <c r="P11" i="27"/>
  <c r="F11" i="27"/>
  <c r="BT12" i="27"/>
  <c r="BO12" i="27"/>
  <c r="AY12" i="27"/>
  <c r="AT12" i="27"/>
  <c r="AI12" i="27"/>
  <c r="AH12" i="27"/>
  <c r="AE12" i="27"/>
  <c r="W12" i="27"/>
  <c r="Z12" i="27" s="1"/>
  <c r="U12" i="27"/>
  <c r="M12" i="27"/>
  <c r="P12" i="27" s="1"/>
  <c r="H12" i="27"/>
  <c r="F12" i="27"/>
  <c r="D10" i="27"/>
  <c r="E10" i="27"/>
  <c r="I10" i="27"/>
  <c r="J10" i="27"/>
  <c r="N10" i="27"/>
  <c r="O10" i="27"/>
  <c r="V10" i="27"/>
  <c r="AB10" i="27"/>
  <c r="AC10" i="27"/>
  <c r="AD10" i="27"/>
  <c r="AL10" i="27"/>
  <c r="AM10" i="27"/>
  <c r="AN10" i="27"/>
  <c r="AO10" i="27"/>
  <c r="AQ10" i="27"/>
  <c r="AR10" i="27"/>
  <c r="AS10" i="27"/>
  <c r="AV10" i="27"/>
  <c r="AW10" i="27"/>
  <c r="AX10" i="27"/>
  <c r="AI11" i="27"/>
  <c r="AH11" i="27"/>
  <c r="H10" i="21"/>
  <c r="H16" i="21" s="1"/>
  <c r="BT17" i="27" l="1"/>
  <c r="AE17" i="27"/>
  <c r="AY17" i="27"/>
  <c r="H17" i="27"/>
  <c r="P17" i="27"/>
  <c r="AG11" i="27"/>
  <c r="AJ11" i="27" s="1"/>
  <c r="U17" i="27"/>
  <c r="F17" i="27"/>
  <c r="Z17" i="27"/>
  <c r="AT17" i="27"/>
  <c r="BO17" i="27"/>
  <c r="AJ16" i="27"/>
  <c r="AJ17" i="27" s="1"/>
  <c r="AG17" i="27"/>
  <c r="K16" i="27"/>
  <c r="K17" i="27" s="1"/>
  <c r="AG12" i="27"/>
  <c r="AJ12" i="27" s="1"/>
  <c r="K12" i="27"/>
  <c r="D11" i="4" l="1"/>
  <c r="F11" i="4"/>
  <c r="H11" i="4"/>
  <c r="C11" i="4"/>
  <c r="B11" i="4"/>
  <c r="M9" i="27"/>
  <c r="M10" i="27" s="1"/>
  <c r="H9" i="27"/>
  <c r="H10" i="27" s="1"/>
  <c r="C9" i="27"/>
  <c r="C10" i="27" s="1"/>
  <c r="AG9" i="27" l="1"/>
  <c r="H50" i="4"/>
  <c r="BT9" i="27" l="1"/>
  <c r="BT8" i="27"/>
  <c r="BT7" i="27"/>
  <c r="BT6" i="27"/>
  <c r="BO9" i="27"/>
  <c r="BO8" i="27"/>
  <c r="BO7" i="27"/>
  <c r="BO6" i="27"/>
  <c r="Q30" i="9"/>
  <c r="Q27" i="9"/>
  <c r="P27" i="9"/>
  <c r="P30" i="9"/>
  <c r="I30" i="9"/>
  <c r="I27" i="9"/>
  <c r="Q24" i="9"/>
  <c r="P24" i="9"/>
  <c r="I24" i="9"/>
  <c r="I16" i="9"/>
  <c r="I20" i="9" s="1"/>
  <c r="I15" i="9"/>
  <c r="O10" i="25"/>
  <c r="P10" i="25"/>
  <c r="P9" i="25"/>
  <c r="O9" i="25"/>
  <c r="Q18" i="17"/>
  <c r="P18" i="17"/>
  <c r="BO10" i="27" l="1"/>
  <c r="BT10" i="27"/>
  <c r="H40" i="12"/>
  <c r="L10" i="25" l="1"/>
  <c r="K10" i="25"/>
  <c r="L9" i="25"/>
  <c r="K9" i="25"/>
  <c r="G40" i="12" l="1"/>
  <c r="G24" i="9"/>
  <c r="O24" i="9"/>
  <c r="N24" i="9"/>
  <c r="H24" i="9"/>
  <c r="M10" i="25"/>
  <c r="N10" i="25"/>
  <c r="G9" i="25"/>
  <c r="G10" i="25"/>
  <c r="F10" i="25"/>
  <c r="F9" i="25"/>
  <c r="O18" i="17"/>
  <c r="N18" i="17"/>
  <c r="H18" i="17"/>
  <c r="G18" i="17"/>
  <c r="Z19" i="27" l="1"/>
  <c r="Z9" i="27"/>
  <c r="Z8" i="27"/>
  <c r="Z7" i="27"/>
  <c r="Z6" i="27"/>
  <c r="Z10" i="27" l="1"/>
  <c r="I58" i="18" l="1"/>
  <c r="I53" i="18"/>
  <c r="I39" i="18"/>
  <c r="I28" i="18"/>
  <c r="E28" i="18"/>
  <c r="E39" i="18"/>
  <c r="E58" i="18"/>
  <c r="E53" i="18"/>
  <c r="N9" i="25"/>
  <c r="M9" i="25"/>
  <c r="E10" i="25"/>
  <c r="E9" i="25"/>
  <c r="D10" i="25"/>
  <c r="D9" i="25"/>
  <c r="L17" i="24"/>
  <c r="K17" i="24"/>
  <c r="E17" i="24"/>
  <c r="D17" i="24"/>
  <c r="M18" i="17"/>
  <c r="L18" i="17"/>
  <c r="F18" i="17"/>
  <c r="E18" i="17"/>
  <c r="F38" i="12"/>
  <c r="F25" i="12"/>
  <c r="F30" i="12" s="1"/>
  <c r="F9" i="12"/>
  <c r="F17" i="12"/>
  <c r="M16" i="9"/>
  <c r="M20" i="9" s="1"/>
  <c r="M22" i="9" s="1"/>
  <c r="M24" i="9" s="1"/>
  <c r="L16" i="9"/>
  <c r="L20" i="9" s="1"/>
  <c r="L22" i="9" s="1"/>
  <c r="L24" i="9" s="1"/>
  <c r="F15" i="9"/>
  <c r="F16" i="9" s="1"/>
  <c r="F20" i="9" s="1"/>
  <c r="F22" i="9" s="1"/>
  <c r="F24" i="9" s="1"/>
  <c r="E15" i="9"/>
  <c r="E16" i="9"/>
  <c r="E20" i="9"/>
  <c r="E22" i="9" s="1"/>
  <c r="E24" i="9" s="1"/>
  <c r="K38" i="4"/>
  <c r="K40" i="4" s="1"/>
  <c r="J38" i="4"/>
  <c r="J40" i="4" s="1"/>
  <c r="K25" i="4"/>
  <c r="K27" i="4" s="1"/>
  <c r="J25" i="4"/>
  <c r="J27" i="4" s="1"/>
  <c r="K12" i="4"/>
  <c r="K14" i="4" s="1"/>
  <c r="J12" i="4"/>
  <c r="J14" i="4" s="1"/>
  <c r="K51" i="4"/>
  <c r="K53" i="4" s="1"/>
  <c r="J51" i="4"/>
  <c r="J53" i="4" s="1"/>
  <c r="D51" i="4"/>
  <c r="D53" i="4" s="1"/>
  <c r="C51" i="4"/>
  <c r="C53" i="4" s="1"/>
  <c r="D38" i="4"/>
  <c r="D40" i="4" s="1"/>
  <c r="C38" i="4"/>
  <c r="C40" i="4" s="1"/>
  <c r="D25" i="4"/>
  <c r="D27" i="4" s="1"/>
  <c r="C25" i="4"/>
  <c r="C27" i="4" s="1"/>
  <c r="D12" i="4"/>
  <c r="D14" i="4" s="1"/>
  <c r="C12" i="4"/>
  <c r="C14" i="4" s="1"/>
  <c r="P6" i="27"/>
  <c r="P7" i="27"/>
  <c r="P8" i="27"/>
  <c r="P9" i="27"/>
  <c r="AY9" i="27"/>
  <c r="AY8" i="27"/>
  <c r="AY7" i="27"/>
  <c r="AY6" i="27"/>
  <c r="AT9" i="27"/>
  <c r="AT8" i="27"/>
  <c r="AT7" i="27"/>
  <c r="AT6" i="27"/>
  <c r="B25" i="12"/>
  <c r="B30" i="12" s="1"/>
  <c r="B40" i="12" s="1"/>
  <c r="B38" i="12"/>
  <c r="B9" i="12"/>
  <c r="B17" i="12" s="1"/>
  <c r="E9" i="12"/>
  <c r="E17" i="12"/>
  <c r="K15" i="9"/>
  <c r="K16" i="9" s="1"/>
  <c r="K20" i="9" s="1"/>
  <c r="K22" i="9" s="1"/>
  <c r="K24" i="9" s="1"/>
  <c r="D15" i="9"/>
  <c r="D16" i="9" s="1"/>
  <c r="D20" i="9" s="1"/>
  <c r="D22" i="9" s="1"/>
  <c r="D24" i="9" s="1"/>
  <c r="C15" i="9"/>
  <c r="B15" i="9"/>
  <c r="B16" i="9"/>
  <c r="B20" i="9"/>
  <c r="B22" i="9" s="1"/>
  <c r="B24" i="9" s="1"/>
  <c r="I12" i="4"/>
  <c r="I14" i="4" s="1"/>
  <c r="H12" i="4"/>
  <c r="H14" i="4" s="1"/>
  <c r="G12" i="4"/>
  <c r="G14" i="4" s="1"/>
  <c r="B12" i="4"/>
  <c r="B14" i="4" s="1"/>
  <c r="F6" i="27"/>
  <c r="F7" i="27"/>
  <c r="F8" i="27"/>
  <c r="F9" i="27"/>
  <c r="K6" i="27"/>
  <c r="K7" i="27"/>
  <c r="K8" i="27"/>
  <c r="K9" i="27"/>
  <c r="U6" i="27"/>
  <c r="U7" i="27"/>
  <c r="U8" i="27"/>
  <c r="U9" i="27"/>
  <c r="AE6" i="27"/>
  <c r="AE7" i="27"/>
  <c r="AE8" i="27"/>
  <c r="AE9" i="27"/>
  <c r="AI6" i="27"/>
  <c r="AI7" i="27"/>
  <c r="AI8" i="27"/>
  <c r="AI9" i="27"/>
  <c r="AI19" i="27"/>
  <c r="AH19" i="27"/>
  <c r="AG19" i="27"/>
  <c r="AE19" i="27"/>
  <c r="U19" i="27"/>
  <c r="K19" i="27"/>
  <c r="F19" i="27"/>
  <c r="AH9" i="27"/>
  <c r="AH8" i="27"/>
  <c r="AG8" i="27"/>
  <c r="AH7" i="27"/>
  <c r="AH6" i="27"/>
  <c r="AG7" i="27"/>
  <c r="AG6" i="27"/>
  <c r="B28" i="18"/>
  <c r="B39" i="18"/>
  <c r="B55" i="18" s="1"/>
  <c r="B58" i="18" s="1"/>
  <c r="B53" i="18"/>
  <c r="C18" i="17"/>
  <c r="D9" i="12"/>
  <c r="D17" i="12" s="1"/>
  <c r="D25" i="12"/>
  <c r="D30" i="12"/>
  <c r="D38" i="12"/>
  <c r="E25" i="12"/>
  <c r="E30" i="12"/>
  <c r="E38" i="12"/>
  <c r="E40" i="12" s="1"/>
  <c r="J10" i="25"/>
  <c r="J9" i="25"/>
  <c r="C10" i="25"/>
  <c r="C9" i="25"/>
  <c r="J17" i="24"/>
  <c r="C17" i="24"/>
  <c r="K18" i="17"/>
  <c r="D18" i="17"/>
  <c r="H28" i="18"/>
  <c r="H39" i="18"/>
  <c r="H53" i="18"/>
  <c r="H55" i="18"/>
  <c r="H58" i="18" s="1"/>
  <c r="G39" i="18"/>
  <c r="D53" i="18"/>
  <c r="D39" i="18"/>
  <c r="D28" i="18"/>
  <c r="D55" i="18" s="1"/>
  <c r="D58" i="18" s="1"/>
  <c r="I51" i="4"/>
  <c r="I53" i="4" s="1"/>
  <c r="I38" i="4"/>
  <c r="I40" i="4" s="1"/>
  <c r="I25" i="4"/>
  <c r="I27" i="4" s="1"/>
  <c r="B51" i="4"/>
  <c r="B53" i="4" s="1"/>
  <c r="B38" i="4"/>
  <c r="B40" i="4" s="1"/>
  <c r="B25" i="4"/>
  <c r="B27" i="4" s="1"/>
  <c r="H51" i="4"/>
  <c r="H53" i="4" s="1"/>
  <c r="H38" i="4"/>
  <c r="H40" i="4" s="1"/>
  <c r="H25" i="4"/>
  <c r="H27" i="4" s="1"/>
  <c r="H6" i="25"/>
  <c r="H10" i="25"/>
  <c r="G53" i="18"/>
  <c r="G28" i="18"/>
  <c r="G55" i="18"/>
  <c r="G58" i="18" s="1"/>
  <c r="C16" i="9"/>
  <c r="C20" i="9"/>
  <c r="C22" i="9"/>
  <c r="C24" i="9" s="1"/>
  <c r="G51" i="4"/>
  <c r="G53" i="4" s="1"/>
  <c r="G38" i="4"/>
  <c r="G40" i="4" s="1"/>
  <c r="G25" i="4"/>
  <c r="G27" i="4" s="1"/>
  <c r="H9" i="25"/>
  <c r="J15" i="9"/>
  <c r="J18" i="17"/>
  <c r="H17" i="24"/>
  <c r="I18" i="17"/>
  <c r="C53" i="18"/>
  <c r="C39" i="18"/>
  <c r="C28" i="18"/>
  <c r="C55" i="18" s="1"/>
  <c r="C58" i="18" s="1"/>
  <c r="C25" i="12"/>
  <c r="C30" i="12" s="1"/>
  <c r="C40" i="12" s="1"/>
  <c r="C38" i="12"/>
  <c r="C9" i="12"/>
  <c r="C17" i="12"/>
  <c r="J4" i="2"/>
  <c r="H5" i="2"/>
  <c r="G5" i="2"/>
  <c r="F5" i="2"/>
  <c r="E5" i="2"/>
  <c r="D5" i="2"/>
  <c r="J5" i="2"/>
  <c r="J24" i="2"/>
  <c r="E21" i="2"/>
  <c r="F21" i="2"/>
  <c r="F15" i="2"/>
  <c r="F22" i="2"/>
  <c r="F23" i="2"/>
  <c r="G21" i="2"/>
  <c r="H21" i="2"/>
  <c r="D21" i="2"/>
  <c r="D15" i="2"/>
  <c r="D22" i="2"/>
  <c r="B21" i="2"/>
  <c r="B28" i="2"/>
  <c r="J19" i="2"/>
  <c r="J18" i="2"/>
  <c r="J17" i="2"/>
  <c r="H15" i="2"/>
  <c r="G15" i="2"/>
  <c r="E15" i="2"/>
  <c r="J15" i="2"/>
  <c r="J13" i="2"/>
  <c r="H11" i="2"/>
  <c r="G11" i="2"/>
  <c r="F11" i="2"/>
  <c r="E11" i="2"/>
  <c r="D11" i="2"/>
  <c r="J11" i="2"/>
  <c r="B11" i="2"/>
  <c r="J10" i="2"/>
  <c r="J9" i="2"/>
  <c r="J8" i="2"/>
  <c r="J6" i="2"/>
  <c r="B6" i="2"/>
  <c r="H22" i="2"/>
  <c r="H23" i="2"/>
  <c r="E22" i="2"/>
  <c r="E23" i="2"/>
  <c r="G22" i="2"/>
  <c r="G23" i="2"/>
  <c r="J21" i="2"/>
  <c r="J28" i="2"/>
  <c r="B15" i="2"/>
  <c r="B22" i="2"/>
  <c r="I9" i="25"/>
  <c r="I10" i="25"/>
  <c r="I17" i="24"/>
  <c r="J16" i="9"/>
  <c r="J20" i="9"/>
  <c r="J22" i="9" s="1"/>
  <c r="J24" i="9" s="1"/>
  <c r="J22" i="2"/>
  <c r="J27" i="2"/>
  <c r="J31" i="2"/>
  <c r="J33" i="2"/>
  <c r="D23" i="2"/>
  <c r="J23" i="2"/>
  <c r="B23" i="2"/>
  <c r="B27" i="2"/>
  <c r="B31" i="2"/>
  <c r="B33" i="2"/>
  <c r="P10" i="27" l="1"/>
  <c r="AE10" i="27"/>
  <c r="U10" i="27"/>
  <c r="K10" i="27"/>
  <c r="F10" i="27"/>
  <c r="AT10" i="27"/>
  <c r="AY10" i="27"/>
  <c r="AH10" i="27"/>
  <c r="AG10" i="27"/>
  <c r="AI10" i="27"/>
  <c r="AJ19" i="27"/>
  <c r="M30" i="9"/>
  <c r="M27" i="9"/>
  <c r="C30" i="9"/>
  <c r="C27" i="9"/>
  <c r="B27" i="9"/>
  <c r="B30" i="9"/>
  <c r="D27" i="9"/>
  <c r="D30" i="9"/>
  <c r="F30" i="9"/>
  <c r="F27" i="9"/>
  <c r="J30" i="9"/>
  <c r="J27" i="9"/>
  <c r="K30" i="9"/>
  <c r="K27" i="9"/>
  <c r="E27" i="9"/>
  <c r="E30" i="9"/>
  <c r="L30" i="9"/>
  <c r="L27" i="9"/>
  <c r="F40" i="12"/>
  <c r="D40" i="12"/>
  <c r="AJ9" i="27"/>
  <c r="AJ7" i="27"/>
  <c r="AJ8" i="27"/>
  <c r="AJ6" i="27"/>
  <c r="AJ10" i="27" l="1"/>
</calcChain>
</file>

<file path=xl/sharedStrings.xml><?xml version="1.0" encoding="utf-8"?>
<sst xmlns="http://schemas.openxmlformats.org/spreadsheetml/2006/main" count="547" uniqueCount="252">
  <si>
    <t>Consolidated</t>
  </si>
  <si>
    <t>Americas</t>
  </si>
  <si>
    <t>EMEA</t>
  </si>
  <si>
    <t>Asia Pacific</t>
  </si>
  <si>
    <t>Global Investors</t>
  </si>
  <si>
    <t>Devp. Services</t>
  </si>
  <si>
    <t>Segments</t>
  </si>
  <si>
    <t>Fee Revenue</t>
  </si>
  <si>
    <t>Pass through revenue</t>
  </si>
  <si>
    <t>Total Revenue</t>
  </si>
  <si>
    <t>Cost of Services</t>
  </si>
  <si>
    <t>Operating, Administrative and other</t>
  </si>
  <si>
    <t>D&amp;A</t>
  </si>
  <si>
    <t>Total costs and expenses</t>
  </si>
  <si>
    <t>Gain on disposition of real estate</t>
  </si>
  <si>
    <t>Operating income</t>
  </si>
  <si>
    <t>Equity from unconsolidated</t>
  </si>
  <si>
    <t>Other income</t>
  </si>
  <si>
    <t>Non-controlling</t>
  </si>
  <si>
    <t>Add D&amp;A</t>
  </si>
  <si>
    <t>EBITDA</t>
  </si>
  <si>
    <t>Adjustments</t>
  </si>
  <si>
    <t>Adjusted EBITDA</t>
  </si>
  <si>
    <t>Reconciliation to GAAP Net Income</t>
  </si>
  <si>
    <t>Interest income</t>
  </si>
  <si>
    <t>Interest expense</t>
  </si>
  <si>
    <t>This detail may or may not be required re: reconciling to GAAP net income</t>
  </si>
  <si>
    <t>Profit before tax</t>
  </si>
  <si>
    <t>Taxes</t>
  </si>
  <si>
    <t>Net Income</t>
  </si>
  <si>
    <t>Note: This would replace current Segment Results tables. We would need four tables (Current quarter, prior year quarter, current YTD, prior YTD)</t>
  </si>
  <si>
    <t>Notes and Non-GAAP Financial Measures</t>
  </si>
  <si>
    <t>Notes:</t>
  </si>
  <si>
    <t>The financial information presented in this workbook has been derived from the Company’s audited and unaudited Consolidated Financial Statements and should be read in conjunction with the sections entitled “Risk Factors” and “Management’s Discussion and Analysis of Financial Condition and Results of Operations” and the Company’s Consolidated Financial Statements and the related notes filed with the Securities and Exchange Commission. The interim financial information for the quarterly periods is unaudited. All adjustments, consisting of normal recurring adjustments, except as otherwise noted, considered necessary for a fair presentation of the unaudited interim consolidated financial information for the periods presented have been included.</t>
  </si>
  <si>
    <t>Non-GAAP Financial Measures</t>
  </si>
  <si>
    <t> </t>
  </si>
  <si>
    <t>(i)</t>
  </si>
  <si>
    <t>(ii)</t>
  </si>
  <si>
    <t>Adjusted earnings before interest, taxes, depreciation and amortization ("Adjusted EBITDA") and Adjusted EBITDA margin;</t>
  </si>
  <si>
    <t>(iii)</t>
  </si>
  <si>
    <t>Local currency.</t>
  </si>
  <si>
    <t>($ in millions, except share data)</t>
  </si>
  <si>
    <t>Three Months Ended</t>
  </si>
  <si>
    <t>Six Months Ended</t>
  </si>
  <si>
    <t>Revenue</t>
  </si>
  <si>
    <t>Cost and expenses:</t>
  </si>
  <si>
    <t>Operating, administrative and other</t>
  </si>
  <si>
    <t>Depreciation and amortization</t>
  </si>
  <si>
    <t>Restructuring, impairment and related charges</t>
  </si>
  <si>
    <t>Interest expense, net of interest income</t>
  </si>
  <si>
    <t>Earnings from equity method investments</t>
  </si>
  <si>
    <t>Net (loss) income</t>
  </si>
  <si>
    <t>Net loss attributable to non-controlling interests</t>
  </si>
  <si>
    <t>Net (loss) income attributable to the Company</t>
  </si>
  <si>
    <t>Basic earnings (loss) per share:</t>
  </si>
  <si>
    <t>Earnings (loss) per share attributable to common shareholders, basic</t>
  </si>
  <si>
    <t>Weighted average shares outstanding for basic earnings (loss) per share</t>
  </si>
  <si>
    <t>Diluted earnings (loss) per share:</t>
  </si>
  <si>
    <t>Earnings (loss) per share attributable to common shareholders, diluted</t>
  </si>
  <si>
    <t>Weighted average shares outstanding for diluted earnings (loss) per share</t>
  </si>
  <si>
    <t>Segment Results</t>
  </si>
  <si>
    <t>($ in millions)</t>
  </si>
  <si>
    <t>For The Three Months Ended March 31, 2018</t>
  </si>
  <si>
    <t>For The Three Months Ended June 30, 2018</t>
  </si>
  <si>
    <t>For The Six Months Ended June 30, 2018</t>
  </si>
  <si>
    <t>For The Three Months Ended September 30, 2018</t>
  </si>
  <si>
    <t>For The Three Months Ended December 31, 2018</t>
  </si>
  <si>
    <t>For The Twelve Months Ended December 31, 2018</t>
  </si>
  <si>
    <t>Three Months Ended March 31, 2019</t>
  </si>
  <si>
    <t>Three Months Ended June 30, 2019</t>
  </si>
  <si>
    <t>Six Months Ended June 30, 2019</t>
  </si>
  <si>
    <t>Total revenue</t>
  </si>
  <si>
    <t xml:space="preserve">Service Lines: </t>
  </si>
  <si>
    <t>Property, facilities and project management</t>
  </si>
  <si>
    <t>Leasing</t>
  </si>
  <si>
    <t>Capital markets</t>
  </si>
  <si>
    <t>Valuation and other</t>
  </si>
  <si>
    <t>Segment operating expenses</t>
  </si>
  <si>
    <t>Adjusted EBITDA margin</t>
  </si>
  <si>
    <t>Segment Detail Results History</t>
  </si>
  <si>
    <t>Year Ended</t>
  </si>
  <si>
    <t>AMERICAS</t>
  </si>
  <si>
    <t>.</t>
  </si>
  <si>
    <t>Adjusted EBITDA Margin</t>
  </si>
  <si>
    <t>ASIA PACIFIC</t>
  </si>
  <si>
    <t>Segment Detail % Change History</t>
  </si>
  <si>
    <t>% Change in USD</t>
  </si>
  <si>
    <t>% Change in Local Currency</t>
  </si>
  <si>
    <t>YTD</t>
  </si>
  <si>
    <t>QTD</t>
  </si>
  <si>
    <t>QTD / YTD</t>
  </si>
  <si>
    <t>1Q 2019 versus 1Q 2018</t>
  </si>
  <si>
    <t>2Q 2019 versus 2Q 2019</t>
  </si>
  <si>
    <t>1Q 2018 versus
1Q 2019</t>
  </si>
  <si>
    <t>Operating income/(loss)</t>
  </si>
  <si>
    <t>Income Statement History</t>
  </si>
  <si>
    <t>GAAP CONSOLIDATED INCOME STATEMENT</t>
  </si>
  <si>
    <t xml:space="preserve"> </t>
  </si>
  <si>
    <t xml:space="preserve">Cost of services (exclusive of depreciation and amortization </t>
  </si>
  <si>
    <t>Operating (loss) income</t>
  </si>
  <si>
    <t>Other (expense) income, net</t>
  </si>
  <si>
    <t>(Benefit) provision from income taxes</t>
  </si>
  <si>
    <t>General Note: Due to rounding, numbers presented throughout this document may not add up precisely to the totals provided and percentages may not precisely reflect the absolute figures.</t>
  </si>
  <si>
    <t>Balance Sheet History</t>
  </si>
  <si>
    <t>ASSETS</t>
  </si>
  <si>
    <t>Cash and cash equivalents</t>
  </si>
  <si>
    <t>Trade and other receivables, net</t>
  </si>
  <si>
    <t xml:space="preserve">Income tax receivable </t>
  </si>
  <si>
    <t>Prepaid expenses and other current assets</t>
  </si>
  <si>
    <t>Total current assets</t>
  </si>
  <si>
    <t>Property and equipment, net</t>
  </si>
  <si>
    <t>Goodwill</t>
  </si>
  <si>
    <t>Intangible assets, net</t>
  </si>
  <si>
    <t>Equity method investments</t>
  </si>
  <si>
    <t>Deferred tax assets</t>
  </si>
  <si>
    <t>Other non-current operating lease assets</t>
  </si>
  <si>
    <t>Other non-current assets</t>
  </si>
  <si>
    <t>Total Assets</t>
  </si>
  <si>
    <t>LIABILITIES</t>
  </si>
  <si>
    <t>Short-term borrowings and current portion of long-term debt</t>
  </si>
  <si>
    <t>Accounts payable and accrued expenses</t>
  </si>
  <si>
    <t>Accrued compensation</t>
  </si>
  <si>
    <t>Income tax payable</t>
  </si>
  <si>
    <t>Other current liabilities</t>
  </si>
  <si>
    <t>Total current liabilities</t>
  </si>
  <si>
    <t>Long-term debt</t>
  </si>
  <si>
    <t>Deferred tax liabilities</t>
  </si>
  <si>
    <t>Other non-current operating lease liabilities</t>
  </si>
  <si>
    <t>Other non-current liabilities</t>
  </si>
  <si>
    <t>Total Liabilities</t>
  </si>
  <si>
    <t>EQUITY</t>
  </si>
  <si>
    <t>Additional paid in capital</t>
  </si>
  <si>
    <t>Accumulated deficit</t>
  </si>
  <si>
    <t>Accumulated other comprehensive loss</t>
  </si>
  <si>
    <t>TOTAL EQUITY</t>
  </si>
  <si>
    <t>TOTAL LIABILITIES AND EQUITY</t>
  </si>
  <si>
    <t>Consolidated Statements of Cash Flows History</t>
  </si>
  <si>
    <t xml:space="preserve">Cash flows from operating activities </t>
  </si>
  <si>
    <t>Net loss</t>
  </si>
  <si>
    <t xml:space="preserve">Reconciliation of net loss to net cash used in operating activities </t>
  </si>
  <si>
    <t>Impairment charges</t>
  </si>
  <si>
    <t>Unrealized foreign exchange loss (gain)</t>
  </si>
  <si>
    <t>Stock-based compensation</t>
  </si>
  <si>
    <t>Loss on debt extinguishment</t>
  </si>
  <si>
    <t>Lease Amortization</t>
  </si>
  <si>
    <t>Amortization of debt issuance costs</t>
  </si>
  <si>
    <t>Gain on pension curtailment</t>
  </si>
  <si>
    <t>Fees incurred in conjunction with debt modification</t>
  </si>
  <si>
    <t>Change in deferred taxes</t>
  </si>
  <si>
    <t>Bad debt expense</t>
  </si>
  <si>
    <t xml:space="preserve">Other non-cash operating activities </t>
  </si>
  <si>
    <t>Changes in assets and liabilities</t>
  </si>
  <si>
    <t xml:space="preserve">Trade and other receivables </t>
  </si>
  <si>
    <t>Income taxes payable</t>
  </si>
  <si>
    <t>Other current and non-current liabilities</t>
  </si>
  <si>
    <t xml:space="preserve">Net cash (used in) provided by operating activities </t>
  </si>
  <si>
    <t xml:space="preserve">Cash flows from investing activities </t>
  </si>
  <si>
    <t xml:space="preserve">Payment for property and equipment </t>
  </si>
  <si>
    <t>Proceeds from sale of property, plant and equipment</t>
  </si>
  <si>
    <t>Acquisitions of businesses, net of cash acquired</t>
  </si>
  <si>
    <t>Sale of business, net of cash sold</t>
  </si>
  <si>
    <t>Acquisition of non-controlling interests</t>
  </si>
  <si>
    <t>Investments in equity securities</t>
  </si>
  <si>
    <t xml:space="preserve">Return of beneficial interest in a securitization </t>
  </si>
  <si>
    <t xml:space="preserve">Collection of beneficial interest in a securitization </t>
  </si>
  <si>
    <t>Other investing activities, net</t>
  </si>
  <si>
    <t xml:space="preserve">Net cash (used in) provided by investing activities </t>
  </si>
  <si>
    <t>Cash flows from financing activities</t>
  </si>
  <si>
    <t>Net proceeds from issuance of shares</t>
  </si>
  <si>
    <t>Shares repurchased for payment of employee taxes on stock awards</t>
  </si>
  <si>
    <t>Contributions from sponsor</t>
  </si>
  <si>
    <t>Payment of contingent consideration</t>
  </si>
  <si>
    <t>Proceeds from long-term borrowings</t>
  </si>
  <si>
    <t>Repayment of borrowings</t>
  </si>
  <si>
    <t>Debt issuance costs</t>
  </si>
  <si>
    <t>Proceeds from intial public offering, net of underwriting</t>
  </si>
  <si>
    <t>Proceeds from private placement</t>
  </si>
  <si>
    <t>Payments of initial offerings and private pacement costs</t>
  </si>
  <si>
    <t>Payment of finance lease liabilities</t>
  </si>
  <si>
    <t>Other financing activities, net</t>
  </si>
  <si>
    <t>Net cash provided by (used in) financing activities</t>
  </si>
  <si>
    <t>Change in cash, cash equivalents and restricted cash</t>
  </si>
  <si>
    <t>Cash, cash equivalents and restricted cash, beginning of the period</t>
  </si>
  <si>
    <t>Effects of exchange rate fluctuation on cash and cash equivalents and restricted cash</t>
  </si>
  <si>
    <t>Cash, cash equivalents and restricted cash, end of the period</t>
  </si>
  <si>
    <t>Operating Expense History</t>
  </si>
  <si>
    <t>Fee-based operating expenses</t>
  </si>
  <si>
    <t>Pre-IPO Stock-based compensation</t>
  </si>
  <si>
    <t>Cassidy Turley deferred payment obligation</t>
  </si>
  <si>
    <t>Acquisition related costs and other efficiency initiatives</t>
  </si>
  <si>
    <t>Other</t>
  </si>
  <si>
    <t>Footnotes:</t>
  </si>
  <si>
    <t xml:space="preserve">Reconciliation of Net income to Adjusted EBITDA </t>
  </si>
  <si>
    <t>Add/(less):</t>
  </si>
  <si>
    <t>Provision (benefit) from income taxes</t>
  </si>
  <si>
    <t>Integration and other costs related to merger</t>
  </si>
  <si>
    <t>Reconciliation of Net income to Adjusted Net Income</t>
  </si>
  <si>
    <t>Net income/(loss) attributable to the Company</t>
  </si>
  <si>
    <r>
      <t>Merger and acquisition-related depreciation and amortization</t>
    </r>
    <r>
      <rPr>
        <vertAlign val="superscript"/>
        <sz val="10"/>
        <color rgb="FF000000"/>
        <rFont val="Times New Roman"/>
        <family val="1"/>
      </rPr>
      <t>1</t>
    </r>
  </si>
  <si>
    <t>Acquitision related costs and other efficiency initiatives</t>
  </si>
  <si>
    <t>Adjusted Net Income</t>
  </si>
  <si>
    <t>Adjusted Effective Tax Rate</t>
  </si>
  <si>
    <t>`</t>
  </si>
  <si>
    <t>Adjusted Earnings per Share</t>
  </si>
  <si>
    <t>($ in millions, except per share data)</t>
  </si>
  <si>
    <t>Weighted average shares outstanding, basic</t>
  </si>
  <si>
    <r>
      <t xml:space="preserve">Weighted average shares outstanding, diluted </t>
    </r>
    <r>
      <rPr>
        <vertAlign val="superscript"/>
        <sz val="11"/>
        <color theme="1"/>
        <rFont val="Arial"/>
        <family val="2"/>
      </rPr>
      <t>1</t>
    </r>
  </si>
  <si>
    <t>Adjusted earnings per share, basic</t>
  </si>
  <si>
    <t>Adjusted earnings per share, diluted</t>
  </si>
  <si>
    <t>Nine Months Ended</t>
  </si>
  <si>
    <t>3Q 2019 versus 3Q 2018</t>
  </si>
  <si>
    <t>2Q 2019 versus 2Q 2018</t>
  </si>
  <si>
    <t>Treasury stock, at cost</t>
  </si>
  <si>
    <t>For The Nine Ended September 30, 2018</t>
  </si>
  <si>
    <t>For The Three Months Ended September 30, 2019</t>
  </si>
  <si>
    <t>For The Nine Months Ended September 30, 2019</t>
  </si>
  <si>
    <t>Adjusted Tax calculation - per adjusted effective tax rate</t>
  </si>
  <si>
    <t xml:space="preserve">Ordinary shares nominal value $10.00 per share at December 31, 2016 and 2017 and ordinary shares nominal value $0.10 per share at March 31, 2018 through December 31, 2019 </t>
  </si>
  <si>
    <t>¹ Includes amortization of acquired intangible assets.</t>
  </si>
  <si>
    <t>² Reflective of management's estimation of an adjusted effective tax rate</t>
  </si>
  <si>
    <t>Financing and other facility costs</t>
  </si>
  <si>
    <r>
      <t>Income tax adjustments</t>
    </r>
    <r>
      <rPr>
        <vertAlign val="superscript"/>
        <sz val="10"/>
        <color rgb="FF000000"/>
        <rFont val="Times New Roman"/>
        <family val="1"/>
      </rPr>
      <t>2</t>
    </r>
  </si>
  <si>
    <r>
      <t xml:space="preserve">1 </t>
    </r>
    <r>
      <rPr>
        <sz val="9"/>
        <color theme="1"/>
        <rFont val="Times New Roman"/>
        <family val="1"/>
      </rPr>
      <t>Represents integration and other costs related to merger, comprised of certain direct and incremental costs resulting from merger and related integration efforts, as well as costs related to our restructuring programs, excluding the impact of acquisition accounting revenue adjustments as these amounts do not impact operating expenses.</t>
    </r>
  </si>
  <si>
    <t>¹Weighted average shares outstanding, diluted ("WACS, diluted") is calculated by taking WACS, basic and adding in dilutive shares of 0.0 million and 13.2 million for the three months ending December 31, 2019 and 2018, respectively, and 6.8 million and 12.2 million for the year ending December 31, 2019 and 2018, respectively.</t>
  </si>
  <si>
    <t>Income (loss) before income taxes</t>
  </si>
  <si>
    <t>For The Twelve Months Ended December 31, 2019</t>
  </si>
  <si>
    <t>For The Three Months Ended December 31, 2019</t>
  </si>
  <si>
    <t>4Q 2019 versus 4Q 2018</t>
  </si>
  <si>
    <t>Americas Fee-based operating expenses</t>
  </si>
  <si>
    <t>EMEA Fee-based operating expenses</t>
  </si>
  <si>
    <t>APAC Fee-based operating expenses</t>
  </si>
  <si>
    <r>
      <t>Service line fee revenue:</t>
    </r>
    <r>
      <rPr>
        <vertAlign val="superscript"/>
        <sz val="10"/>
        <color rgb="FF000000"/>
        <rFont val="Times New Roman"/>
        <family val="1"/>
      </rPr>
      <t>1</t>
    </r>
  </si>
  <si>
    <t>Total service line fee revenues</t>
  </si>
  <si>
    <r>
      <t>Gross contract reimbursables</t>
    </r>
    <r>
      <rPr>
        <vertAlign val="superscript"/>
        <sz val="10"/>
        <color rgb="FF000000"/>
        <rFont val="Times New Roman"/>
        <family val="1"/>
      </rPr>
      <t>2</t>
    </r>
  </si>
  <si>
    <t>Total revenues</t>
  </si>
  <si>
    <t>Cost of gross contract reimbursables</t>
  </si>
  <si>
    <t>Costs and expenses:</t>
  </si>
  <si>
    <t>¹ Service line fee revenue represents revenue for fees generated from each of our service lines</t>
  </si>
  <si>
    <t>² Gross contract reimbursables reflects revenues paid by clients which have substantially no margin</t>
  </si>
  <si>
    <t xml:space="preserve">Service lines fee revenue: </t>
  </si>
  <si>
    <t>Total service line fee revenue</t>
  </si>
  <si>
    <t>Gross contract reimbursables</t>
  </si>
  <si>
    <t>We have used the following measures, which are considered "non-GAAP financial measures" under SEC guidelines:</t>
  </si>
  <si>
    <t>Fee-based operating expenses;</t>
  </si>
  <si>
    <t>Our management principally uses these non-GAAP financial measures to evaluate operating performance, develop budgets and forecasts, improve comparability of results and assist our investors in analyzing the underlying performance of our business. These measures are not recognized measurements under GAAP. When analyzing our operating results, investors should use them in addition to, but not as an alternative for, the most directly comparable financial results calculated and presented in accordance with GAAP. Because the Company’s calculation of these non-GAAP financial measures may differ from other companies, our presentation of these measures may not be comparable to similarly titled measures of other companies.</t>
  </si>
  <si>
    <t>The Company believes that these measures provide a more complete understanding of ongoing operations, enhance comparability of current results to prior periods and may be useful for investors to analyze our financial performance. The measures eliminate the impact of certain items that may obscure trends in the underlying performance of our business. The Company believes that they are useful to investors, for the additional purposes described below.</t>
  </si>
  <si>
    <t>Total segment operating expenses</t>
  </si>
  <si>
    <r>
      <t>Integration and other costs related to merger</t>
    </r>
    <r>
      <rPr>
        <vertAlign val="superscript"/>
        <sz val="11"/>
        <color theme="1"/>
        <rFont val="Arial"/>
        <family val="2"/>
      </rPr>
      <t>1</t>
    </r>
  </si>
  <si>
    <t>Costs of services, operating and administrative expenses excluding gross contract reimbursables</t>
  </si>
  <si>
    <r>
      <t>Local currency:</t>
    </r>
    <r>
      <rPr>
        <sz val="11"/>
        <color theme="1"/>
        <rFont val="Arial"/>
        <family val="2"/>
      </rPr>
      <t xml:space="preserve"> In discussing our results, we refer to percentage changes in local currency. These metrics are calculated by holding foreign currency exchange rates constant in year-over-year comparisons. Management believes that this methodology provides investors with greater visibility into the performance of our business excluding the effect of foreign currency rate fluctuations.</t>
    </r>
  </si>
  <si>
    <r>
      <rPr>
        <u/>
        <sz val="11"/>
        <color rgb="FF000000"/>
        <rFont val="Arial"/>
        <family val="2"/>
      </rPr>
      <t>Adjusted EBITDA and Adjusted EBITDA margin:</t>
    </r>
    <r>
      <rPr>
        <sz val="11"/>
        <color rgb="FF000000"/>
        <rFont val="Arial"/>
        <family val="2"/>
      </rPr>
      <t xml:space="preserve"> We have determined Adjusted EBITDA to be our primary measure of segment profitability. We believe that investors find this measure useful in comparing our operating performance to that of other companies in our industry because these calculations generally eliminate integration and other costs related to acquisitions, pre-IPO stock-based compensation, the deferred payment obligation related to the acquisition of Cassidy Turley and other items. Adjusted EBITDA also excludes the effects of financings, income tax and the non-cash accounting effects of depreciation and intangible asset amortization. Adjusted EBITDA margin, a non-GAAP measure of profitability as a percent of revenue, is calculated by dividing Adjusted EBITDA by Total service line fee revenue.
</t>
    </r>
  </si>
  <si>
    <r>
      <rPr>
        <u/>
        <sz val="11"/>
        <color rgb="FF000000"/>
        <rFont val="Arial"/>
        <family val="2"/>
      </rPr>
      <t>Fee-based operating expenses:</t>
    </r>
    <r>
      <rPr>
        <sz val="11"/>
        <color rgb="FF000000"/>
        <rFont val="Arial"/>
        <family val="2"/>
      </rPr>
      <t xml:space="preserve"> Consistent with GAAP, reimbursed costs for certain customer contracts are presented on a gross basis in both revenue and operating expenses for which the Company recognizes substantially no margin. Total costs and expenses includes Fee-based operating expenses and “Cost of gross contract reimbursables” as well as other expenses such as depreciation and amortization, integration and other costs related to acquisitions, pre-IPO stock based compensation, Cassidy Turley deferred payment obligation, acquisition related costs and other efficiency initiatives. We believe Fee-based operating expenses more accurately reflects the costs we incur during the course of delivering services to our clients and is more consistent with how we manage our expense base and operating margins.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</si>
</sst>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0_);_(* \(#,##0.0\);_(* &quot;-&quot;??_);_(@_)"/>
    <numFmt numFmtId="166" formatCode="_(* #,##0.0_);_(* \(#,##0.0\);_(* &quot;-&quot;?_);_(@_)"/>
    <numFmt numFmtId="167" formatCode="_(* #,##0_);_(* \(#,##0\);_(* &quot;-&quot;??_);_(@_)"/>
    <numFmt numFmtId="168" formatCode="_(&quot;$&quot;* #,##0.0_);_(&quot;$&quot;* \(#,##0.0\);_(&quot;$&quot;* &quot;-&quot;?_);_(@_)"/>
    <numFmt numFmtId="169" formatCode="_(&quot;$&quot;* #,##0.0_);_(&quot;$&quot;* \(#,##0.0\);_(&quot;$&quot;* &quot;-&quot;??_);_(@_)"/>
    <numFmt numFmtId="170" formatCode="[$-409]mmmm\ d\,\ yyyy;@"/>
    <numFmt numFmtId="171" formatCode="_([$$-409]* #,##0.0_);_([$$-409]* \(#,##0.0\);_([$$-409]* &quot;-&quot;??_);_(@_)"/>
    <numFmt numFmtId="172" formatCode="0.0%"/>
    <numFmt numFmtId="173" formatCode="0.0"/>
    <numFmt numFmtId="174" formatCode="_([$$-409]* #,##0.0_);_([$$-409]* \(#,##0.0\);_([$$-409]* &quot;-&quot;?_);_(@_)"/>
    <numFmt numFmtId="175" formatCode="#,##0_)%;\(#,##0\)%;&quot;—&quot;\%;_(@_)"/>
    <numFmt numFmtId="176" formatCode="#,##0.00_)%;\(#,##0.00\)%;&quot;—&quot;\%;_(@_)"/>
    <numFmt numFmtId="177" formatCode="_([$$-409]* #,##0.000000_);_([$$-409]* \(#,##0.000000\);_([$$-409]* &quot;-&quot;?_);_(@_)"/>
    <numFmt numFmtId="178" formatCode="0.000000%"/>
    <numFmt numFmtId="179" formatCode="_([$$-409]* #,##0.00000000_);_([$$-409]* \(#,##0.00000000\);_([$$-409]* &quot;-&quot;?_);_(@_)"/>
    <numFmt numFmtId="180" formatCode="_(&quot;$&quot;* #,##0.00000_);_(&quot;$&quot;* \(#,##0.00000\);_(&quot;$&quot;* &quot;-&quot;?_);_(@_)"/>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color theme="1"/>
      <name val="Calibri"/>
      <family val="2"/>
      <scheme val="minor"/>
    </font>
    <font>
      <sz val="11"/>
      <color theme="1"/>
      <name val="Arial"/>
      <family val="2"/>
    </font>
    <font>
      <b/>
      <sz val="11"/>
      <color theme="1"/>
      <name val="Arial"/>
      <family val="2"/>
    </font>
    <font>
      <b/>
      <i/>
      <sz val="11"/>
      <color theme="1"/>
      <name val="Arial"/>
      <family val="2"/>
    </font>
    <font>
      <sz val="11"/>
      <name val="Arial"/>
      <family val="2"/>
    </font>
    <font>
      <b/>
      <sz val="11"/>
      <name val="Arial"/>
      <family val="2"/>
    </font>
    <font>
      <b/>
      <sz val="11"/>
      <color theme="0"/>
      <name val="Arial"/>
      <family val="2"/>
    </font>
    <font>
      <i/>
      <sz val="11"/>
      <color rgb="FF333333"/>
      <name val="Arial"/>
      <family val="2"/>
    </font>
    <font>
      <b/>
      <u/>
      <sz val="11"/>
      <color theme="1"/>
      <name val="Arial"/>
      <family val="2"/>
    </font>
    <font>
      <sz val="11"/>
      <color rgb="FF000000"/>
      <name val="Arial"/>
      <family val="2"/>
    </font>
    <font>
      <b/>
      <u/>
      <sz val="9"/>
      <color theme="1"/>
      <name val="Times New Roman"/>
      <family val="1"/>
    </font>
    <font>
      <sz val="10"/>
      <color theme="1"/>
      <name val="Times New Roman"/>
      <family val="1"/>
    </font>
    <font>
      <sz val="9"/>
      <color theme="1"/>
      <name val="Times New Roman"/>
      <family val="1"/>
    </font>
    <font>
      <vertAlign val="superscript"/>
      <sz val="9"/>
      <color theme="1"/>
      <name val="Times New Roman"/>
      <family val="1"/>
    </font>
    <font>
      <vertAlign val="superscript"/>
      <sz val="10"/>
      <color rgb="FF000000"/>
      <name val="Times New Roman"/>
      <family val="1"/>
    </font>
    <font>
      <i/>
      <sz val="10"/>
      <color rgb="FF000000"/>
      <name val="Times New Roman"/>
      <family val="1"/>
    </font>
    <font>
      <u/>
      <sz val="11"/>
      <color rgb="FF000000"/>
      <name val="Arial"/>
      <family val="2"/>
    </font>
    <font>
      <u/>
      <sz val="11"/>
      <color theme="1"/>
      <name val="Arial"/>
      <family val="2"/>
    </font>
    <font>
      <vertAlign val="superscript"/>
      <sz val="11"/>
      <color theme="1"/>
      <name val="Arial"/>
      <family val="2"/>
    </font>
    <font>
      <sz val="10"/>
      <color rgb="FF000000"/>
      <name val="Times New Roman"/>
      <family val="1"/>
    </font>
    <font>
      <sz val="10"/>
      <name val="Arial"/>
      <family val="2"/>
    </font>
    <font>
      <b/>
      <sz val="11"/>
      <color rgb="FF000000"/>
      <name val="Arial"/>
      <family val="2"/>
    </font>
    <font>
      <sz val="11"/>
      <color rgb="FF9C0006"/>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FFFF"/>
        <bgColor rgb="FF000000"/>
      </patternFill>
    </fill>
    <fill>
      <patternFill patternType="solid">
        <fgColor rgb="FFFFFFFF"/>
        <bgColor indexed="64"/>
      </patternFill>
    </fill>
    <fill>
      <patternFill patternType="solid">
        <fgColor theme="5" tint="-0.249977111117893"/>
        <bgColor indexed="64"/>
      </patternFill>
    </fill>
    <fill>
      <patternFill patternType="solid">
        <fgColor theme="8" tint="0.59999389629810485"/>
        <bgColor indexed="64"/>
      </patternFill>
    </fill>
    <fill>
      <patternFill patternType="solid">
        <fgColor theme="2"/>
        <bgColor indexed="64"/>
      </patternFill>
    </fill>
    <fill>
      <patternFill patternType="solid">
        <fgColor theme="5" tint="0.79998168889431442"/>
        <bgColor indexed="64"/>
      </patternFill>
    </fill>
    <fill>
      <patternFill patternType="solid">
        <fgColor rgb="FFFFC7CE"/>
      </patternFill>
    </fill>
    <fill>
      <patternFill patternType="solid">
        <fgColor theme="9" tint="0.79998168889431442"/>
        <bgColor indexed="64"/>
      </patternFill>
    </fill>
  </fills>
  <borders count="21">
    <border>
      <left/>
      <right/>
      <top/>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1">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23" fillId="0" borderId="0"/>
    <xf numFmtId="9" fontId="4" fillId="0" borderId="0" applyFont="0" applyFill="0" applyBorder="0" applyAlignment="0" applyProtection="0"/>
    <xf numFmtId="44" fontId="4" fillId="0" borderId="0" applyFont="0" applyFill="0" applyBorder="0" applyAlignment="0" applyProtection="0"/>
    <xf numFmtId="42" fontId="24" fillId="0" borderId="0" applyFont="0" applyFill="0" applyBorder="0" applyAlignment="0" applyProtection="0"/>
    <xf numFmtId="43" fontId="4" fillId="0" borderId="0" applyFont="0" applyFill="0" applyBorder="0" applyAlignment="0" applyProtection="0"/>
    <xf numFmtId="41" fontId="24" fillId="0" borderId="0" applyFont="0" applyFill="0" applyBorder="0" applyAlignment="0" applyProtection="0"/>
    <xf numFmtId="0" fontId="26" fillId="11" borderId="0" applyNumberFormat="0" applyBorder="0" applyAlignment="0" applyProtection="0"/>
  </cellStyleXfs>
  <cellXfs count="402">
    <xf numFmtId="0" fontId="0" fillId="0" borderId="0" xfId="0"/>
    <xf numFmtId="0" fontId="2" fillId="2" borderId="0" xfId="0" applyFont="1" applyFill="1"/>
    <xf numFmtId="0" fontId="0" fillId="2" borderId="0" xfId="0" applyFill="1"/>
    <xf numFmtId="0" fontId="2" fillId="2" borderId="0" xfId="0" applyFont="1" applyFill="1" applyAlignment="1">
      <alignment horizontal="center"/>
    </xf>
    <xf numFmtId="164" fontId="0" fillId="2" borderId="0" xfId="0" applyNumberFormat="1" applyFill="1" applyAlignment="1">
      <alignment horizontal="center"/>
    </xf>
    <xf numFmtId="0" fontId="0" fillId="2" borderId="0" xfId="0" applyFill="1" applyAlignment="1">
      <alignment horizontal="center"/>
    </xf>
    <xf numFmtId="164" fontId="1" fillId="2" borderId="0" xfId="0" applyNumberFormat="1" applyFont="1" applyFill="1" applyAlignment="1">
      <alignment horizontal="center"/>
    </xf>
    <xf numFmtId="0" fontId="0" fillId="2" borderId="0" xfId="0" applyFill="1" applyAlignment="1">
      <alignment horizontal="right"/>
    </xf>
    <xf numFmtId="164" fontId="0" fillId="2" borderId="0" xfId="0" applyNumberFormat="1" applyFill="1"/>
    <xf numFmtId="14" fontId="2" fillId="2"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xf numFmtId="0" fontId="2" fillId="3" borderId="0" xfId="0" applyFont="1" applyFill="1"/>
    <xf numFmtId="164" fontId="2" fillId="3" borderId="0" xfId="0" applyNumberFormat="1" applyFont="1" applyFill="1" applyAlignment="1">
      <alignment horizontal="center"/>
    </xf>
    <xf numFmtId="0" fontId="2" fillId="3" borderId="0" xfId="0" applyFont="1" applyFill="1" applyAlignment="1">
      <alignment horizontal="center"/>
    </xf>
    <xf numFmtId="164" fontId="3" fillId="3" borderId="0" xfId="0" applyNumberFormat="1" applyFont="1" applyFill="1" applyAlignment="1">
      <alignment horizontal="center"/>
    </xf>
    <xf numFmtId="0" fontId="2" fillId="2" borderId="2" xfId="0" applyFont="1" applyFill="1" applyBorder="1"/>
    <xf numFmtId="164" fontId="2" fillId="2" borderId="2" xfId="0" applyNumberFormat="1" applyFont="1" applyFill="1" applyBorder="1" applyAlignment="1">
      <alignment horizontal="center"/>
    </xf>
    <xf numFmtId="0" fontId="2" fillId="2" borderId="2" xfId="0" applyFont="1" applyFill="1" applyBorder="1" applyAlignment="1">
      <alignment horizontal="center"/>
    </xf>
    <xf numFmtId="0" fontId="3" fillId="2" borderId="0" xfId="0" applyFont="1" applyFill="1"/>
    <xf numFmtId="0" fontId="5" fillId="2" borderId="0" xfId="0" applyFont="1" applyFill="1" applyBorder="1"/>
    <xf numFmtId="0" fontId="7" fillId="2" borderId="0" xfId="0" applyFont="1" applyFill="1" applyAlignment="1">
      <alignment horizontal="centerContinuous"/>
    </xf>
    <xf numFmtId="0" fontId="5" fillId="2" borderId="0" xfId="0" applyFont="1" applyFill="1"/>
    <xf numFmtId="0" fontId="5" fillId="2" borderId="0" xfId="0" applyFont="1" applyFill="1" applyBorder="1" applyAlignment="1">
      <alignment horizontal="left"/>
    </xf>
    <xf numFmtId="0" fontId="5" fillId="2" borderId="0" xfId="0" applyFont="1" applyFill="1" applyAlignment="1"/>
    <xf numFmtId="0" fontId="5" fillId="2" borderId="0" xfId="0" applyFont="1" applyFill="1" applyBorder="1" applyAlignment="1"/>
    <xf numFmtId="0" fontId="5" fillId="0" borderId="0" xfId="1" applyNumberFormat="1" applyFont="1" applyFill="1" applyAlignment="1"/>
    <xf numFmtId="0" fontId="5" fillId="0" borderId="0" xfId="1" applyNumberFormat="1" applyFont="1" applyFill="1" applyBorder="1" applyAlignment="1"/>
    <xf numFmtId="167" fontId="5" fillId="0" borderId="0" xfId="1" applyNumberFormat="1" applyFont="1" applyFill="1" applyBorder="1" applyAlignment="1"/>
    <xf numFmtId="166" fontId="5" fillId="0" borderId="0" xfId="1" applyNumberFormat="1" applyFont="1" applyFill="1" applyBorder="1" applyAlignment="1"/>
    <xf numFmtId="0" fontId="5" fillId="2" borderId="0" xfId="0" applyFont="1" applyFill="1" applyAlignment="1">
      <alignment horizontal="left"/>
    </xf>
    <xf numFmtId="0" fontId="5" fillId="2" borderId="0" xfId="0" applyFont="1" applyFill="1" applyBorder="1" applyAlignment="1">
      <alignment horizontal="right"/>
    </xf>
    <xf numFmtId="0" fontId="5" fillId="2" borderId="0" xfId="0" applyFont="1" applyFill="1" applyBorder="1" applyAlignment="1">
      <alignment horizontal="left" vertical="top" wrapText="1"/>
    </xf>
    <xf numFmtId="0" fontId="6" fillId="2" borderId="0" xfId="0" applyFont="1" applyFill="1" applyBorder="1" applyAlignment="1">
      <alignment horizontal="right"/>
    </xf>
    <xf numFmtId="0" fontId="6" fillId="2" borderId="0" xfId="0" applyFont="1" applyFill="1" applyBorder="1" applyAlignment="1">
      <alignment horizontal="left"/>
    </xf>
    <xf numFmtId="166" fontId="5" fillId="2" borderId="3" xfId="0" applyNumberFormat="1" applyFont="1" applyFill="1" applyBorder="1"/>
    <xf numFmtId="166" fontId="8" fillId="2" borderId="0" xfId="1" applyNumberFormat="1" applyFont="1" applyFill="1"/>
    <xf numFmtId="0" fontId="6" fillId="2" borderId="0" xfId="0" applyFont="1" applyFill="1" applyBorder="1" applyAlignment="1">
      <alignment horizontal="left" vertical="top" wrapText="1"/>
    </xf>
    <xf numFmtId="0" fontId="5" fillId="2" borderId="1" xfId="0" applyFont="1" applyFill="1" applyBorder="1" applyAlignment="1">
      <alignment horizontal="left" vertical="top" wrapText="1"/>
    </xf>
    <xf numFmtId="0" fontId="6" fillId="2" borderId="0" xfId="0" applyFont="1" applyFill="1" applyBorder="1" applyAlignment="1">
      <alignment vertical="top" wrapText="1"/>
    </xf>
    <xf numFmtId="0" fontId="5" fillId="2" borderId="0" xfId="0" applyFont="1" applyFill="1" applyBorder="1" applyAlignment="1">
      <alignment vertical="top" wrapText="1"/>
    </xf>
    <xf numFmtId="0" fontId="8" fillId="2" borderId="0" xfId="0" applyFont="1" applyFill="1" applyBorder="1" applyAlignment="1">
      <alignment horizontal="left"/>
    </xf>
    <xf numFmtId="0" fontId="6" fillId="4" borderId="0" xfId="0" applyFont="1" applyFill="1" applyAlignment="1">
      <alignment vertical="top" wrapText="1"/>
    </xf>
    <xf numFmtId="0" fontId="6" fillId="4" borderId="0" xfId="0" applyFont="1" applyFill="1" applyBorder="1" applyAlignment="1">
      <alignment horizontal="left" vertical="top" wrapText="1"/>
    </xf>
    <xf numFmtId="0" fontId="5" fillId="2" borderId="0" xfId="0" applyFont="1" applyFill="1" applyBorder="1" applyAlignment="1">
      <alignment horizontal="left" vertical="top" wrapText="1" indent="2"/>
    </xf>
    <xf numFmtId="0" fontId="5" fillId="2" borderId="5" xfId="0" applyFont="1" applyFill="1" applyBorder="1" applyAlignment="1">
      <alignment horizontal="left" vertical="top" wrapText="1" indent="3"/>
    </xf>
    <xf numFmtId="0" fontId="6" fillId="4" borderId="3" xfId="0" applyFont="1" applyFill="1" applyBorder="1" applyAlignment="1">
      <alignment horizontal="left" vertical="top"/>
    </xf>
    <xf numFmtId="166" fontId="5" fillId="2" borderId="3" xfId="0" applyNumberFormat="1" applyFont="1" applyFill="1" applyBorder="1" applyAlignment="1"/>
    <xf numFmtId="166" fontId="5" fillId="2" borderId="8" xfId="0" applyNumberFormat="1" applyFont="1" applyFill="1" applyBorder="1" applyAlignment="1"/>
    <xf numFmtId="166" fontId="5" fillId="2" borderId="4" xfId="0" applyNumberFormat="1" applyFont="1" applyFill="1" applyBorder="1" applyAlignment="1"/>
    <xf numFmtId="166" fontId="6" fillId="2" borderId="3" xfId="0" applyNumberFormat="1" applyFont="1" applyFill="1" applyBorder="1" applyAlignment="1"/>
    <xf numFmtId="166" fontId="5" fillId="2" borderId="3" xfId="0" applyNumberFormat="1" applyFont="1" applyFill="1" applyBorder="1" applyAlignment="1">
      <alignment vertical="top"/>
    </xf>
    <xf numFmtId="0" fontId="5" fillId="2" borderId="9" xfId="0" applyFont="1" applyFill="1" applyBorder="1" applyAlignment="1">
      <alignment horizontal="left" vertical="top" wrapText="1"/>
    </xf>
    <xf numFmtId="0" fontId="5" fillId="2" borderId="0" xfId="0" applyFont="1" applyFill="1" applyAlignment="1">
      <alignment horizontal="left" indent="2"/>
    </xf>
    <xf numFmtId="0" fontId="5" fillId="2" borderId="3" xfId="0" applyFont="1" applyFill="1" applyBorder="1"/>
    <xf numFmtId="168" fontId="5" fillId="2" borderId="3" xfId="0" applyNumberFormat="1" applyFont="1" applyFill="1" applyBorder="1"/>
    <xf numFmtId="0" fontId="6" fillId="2" borderId="14" xfId="0" applyFont="1" applyFill="1" applyBorder="1" applyAlignment="1">
      <alignment horizontal="left" vertical="top" wrapText="1"/>
    </xf>
    <xf numFmtId="0" fontId="5" fillId="0" borderId="0" xfId="1" applyNumberFormat="1" applyFont="1" applyFill="1" applyAlignment="1">
      <alignment horizontal="left" indent="2"/>
    </xf>
    <xf numFmtId="0" fontId="5" fillId="0" borderId="0" xfId="1" applyNumberFormat="1" applyFont="1" applyFill="1" applyAlignment="1">
      <alignment horizontal="left" wrapText="1" indent="2"/>
    </xf>
    <xf numFmtId="0" fontId="5" fillId="0" borderId="6" xfId="1" applyNumberFormat="1" applyFont="1" applyFill="1" applyBorder="1" applyAlignment="1">
      <alignment horizontal="left" indent="3"/>
    </xf>
    <xf numFmtId="0" fontId="5" fillId="0" borderId="6" xfId="1" applyNumberFormat="1" applyFont="1" applyFill="1" applyBorder="1" applyAlignment="1">
      <alignment horizontal="left" wrapText="1"/>
    </xf>
    <xf numFmtId="167" fontId="5" fillId="0" borderId="0" xfId="1" applyNumberFormat="1" applyFont="1" applyFill="1" applyBorder="1" applyAlignment="1">
      <alignment horizontal="left"/>
    </xf>
    <xf numFmtId="167" fontId="5" fillId="0" borderId="0" xfId="1" applyNumberFormat="1" applyFont="1" applyFill="1" applyBorder="1" applyAlignment="1">
      <alignment vertical="top"/>
    </xf>
    <xf numFmtId="165" fontId="5" fillId="0" borderId="0" xfId="1" applyNumberFormat="1" applyFont="1" applyFill="1" applyBorder="1" applyAlignment="1"/>
    <xf numFmtId="0" fontId="5" fillId="2" borderId="5" xfId="0" applyFont="1" applyFill="1" applyBorder="1" applyAlignment="1">
      <alignment vertical="top" wrapText="1"/>
    </xf>
    <xf numFmtId="0" fontId="6" fillId="2" borderId="5" xfId="0" applyFont="1" applyFill="1" applyBorder="1" applyAlignment="1">
      <alignment vertical="top" wrapText="1"/>
    </xf>
    <xf numFmtId="0" fontId="6" fillId="2" borderId="2" xfId="0" applyFont="1" applyFill="1" applyBorder="1" applyAlignment="1">
      <alignment vertical="top" wrapText="1"/>
    </xf>
    <xf numFmtId="0" fontId="5" fillId="2" borderId="11" xfId="0" applyFont="1" applyFill="1" applyBorder="1"/>
    <xf numFmtId="168" fontId="8" fillId="2" borderId="11" xfId="0" applyNumberFormat="1" applyFont="1" applyFill="1" applyBorder="1" applyAlignment="1">
      <alignment horizontal="center"/>
    </xf>
    <xf numFmtId="166" fontId="8" fillId="2" borderId="11" xfId="0" applyNumberFormat="1" applyFont="1" applyFill="1" applyBorder="1" applyAlignment="1">
      <alignment horizontal="center"/>
    </xf>
    <xf numFmtId="166" fontId="8" fillId="2" borderId="10" xfId="0" applyNumberFormat="1" applyFont="1" applyFill="1" applyBorder="1" applyAlignment="1">
      <alignment horizontal="center"/>
    </xf>
    <xf numFmtId="166" fontId="9" fillId="2" borderId="11" xfId="0" applyNumberFormat="1" applyFont="1" applyFill="1" applyBorder="1" applyAlignment="1">
      <alignment horizontal="center"/>
    </xf>
    <xf numFmtId="165" fontId="9" fillId="2" borderId="10" xfId="1" applyNumberFormat="1" applyFont="1" applyFill="1" applyBorder="1" applyAlignment="1">
      <alignment horizontal="right"/>
    </xf>
    <xf numFmtId="165" fontId="8" fillId="2" borderId="11" xfId="1" applyNumberFormat="1" applyFont="1" applyFill="1" applyBorder="1" applyAlignment="1">
      <alignment horizontal="right"/>
    </xf>
    <xf numFmtId="169" fontId="9" fillId="2" borderId="15" xfId="2" applyNumberFormat="1" applyFont="1" applyFill="1" applyBorder="1" applyAlignment="1">
      <alignment horizontal="center"/>
    </xf>
    <xf numFmtId="0" fontId="5" fillId="0" borderId="0" xfId="0" applyFont="1" applyFill="1" applyBorder="1" applyAlignment="1">
      <alignment vertical="top" wrapText="1"/>
    </xf>
    <xf numFmtId="0" fontId="5" fillId="2" borderId="0" xfId="1" applyNumberFormat="1" applyFont="1" applyFill="1" applyAlignment="1">
      <alignment horizontal="left"/>
    </xf>
    <xf numFmtId="0" fontId="5" fillId="2" borderId="0" xfId="1" applyNumberFormat="1" applyFont="1" applyFill="1" applyAlignment="1">
      <alignment horizontal="left" indent="2"/>
    </xf>
    <xf numFmtId="0" fontId="5" fillId="2" borderId="0" xfId="1" applyNumberFormat="1" applyFont="1" applyFill="1" applyAlignment="1">
      <alignment horizontal="left" wrapText="1" indent="2"/>
    </xf>
    <xf numFmtId="0" fontId="5" fillId="2" borderId="6" xfId="1" applyNumberFormat="1" applyFont="1" applyFill="1" applyBorder="1" applyAlignment="1">
      <alignment horizontal="left" indent="3"/>
    </xf>
    <xf numFmtId="0" fontId="5" fillId="2" borderId="0" xfId="1" applyNumberFormat="1" applyFont="1" applyFill="1" applyAlignment="1"/>
    <xf numFmtId="0" fontId="5" fillId="2" borderId="6" xfId="1" applyNumberFormat="1" applyFont="1" applyFill="1" applyBorder="1" applyAlignment="1">
      <alignment horizontal="left" wrapText="1"/>
    </xf>
    <xf numFmtId="14" fontId="5" fillId="4" borderId="11" xfId="0" applyNumberFormat="1" applyFont="1" applyFill="1" applyBorder="1" applyAlignment="1">
      <alignment horizontal="center"/>
    </xf>
    <xf numFmtId="166" fontId="8" fillId="2" borderId="11" xfId="1" applyNumberFormat="1" applyFont="1" applyFill="1" applyBorder="1"/>
    <xf numFmtId="166" fontId="5" fillId="2" borderId="11" xfId="1" applyNumberFormat="1" applyFont="1" applyFill="1" applyBorder="1"/>
    <xf numFmtId="166" fontId="5" fillId="4" borderId="11" xfId="1" applyNumberFormat="1" applyFont="1" applyFill="1" applyBorder="1"/>
    <xf numFmtId="171" fontId="8" fillId="2" borderId="11" xfId="1" applyNumberFormat="1" applyFont="1" applyFill="1" applyBorder="1"/>
    <xf numFmtId="166" fontId="8" fillId="2" borderId="3" xfId="0" applyNumberFormat="1" applyFont="1" applyFill="1" applyBorder="1" applyAlignment="1">
      <alignment horizontal="center"/>
    </xf>
    <xf numFmtId="169" fontId="8" fillId="2" borderId="11" xfId="2" applyNumberFormat="1" applyFont="1" applyFill="1" applyBorder="1" applyAlignment="1">
      <alignment horizontal="center"/>
    </xf>
    <xf numFmtId="0" fontId="6" fillId="2" borderId="6" xfId="0" applyFont="1" applyFill="1" applyBorder="1" applyAlignment="1">
      <alignment horizontal="left"/>
    </xf>
    <xf numFmtId="165" fontId="8" fillId="2" borderId="11" xfId="1" applyNumberFormat="1" applyFont="1" applyFill="1" applyBorder="1"/>
    <xf numFmtId="0" fontId="6" fillId="2" borderId="0" xfId="0" applyFont="1" applyFill="1"/>
    <xf numFmtId="0" fontId="5" fillId="2" borderId="5" xfId="0" applyFont="1" applyFill="1" applyBorder="1"/>
    <xf numFmtId="0" fontId="5" fillId="2" borderId="2" xfId="0" applyFont="1" applyFill="1" applyBorder="1"/>
    <xf numFmtId="165" fontId="5" fillId="2" borderId="11" xfId="1" applyNumberFormat="1" applyFont="1" applyFill="1" applyBorder="1"/>
    <xf numFmtId="165" fontId="5" fillId="2" borderId="10" xfId="1" applyNumberFormat="1" applyFont="1" applyFill="1" applyBorder="1"/>
    <xf numFmtId="0" fontId="5" fillId="2" borderId="0" xfId="1" applyNumberFormat="1" applyFont="1" applyFill="1" applyBorder="1" applyAlignment="1">
      <alignment horizontal="left"/>
    </xf>
    <xf numFmtId="0" fontId="5" fillId="2" borderId="0" xfId="1" applyNumberFormat="1" applyFont="1" applyFill="1" applyBorder="1" applyAlignment="1"/>
    <xf numFmtId="0" fontId="5" fillId="2" borderId="0" xfId="1" applyNumberFormat="1" applyFont="1" applyFill="1" applyBorder="1" applyAlignment="1">
      <alignment horizontal="left" indent="3"/>
    </xf>
    <xf numFmtId="0" fontId="5" fillId="2" borderId="0" xfId="1" applyNumberFormat="1" applyFont="1" applyFill="1" applyAlignment="1">
      <alignment horizontal="left" indent="3"/>
    </xf>
    <xf numFmtId="0" fontId="5" fillId="2" borderId="0" xfId="1" applyNumberFormat="1" applyFont="1" applyFill="1" applyBorder="1" applyAlignment="1">
      <alignment horizontal="left" wrapText="1" indent="3"/>
    </xf>
    <xf numFmtId="0" fontId="5" fillId="2" borderId="2" xfId="1" applyNumberFormat="1" applyFont="1" applyFill="1" applyBorder="1" applyAlignment="1">
      <alignment horizontal="left" indent="3"/>
    </xf>
    <xf numFmtId="0" fontId="5" fillId="2" borderId="1" xfId="1" applyNumberFormat="1" applyFont="1" applyFill="1" applyBorder="1" applyAlignment="1">
      <alignment horizontal="left" indent="3"/>
    </xf>
    <xf numFmtId="9" fontId="5" fillId="2" borderId="0" xfId="3" applyFont="1" applyFill="1" applyBorder="1"/>
    <xf numFmtId="170" fontId="10" fillId="2" borderId="3" xfId="0" applyNumberFormat="1" applyFont="1" applyFill="1" applyBorder="1" applyAlignment="1">
      <alignment horizontal="center"/>
    </xf>
    <xf numFmtId="169" fontId="8" fillId="2" borderId="16" xfId="2" applyNumberFormat="1" applyFont="1" applyFill="1" applyBorder="1"/>
    <xf numFmtId="169" fontId="8" fillId="2" borderId="11" xfId="2" applyNumberFormat="1" applyFont="1" applyFill="1" applyBorder="1"/>
    <xf numFmtId="169" fontId="5" fillId="2" borderId="3" xfId="2" applyNumberFormat="1" applyFont="1" applyFill="1" applyBorder="1" applyAlignment="1"/>
    <xf numFmtId="169" fontId="6" fillId="2" borderId="13" xfId="2" applyNumberFormat="1" applyFont="1" applyFill="1" applyBorder="1" applyAlignment="1"/>
    <xf numFmtId="169" fontId="6" fillId="2" borderId="3" xfId="2" applyNumberFormat="1" applyFont="1" applyFill="1" applyBorder="1" applyAlignment="1"/>
    <xf numFmtId="169" fontId="8" fillId="0" borderId="11" xfId="2" applyNumberFormat="1" applyFont="1" applyFill="1" applyBorder="1" applyAlignment="1">
      <alignment horizontal="center"/>
    </xf>
    <xf numFmtId="169" fontId="5" fillId="2" borderId="15" xfId="2" applyNumberFormat="1" applyFont="1" applyFill="1" applyBorder="1"/>
    <xf numFmtId="169" fontId="5" fillId="2" borderId="11" xfId="2" applyNumberFormat="1" applyFont="1" applyFill="1" applyBorder="1"/>
    <xf numFmtId="169" fontId="6" fillId="2" borderId="13" xfId="2" applyNumberFormat="1" applyFont="1" applyFill="1" applyBorder="1"/>
    <xf numFmtId="0" fontId="9" fillId="0" borderId="0" xfId="1" applyNumberFormat="1" applyFont="1" applyFill="1" applyBorder="1" applyAlignment="1"/>
    <xf numFmtId="166" fontId="5" fillId="0" borderId="3" xfId="1" applyNumberFormat="1" applyFont="1" applyFill="1" applyBorder="1" applyAlignment="1"/>
    <xf numFmtId="167" fontId="5" fillId="0" borderId="3" xfId="1" applyNumberFormat="1" applyFont="1" applyFill="1" applyBorder="1" applyAlignment="1"/>
    <xf numFmtId="167" fontId="9" fillId="0" borderId="0" xfId="1" applyNumberFormat="1" applyFont="1" applyFill="1" applyBorder="1" applyAlignment="1"/>
    <xf numFmtId="167" fontId="8" fillId="0" borderId="0" xfId="1" applyNumberFormat="1" applyFont="1" applyFill="1" applyBorder="1" applyAlignment="1"/>
    <xf numFmtId="167" fontId="5" fillId="0" borderId="0" xfId="1" applyNumberFormat="1" applyFont="1" applyFill="1" applyAlignment="1"/>
    <xf numFmtId="0" fontId="5" fillId="0" borderId="0" xfId="0" applyFont="1"/>
    <xf numFmtId="0" fontId="5" fillId="0" borderId="0" xfId="0" applyFont="1" applyFill="1"/>
    <xf numFmtId="0" fontId="5" fillId="0" borderId="0" xfId="0" applyFont="1" applyFill="1" applyAlignment="1">
      <alignment horizontal="left"/>
    </xf>
    <xf numFmtId="0" fontId="5" fillId="0" borderId="0" xfId="0" applyFont="1" applyFill="1" applyBorder="1"/>
    <xf numFmtId="0" fontId="5" fillId="2" borderId="0" xfId="0" applyFont="1" applyFill="1" applyAlignment="1">
      <alignment horizontal="right"/>
    </xf>
    <xf numFmtId="0" fontId="5" fillId="0" borderId="0" xfId="0" applyFont="1" applyFill="1" applyAlignment="1">
      <alignment horizontal="right"/>
    </xf>
    <xf numFmtId="15" fontId="9" fillId="0" borderId="8" xfId="0" applyNumberFormat="1" applyFont="1" applyFill="1" applyBorder="1" applyAlignment="1">
      <alignment horizontal="center" wrapText="1"/>
    </xf>
    <xf numFmtId="170" fontId="9" fillId="0" borderId="4" xfId="0" applyNumberFormat="1" applyFont="1" applyFill="1" applyBorder="1" applyAlignment="1">
      <alignment horizontal="center" wrapText="1"/>
    </xf>
    <xf numFmtId="169" fontId="5" fillId="0" borderId="6" xfId="2" applyNumberFormat="1" applyFont="1" applyFill="1" applyBorder="1" applyAlignment="1"/>
    <xf numFmtId="0" fontId="6" fillId="4" borderId="7" xfId="0" applyFont="1" applyFill="1" applyBorder="1" applyAlignment="1">
      <alignment vertical="top" wrapText="1"/>
    </xf>
    <xf numFmtId="0" fontId="6" fillId="0" borderId="0" xfId="0" applyFont="1" applyFill="1" applyBorder="1" applyAlignment="1">
      <alignment horizontal="left" vertical="top" wrapText="1"/>
    </xf>
    <xf numFmtId="168" fontId="5" fillId="2" borderId="11" xfId="0" applyNumberFormat="1" applyFont="1" applyFill="1" applyBorder="1"/>
    <xf numFmtId="166" fontId="5" fillId="2" borderId="11" xfId="0" applyNumberFormat="1" applyFont="1" applyFill="1" applyBorder="1"/>
    <xf numFmtId="169" fontId="6" fillId="2" borderId="16" xfId="2" applyNumberFormat="1" applyFont="1" applyFill="1" applyBorder="1"/>
    <xf numFmtId="169" fontId="6" fillId="2" borderId="17" xfId="2" applyNumberFormat="1" applyFont="1" applyFill="1" applyBorder="1"/>
    <xf numFmtId="0" fontId="14" fillId="0" borderId="0" xfId="0" applyFont="1"/>
    <xf numFmtId="0" fontId="15" fillId="0" borderId="0" xfId="0" applyFont="1"/>
    <xf numFmtId="0" fontId="16" fillId="2" borderId="0" xfId="0" applyFont="1" applyFill="1" applyAlignment="1">
      <alignment vertical="center"/>
    </xf>
    <xf numFmtId="0" fontId="19" fillId="2" borderId="0" xfId="0" applyFont="1" applyFill="1" applyAlignment="1"/>
    <xf numFmtId="169" fontId="5" fillId="0" borderId="13" xfId="2" applyNumberFormat="1" applyFont="1" applyFill="1" applyBorder="1" applyAlignment="1"/>
    <xf numFmtId="169" fontId="5" fillId="0" borderId="0" xfId="2" applyNumberFormat="1" applyFont="1" applyFill="1" applyAlignment="1"/>
    <xf numFmtId="172" fontId="5" fillId="0" borderId="6" xfId="3" applyNumberFormat="1" applyFont="1" applyFill="1" applyBorder="1" applyAlignment="1"/>
    <xf numFmtId="172" fontId="5" fillId="0" borderId="13" xfId="3" applyNumberFormat="1" applyFont="1" applyFill="1" applyBorder="1" applyAlignment="1"/>
    <xf numFmtId="172" fontId="5" fillId="0" borderId="0" xfId="1" applyNumberFormat="1" applyFont="1" applyFill="1" applyBorder="1" applyAlignment="1"/>
    <xf numFmtId="169" fontId="6" fillId="2" borderId="0" xfId="2" applyNumberFormat="1" applyFont="1" applyFill="1" applyBorder="1"/>
    <xf numFmtId="172" fontId="8" fillId="2" borderId="16" xfId="3" applyNumberFormat="1" applyFont="1" applyFill="1" applyBorder="1"/>
    <xf numFmtId="169" fontId="5" fillId="2" borderId="0" xfId="2" applyNumberFormat="1" applyFont="1" applyFill="1" applyBorder="1"/>
    <xf numFmtId="169" fontId="6" fillId="2" borderId="18" xfId="2" applyNumberFormat="1" applyFont="1" applyFill="1" applyBorder="1"/>
    <xf numFmtId="44" fontId="6" fillId="2" borderId="11" xfId="2" applyNumberFormat="1" applyFont="1" applyFill="1" applyBorder="1"/>
    <xf numFmtId="44" fontId="6" fillId="2" borderId="9" xfId="2" applyNumberFormat="1" applyFont="1" applyFill="1" applyBorder="1"/>
    <xf numFmtId="166" fontId="8" fillId="2" borderId="4" xfId="0" applyNumberFormat="1" applyFont="1" applyFill="1" applyBorder="1" applyAlignment="1">
      <alignment horizontal="center"/>
    </xf>
    <xf numFmtId="165" fontId="5" fillId="0" borderId="11" xfId="1" applyNumberFormat="1" applyFont="1" applyFill="1" applyBorder="1"/>
    <xf numFmtId="166" fontId="5" fillId="0" borderId="7" xfId="1" applyNumberFormat="1" applyFont="1" applyFill="1" applyBorder="1" applyAlignment="1"/>
    <xf numFmtId="169" fontId="5" fillId="0" borderId="14" xfId="2" applyNumberFormat="1" applyFont="1" applyFill="1" applyBorder="1" applyAlignment="1"/>
    <xf numFmtId="167" fontId="5" fillId="0" borderId="7" xfId="1" applyNumberFormat="1" applyFont="1" applyFill="1" applyBorder="1" applyAlignment="1"/>
    <xf numFmtId="165" fontId="5" fillId="0" borderId="7" xfId="1" applyNumberFormat="1" applyFont="1" applyFill="1" applyBorder="1" applyAlignment="1"/>
    <xf numFmtId="172" fontId="5" fillId="0" borderId="14" xfId="3" applyNumberFormat="1" applyFont="1" applyFill="1" applyBorder="1" applyAlignment="1"/>
    <xf numFmtId="0" fontId="5" fillId="0" borderId="8" xfId="0" applyFont="1" applyFill="1" applyBorder="1"/>
    <xf numFmtId="0" fontId="5" fillId="0" borderId="0" xfId="0" applyFont="1" applyFill="1" applyBorder="1" applyAlignment="1">
      <alignment horizontal="left" vertical="top" wrapText="1"/>
    </xf>
    <xf numFmtId="168" fontId="13" fillId="5" borderId="3" xfId="0" applyNumberFormat="1" applyFont="1" applyFill="1" applyBorder="1"/>
    <xf numFmtId="0" fontId="5" fillId="2" borderId="0" xfId="0" applyFont="1" applyFill="1"/>
    <xf numFmtId="0" fontId="12" fillId="2" borderId="0" xfId="0" applyFont="1" applyFill="1" applyAlignment="1">
      <alignment horizontal="left"/>
    </xf>
    <xf numFmtId="0" fontId="13" fillId="2" borderId="0" xfId="0" applyFont="1" applyFill="1" applyAlignment="1"/>
    <xf numFmtId="166" fontId="5" fillId="2" borderId="11" xfId="0" applyNumberFormat="1" applyFont="1" applyFill="1" applyBorder="1" applyAlignment="1"/>
    <xf numFmtId="0" fontId="6" fillId="2" borderId="0" xfId="0" applyFont="1" applyFill="1" applyBorder="1" applyAlignment="1">
      <alignment horizontal="center" wrapText="1"/>
    </xf>
    <xf numFmtId="0" fontId="6" fillId="0" borderId="0" xfId="0" applyFont="1" applyFill="1" applyBorder="1" applyAlignment="1">
      <alignment horizontal="center"/>
    </xf>
    <xf numFmtId="0" fontId="9" fillId="0" borderId="0" xfId="0" applyNumberFormat="1" applyFont="1" applyFill="1" applyBorder="1" applyAlignment="1">
      <alignment horizontal="center" wrapText="1"/>
    </xf>
    <xf numFmtId="0" fontId="6" fillId="0" borderId="13" xfId="0" applyFont="1" applyFill="1" applyBorder="1" applyAlignment="1">
      <alignment horizontal="center"/>
    </xf>
    <xf numFmtId="0" fontId="9" fillId="0" borderId="4" xfId="0" applyNumberFormat="1" applyFont="1" applyFill="1" applyBorder="1" applyAlignment="1">
      <alignment horizontal="center" wrapText="1"/>
    </xf>
    <xf numFmtId="166" fontId="8" fillId="6" borderId="4" xfId="0" applyNumberFormat="1" applyFont="1" applyFill="1" applyBorder="1" applyAlignment="1">
      <alignment horizontal="center"/>
    </xf>
    <xf numFmtId="166" fontId="8" fillId="0" borderId="3" xfId="0" applyNumberFormat="1" applyFont="1" applyFill="1" applyBorder="1" applyAlignment="1">
      <alignment horizontal="center"/>
    </xf>
    <xf numFmtId="170" fontId="10" fillId="2" borderId="8" xfId="0" applyNumberFormat="1" applyFont="1" applyFill="1" applyBorder="1" applyAlignment="1">
      <alignment horizontal="center"/>
    </xf>
    <xf numFmtId="165" fontId="5" fillId="0" borderId="3" xfId="1" applyNumberFormat="1" applyFont="1" applyFill="1" applyBorder="1"/>
    <xf numFmtId="165" fontId="5" fillId="2" borderId="3" xfId="1" applyNumberFormat="1" applyFont="1" applyFill="1" applyBorder="1"/>
    <xf numFmtId="169" fontId="5" fillId="2" borderId="3" xfId="2" applyNumberFormat="1" applyFont="1" applyFill="1" applyBorder="1"/>
    <xf numFmtId="169" fontId="5" fillId="2" borderId="12" xfId="2" applyNumberFormat="1" applyFont="1" applyFill="1" applyBorder="1"/>
    <xf numFmtId="169" fontId="5" fillId="0" borderId="0" xfId="2" applyNumberFormat="1" applyFont="1" applyFill="1" applyBorder="1" applyAlignment="1">
      <alignment vertical="top"/>
    </xf>
    <xf numFmtId="167" fontId="6" fillId="0" borderId="0" xfId="1" quotePrefix="1" applyNumberFormat="1" applyFont="1" applyFill="1" applyBorder="1" applyAlignment="1">
      <alignment horizontal="center"/>
    </xf>
    <xf numFmtId="170" fontId="9" fillId="0" borderId="13" xfId="0" applyNumberFormat="1" applyFont="1" applyFill="1" applyBorder="1" applyAlignment="1">
      <alignment horizontal="center"/>
    </xf>
    <xf numFmtId="170" fontId="9" fillId="0" borderId="8" xfId="0" applyNumberFormat="1" applyFont="1" applyFill="1" applyBorder="1" applyAlignment="1">
      <alignment horizontal="center"/>
    </xf>
    <xf numFmtId="170" fontId="9" fillId="0" borderId="4" xfId="0" applyNumberFormat="1" applyFont="1" applyFill="1" applyBorder="1" applyAlignment="1">
      <alignment horizontal="center"/>
    </xf>
    <xf numFmtId="0" fontId="11" fillId="2" borderId="0" xfId="0" applyFont="1" applyFill="1" applyBorder="1" applyAlignment="1">
      <alignment wrapText="1"/>
    </xf>
    <xf numFmtId="169" fontId="5" fillId="2" borderId="11" xfId="2" applyNumberFormat="1" applyFont="1" applyFill="1" applyBorder="1" applyAlignment="1"/>
    <xf numFmtId="166" fontId="5" fillId="2" borderId="9" xfId="0" applyNumberFormat="1" applyFont="1" applyFill="1" applyBorder="1" applyAlignment="1"/>
    <xf numFmtId="173" fontId="5" fillId="2" borderId="0" xfId="0" applyNumberFormat="1" applyFont="1" applyFill="1" applyBorder="1" applyAlignment="1">
      <alignment horizontal="left"/>
    </xf>
    <xf numFmtId="173" fontId="5" fillId="2" borderId="0" xfId="0" applyNumberFormat="1" applyFont="1" applyFill="1" applyBorder="1"/>
    <xf numFmtId="44" fontId="6" fillId="2" borderId="3" xfId="2" applyNumberFormat="1" applyFont="1" applyFill="1" applyBorder="1"/>
    <xf numFmtId="44" fontId="6" fillId="2" borderId="4" xfId="2" applyNumberFormat="1" applyFont="1" applyFill="1" applyBorder="1"/>
    <xf numFmtId="9" fontId="8" fillId="0" borderId="0" xfId="3" applyFont="1" applyFill="1" applyBorder="1" applyAlignment="1">
      <alignment horizontal="right"/>
    </xf>
    <xf numFmtId="9" fontId="8" fillId="0" borderId="3" xfId="3" applyFont="1" applyFill="1" applyBorder="1" applyAlignment="1">
      <alignment horizontal="right"/>
    </xf>
    <xf numFmtId="9" fontId="8" fillId="0" borderId="13" xfId="3" applyFont="1" applyFill="1" applyBorder="1"/>
    <xf numFmtId="9" fontId="8" fillId="0" borderId="0" xfId="3" applyFont="1" applyFill="1" applyBorder="1"/>
    <xf numFmtId="9" fontId="8" fillId="0" borderId="3" xfId="3" applyFont="1" applyFill="1" applyBorder="1"/>
    <xf numFmtId="9" fontId="8" fillId="0" borderId="12" xfId="3" applyFont="1" applyFill="1" applyBorder="1"/>
    <xf numFmtId="9" fontId="8" fillId="0" borderId="4" xfId="3" applyFont="1" applyFill="1" applyBorder="1"/>
    <xf numFmtId="0" fontId="8" fillId="0" borderId="0" xfId="0" applyFont="1" applyFill="1"/>
    <xf numFmtId="44" fontId="8" fillId="2" borderId="11" xfId="2" applyFont="1" applyFill="1" applyBorder="1" applyAlignment="1">
      <alignment horizontal="center"/>
    </xf>
    <xf numFmtId="166" fontId="8" fillId="2" borderId="8" xfId="0" applyNumberFormat="1" applyFont="1" applyFill="1" applyBorder="1" applyAlignment="1">
      <alignment horizontal="center"/>
    </xf>
    <xf numFmtId="166" fontId="8" fillId="0" borderId="11" xfId="0" applyNumberFormat="1" applyFont="1" applyFill="1" applyBorder="1" applyAlignment="1">
      <alignment horizontal="center"/>
    </xf>
    <xf numFmtId="0" fontId="5" fillId="0" borderId="11" xfId="0" applyFont="1" applyBorder="1" applyAlignment="1">
      <alignment vertical="center" wrapText="1"/>
    </xf>
    <xf numFmtId="0" fontId="5" fillId="0" borderId="3" xfId="0" applyFont="1" applyBorder="1" applyAlignment="1">
      <alignment vertical="center" wrapText="1"/>
    </xf>
    <xf numFmtId="173" fontId="5" fillId="0" borderId="11" xfId="0" applyNumberFormat="1" applyFont="1" applyBorder="1" applyAlignment="1">
      <alignment vertical="center" wrapText="1"/>
    </xf>
    <xf numFmtId="166" fontId="5" fillId="0" borderId="3" xfId="0" applyNumberFormat="1" applyFont="1" applyFill="1" applyBorder="1"/>
    <xf numFmtId="166" fontId="5" fillId="0" borderId="11" xfId="0" applyNumberFormat="1" applyFont="1" applyFill="1" applyBorder="1"/>
    <xf numFmtId="0" fontId="0" fillId="0" borderId="3" xfId="0" applyBorder="1" applyAlignment="1">
      <alignment vertical="center" wrapText="1"/>
    </xf>
    <xf numFmtId="170" fontId="10" fillId="2" borderId="11" xfId="0" applyNumberFormat="1" applyFont="1" applyFill="1" applyBorder="1" applyAlignment="1">
      <alignment horizontal="center"/>
    </xf>
    <xf numFmtId="165" fontId="5" fillId="0" borderId="3" xfId="1" applyNumberFormat="1" applyFont="1" applyBorder="1" applyAlignment="1">
      <alignment vertical="center" wrapText="1"/>
    </xf>
    <xf numFmtId="0" fontId="5" fillId="0" borderId="0" xfId="0" applyFont="1" applyAlignment="1">
      <alignment vertical="center"/>
    </xf>
    <xf numFmtId="0" fontId="5" fillId="0" borderId="8" xfId="0" applyFont="1" applyBorder="1" applyAlignment="1">
      <alignment vertical="center" wrapText="1"/>
    </xf>
    <xf numFmtId="0" fontId="5" fillId="0" borderId="0" xfId="0" applyFont="1" applyFill="1" applyBorder="1" applyAlignment="1">
      <alignment horizontal="left" vertical="top" wrapText="1" indent="1"/>
    </xf>
    <xf numFmtId="169" fontId="9" fillId="2" borderId="10" xfId="2" applyNumberFormat="1" applyFont="1" applyFill="1" applyBorder="1" applyAlignment="1">
      <alignment horizontal="center"/>
    </xf>
    <xf numFmtId="166" fontId="8" fillId="2" borderId="19" xfId="0" applyNumberFormat="1" applyFont="1" applyFill="1" applyBorder="1" applyAlignment="1">
      <alignment horizontal="center"/>
    </xf>
    <xf numFmtId="166" fontId="8" fillId="2" borderId="7" xfId="0" applyNumberFormat="1" applyFont="1" applyFill="1" applyBorder="1" applyAlignment="1">
      <alignment horizontal="center"/>
    </xf>
    <xf numFmtId="44" fontId="8" fillId="2" borderId="3" xfId="2" applyFont="1" applyFill="1" applyBorder="1" applyAlignment="1">
      <alignment horizontal="center"/>
    </xf>
    <xf numFmtId="166" fontId="8" fillId="0" borderId="4" xfId="0" applyNumberFormat="1" applyFont="1" applyFill="1" applyBorder="1" applyAlignment="1">
      <alignment horizontal="center"/>
    </xf>
    <xf numFmtId="166" fontId="8" fillId="0" borderId="9" xfId="0" applyNumberFormat="1" applyFont="1" applyFill="1" applyBorder="1" applyAlignment="1">
      <alignment horizontal="center"/>
    </xf>
    <xf numFmtId="170" fontId="6" fillId="0" borderId="4" xfId="0" applyNumberFormat="1" applyFont="1" applyFill="1" applyBorder="1" applyAlignment="1">
      <alignment horizontal="center" wrapText="1"/>
    </xf>
    <xf numFmtId="15" fontId="6" fillId="0" borderId="8" xfId="0" applyNumberFormat="1" applyFont="1" applyFill="1" applyBorder="1" applyAlignment="1">
      <alignment horizontal="center" wrapText="1"/>
    </xf>
    <xf numFmtId="15" fontId="9" fillId="0" borderId="19" xfId="0" applyNumberFormat="1" applyFont="1" applyFill="1" applyBorder="1" applyAlignment="1">
      <alignment horizontal="center" wrapText="1"/>
    </xf>
    <xf numFmtId="170" fontId="9" fillId="0" borderId="20" xfId="0" applyNumberFormat="1" applyFont="1" applyFill="1" applyBorder="1" applyAlignment="1">
      <alignment horizontal="center" wrapText="1"/>
    </xf>
    <xf numFmtId="167" fontId="6" fillId="0" borderId="13" xfId="1" quotePrefix="1" applyNumberFormat="1" applyFont="1" applyFill="1" applyBorder="1" applyAlignment="1">
      <alignment horizontal="center"/>
    </xf>
    <xf numFmtId="167" fontId="6" fillId="0" borderId="14" xfId="1" quotePrefix="1" applyNumberFormat="1" applyFont="1" applyFill="1" applyBorder="1" applyAlignment="1">
      <alignment horizontal="center"/>
    </xf>
    <xf numFmtId="170" fontId="6" fillId="0" borderId="8" xfId="0" applyNumberFormat="1" applyFont="1" applyFill="1" applyBorder="1" applyAlignment="1">
      <alignment horizontal="center"/>
    </xf>
    <xf numFmtId="170" fontId="6" fillId="0" borderId="4" xfId="0" applyNumberFormat="1" applyFont="1" applyFill="1" applyBorder="1" applyAlignment="1">
      <alignment horizontal="center"/>
    </xf>
    <xf numFmtId="15" fontId="6" fillId="0" borderId="10" xfId="0" applyNumberFormat="1" applyFont="1" applyFill="1" applyBorder="1" applyAlignment="1">
      <alignment horizontal="center" wrapText="1"/>
    </xf>
    <xf numFmtId="0" fontId="13" fillId="0" borderId="0" xfId="0" applyFont="1" applyAlignment="1">
      <alignment horizontal="left" vertical="center" wrapText="1"/>
    </xf>
    <xf numFmtId="0" fontId="5" fillId="2" borderId="0" xfId="0" applyFont="1" applyFill="1" applyAlignment="1">
      <alignment horizontal="left" wrapText="1"/>
    </xf>
    <xf numFmtId="0" fontId="5" fillId="2" borderId="0" xfId="0" applyFont="1" applyFill="1" applyAlignment="1">
      <alignment vertical="top" wrapText="1"/>
    </xf>
    <xf numFmtId="0" fontId="5" fillId="2" borderId="0" xfId="0" applyFont="1" applyFill="1" applyAlignment="1">
      <alignment wrapText="1"/>
    </xf>
    <xf numFmtId="0" fontId="11" fillId="2" borderId="0" xfId="0" applyFont="1" applyFill="1" applyBorder="1" applyAlignment="1">
      <alignment horizontal="left"/>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15" fontId="10" fillId="7" borderId="8" xfId="0" applyNumberFormat="1" applyFont="1" applyFill="1" applyBorder="1" applyAlignment="1">
      <alignment horizontal="center" wrapText="1"/>
    </xf>
    <xf numFmtId="170" fontId="10" fillId="7" borderId="4" xfId="0" applyNumberFormat="1" applyFont="1" applyFill="1" applyBorder="1" applyAlignment="1">
      <alignment horizontal="center" wrapText="1"/>
    </xf>
    <xf numFmtId="167" fontId="10" fillId="7" borderId="13" xfId="1" quotePrefix="1" applyNumberFormat="1" applyFont="1" applyFill="1" applyBorder="1" applyAlignment="1">
      <alignment horizontal="center"/>
    </xf>
    <xf numFmtId="0" fontId="10" fillId="7" borderId="4" xfId="0" applyNumberFormat="1" applyFont="1" applyFill="1" applyBorder="1" applyAlignment="1">
      <alignment horizontal="center" wrapText="1"/>
    </xf>
    <xf numFmtId="15" fontId="10" fillId="7" borderId="10" xfId="0" applyNumberFormat="1" applyFont="1" applyFill="1" applyBorder="1" applyAlignment="1">
      <alignment horizontal="center" wrapText="1"/>
    </xf>
    <xf numFmtId="165" fontId="5" fillId="2" borderId="0" xfId="1" applyNumberFormat="1" applyFont="1" applyFill="1" applyBorder="1"/>
    <xf numFmtId="170" fontId="10" fillId="7" borderId="9" xfId="0" applyNumberFormat="1" applyFont="1" applyFill="1" applyBorder="1" applyAlignment="1">
      <alignment horizontal="center" wrapText="1"/>
    </xf>
    <xf numFmtId="170" fontId="10" fillId="7" borderId="13" xfId="0" applyNumberFormat="1" applyFont="1" applyFill="1" applyBorder="1" applyAlignment="1">
      <alignment horizontal="center"/>
    </xf>
    <xf numFmtId="170" fontId="10" fillId="7" borderId="8" xfId="0" applyNumberFormat="1" applyFont="1" applyFill="1" applyBorder="1" applyAlignment="1">
      <alignment horizontal="center"/>
    </xf>
    <xf numFmtId="170" fontId="10" fillId="7" borderId="4" xfId="0" applyNumberFormat="1" applyFont="1" applyFill="1" applyBorder="1" applyAlignment="1">
      <alignment horizontal="center"/>
    </xf>
    <xf numFmtId="0" fontId="5" fillId="0" borderId="0" xfId="0" applyFont="1" applyFill="1" applyAlignment="1">
      <alignment horizontal="left" indent="2"/>
    </xf>
    <xf numFmtId="0" fontId="5" fillId="8" borderId="0" xfId="0" applyFont="1" applyFill="1" applyAlignment="1">
      <alignment horizontal="left" indent="2"/>
    </xf>
    <xf numFmtId="174" fontId="5" fillId="2" borderId="0" xfId="0" applyNumberFormat="1" applyFont="1" applyFill="1"/>
    <xf numFmtId="167" fontId="9" fillId="0" borderId="13" xfId="1" quotePrefix="1" applyNumberFormat="1" applyFont="1" applyFill="1" applyBorder="1" applyAlignment="1">
      <alignment horizontal="center"/>
    </xf>
    <xf numFmtId="15" fontId="9" fillId="0" borderId="10" xfId="0" applyNumberFormat="1" applyFont="1" applyFill="1" applyBorder="1" applyAlignment="1">
      <alignment horizontal="center" wrapText="1"/>
    </xf>
    <xf numFmtId="170" fontId="9" fillId="0" borderId="9" xfId="0" applyNumberFormat="1" applyFont="1" applyFill="1" applyBorder="1" applyAlignment="1">
      <alignment horizontal="center" wrapText="1"/>
    </xf>
    <xf numFmtId="0" fontId="11" fillId="2" borderId="0" xfId="0" applyFont="1" applyFill="1" applyBorder="1" applyAlignment="1">
      <alignment horizontal="left" vertical="top" wrapText="1"/>
    </xf>
    <xf numFmtId="166" fontId="5" fillId="0" borderId="3" xfId="0" applyNumberFormat="1" applyFont="1" applyFill="1" applyBorder="1" applyAlignment="1"/>
    <xf numFmtId="0" fontId="6" fillId="2" borderId="11" xfId="0" applyFont="1" applyFill="1" applyBorder="1"/>
    <xf numFmtId="0" fontId="5" fillId="2" borderId="11" xfId="0" applyFont="1" applyFill="1" applyBorder="1" applyAlignment="1">
      <alignment horizontal="left" indent="2"/>
    </xf>
    <xf numFmtId="0" fontId="5" fillId="2" borderId="15" xfId="0" applyFont="1" applyFill="1" applyBorder="1"/>
    <xf numFmtId="173" fontId="5" fillId="0" borderId="8" xfId="0" applyNumberFormat="1" applyFont="1" applyBorder="1" applyAlignment="1">
      <alignment vertical="center" wrapText="1"/>
    </xf>
    <xf numFmtId="173" fontId="5" fillId="0" borderId="3" xfId="0" applyNumberFormat="1" applyFont="1" applyBorder="1" applyAlignment="1">
      <alignment vertical="center" wrapText="1"/>
    </xf>
    <xf numFmtId="0" fontId="13" fillId="0" borderId="0" xfId="0" applyFont="1"/>
    <xf numFmtId="0" fontId="25" fillId="9" borderId="0" xfId="0" applyFont="1" applyFill="1" applyBorder="1" applyAlignment="1">
      <alignment horizontal="center"/>
    </xf>
    <xf numFmtId="176" fontId="13" fillId="0" borderId="0" xfId="0" applyNumberFormat="1" applyFont="1"/>
    <xf numFmtId="175" fontId="13" fillId="2" borderId="0" xfId="4" applyNumberFormat="1" applyFont="1" applyFill="1" applyAlignment="1"/>
    <xf numFmtId="175" fontId="13" fillId="0" borderId="0" xfId="0" applyNumberFormat="1" applyFont="1"/>
    <xf numFmtId="175" fontId="13" fillId="9" borderId="0" xfId="1" applyNumberFormat="1" applyFont="1" applyFill="1" applyBorder="1"/>
    <xf numFmtId="176" fontId="13" fillId="9" borderId="7" xfId="0" applyNumberFormat="1" applyFont="1" applyFill="1" applyBorder="1"/>
    <xf numFmtId="176" fontId="13" fillId="10" borderId="7" xfId="0" applyNumberFormat="1" applyFont="1" applyFill="1" applyBorder="1"/>
    <xf numFmtId="170" fontId="9" fillId="0" borderId="19" xfId="0" applyNumberFormat="1" applyFont="1" applyFill="1" applyBorder="1" applyAlignment="1">
      <alignment horizontal="center"/>
    </xf>
    <xf numFmtId="170" fontId="9" fillId="0" borderId="20" xfId="0" applyNumberFormat="1" applyFont="1" applyFill="1" applyBorder="1" applyAlignment="1">
      <alignment horizontal="center"/>
    </xf>
    <xf numFmtId="166" fontId="5" fillId="2" borderId="4" xfId="0" applyNumberFormat="1" applyFont="1" applyFill="1" applyBorder="1"/>
    <xf numFmtId="167" fontId="8" fillId="0" borderId="0" xfId="1" applyNumberFormat="1" applyFont="1" applyFill="1" applyAlignment="1"/>
    <xf numFmtId="175" fontId="13" fillId="2" borderId="3" xfId="4" applyNumberFormat="1" applyFont="1" applyFill="1" applyBorder="1" applyAlignment="1"/>
    <xf numFmtId="174" fontId="5" fillId="2" borderId="0" xfId="0" applyNumberFormat="1" applyFont="1" applyFill="1" applyBorder="1"/>
    <xf numFmtId="9" fontId="5" fillId="2" borderId="0" xfId="3" applyFont="1" applyFill="1"/>
    <xf numFmtId="8" fontId="5" fillId="0" borderId="0" xfId="0" applyNumberFormat="1" applyFont="1" applyFill="1" applyBorder="1"/>
    <xf numFmtId="4" fontId="5" fillId="0" borderId="0" xfId="0" applyNumberFormat="1" applyFont="1" applyFill="1" applyBorder="1"/>
    <xf numFmtId="8" fontId="0" fillId="0" borderId="0" xfId="0" applyNumberFormat="1" applyAlignment="1">
      <alignment vertical="center" wrapText="1"/>
    </xf>
    <xf numFmtId="4" fontId="0" fillId="0" borderId="0" xfId="0" applyNumberFormat="1" applyAlignment="1">
      <alignment vertical="center" wrapText="1"/>
    </xf>
    <xf numFmtId="8" fontId="5" fillId="2" borderId="0" xfId="0" applyNumberFormat="1" applyFont="1" applyFill="1"/>
    <xf numFmtId="0" fontId="0" fillId="0" borderId="0" xfId="0" applyAlignment="1">
      <alignment vertical="center" wrapText="1"/>
    </xf>
    <xf numFmtId="172" fontId="5" fillId="2" borderId="0" xfId="3" applyNumberFormat="1" applyFont="1" applyFill="1" applyBorder="1"/>
    <xf numFmtId="0" fontId="26" fillId="0" borderId="0" xfId="10" applyFill="1"/>
    <xf numFmtId="177" fontId="5" fillId="2" borderId="0" xfId="0" applyNumberFormat="1" applyFont="1" applyFill="1" applyBorder="1"/>
    <xf numFmtId="178" fontId="5" fillId="2" borderId="0" xfId="3" applyNumberFormat="1" applyFont="1" applyFill="1" applyBorder="1"/>
    <xf numFmtId="168" fontId="5" fillId="2" borderId="0" xfId="0" applyNumberFormat="1" applyFont="1" applyFill="1" applyBorder="1"/>
    <xf numFmtId="179" fontId="5" fillId="2" borderId="0" xfId="0" applyNumberFormat="1" applyFont="1" applyFill="1" applyBorder="1"/>
    <xf numFmtId="180" fontId="5" fillId="2" borderId="0" xfId="0" applyNumberFormat="1" applyFont="1" applyFill="1" applyBorder="1"/>
    <xf numFmtId="9" fontId="8" fillId="0" borderId="0" xfId="3" applyFont="1" applyFill="1"/>
    <xf numFmtId="168" fontId="5" fillId="0" borderId="0" xfId="0" applyNumberFormat="1" applyFont="1" applyFill="1" applyBorder="1"/>
    <xf numFmtId="9" fontId="26" fillId="0" borderId="0" xfId="3" applyFont="1" applyFill="1" applyBorder="1"/>
    <xf numFmtId="165" fontId="5" fillId="12" borderId="11" xfId="1" applyNumberFormat="1" applyFont="1" applyFill="1" applyBorder="1"/>
    <xf numFmtId="169" fontId="6" fillId="12" borderId="16" xfId="2" applyNumberFormat="1" applyFont="1" applyFill="1" applyBorder="1"/>
    <xf numFmtId="166" fontId="5" fillId="0" borderId="14" xfId="2" applyNumberFormat="1" applyFont="1" applyFill="1" applyBorder="1" applyAlignment="1"/>
    <xf numFmtId="166" fontId="5" fillId="0" borderId="6" xfId="2" applyNumberFormat="1" applyFont="1" applyFill="1" applyBorder="1" applyAlignment="1"/>
    <xf numFmtId="166" fontId="5" fillId="0" borderId="0" xfId="1" applyNumberFormat="1" applyFont="1" applyFill="1" applyAlignment="1"/>
    <xf numFmtId="165" fontId="5" fillId="0" borderId="19" xfId="1" applyNumberFormat="1" applyFont="1" applyFill="1" applyBorder="1" applyAlignment="1"/>
    <xf numFmtId="166" fontId="5" fillId="0" borderId="16" xfId="2" applyNumberFormat="1" applyFont="1" applyFill="1" applyBorder="1" applyAlignment="1"/>
    <xf numFmtId="166" fontId="5" fillId="0" borderId="0" xfId="2" applyNumberFormat="1" applyFont="1" applyFill="1" applyBorder="1" applyAlignment="1"/>
    <xf numFmtId="0" fontId="5" fillId="0" borderId="6" xfId="1" applyNumberFormat="1" applyFont="1" applyFill="1" applyBorder="1" applyAlignment="1"/>
    <xf numFmtId="168" fontId="5" fillId="0" borderId="7" xfId="1" applyNumberFormat="1" applyFont="1" applyFill="1" applyBorder="1" applyAlignment="1"/>
    <xf numFmtId="168" fontId="5" fillId="0" borderId="0" xfId="1" applyNumberFormat="1" applyFont="1" applyFill="1" applyBorder="1" applyAlignment="1"/>
    <xf numFmtId="168" fontId="5" fillId="0" borderId="0" xfId="1" applyNumberFormat="1" applyFont="1" applyFill="1" applyAlignment="1"/>
    <xf numFmtId="168" fontId="5" fillId="0" borderId="3" xfId="1" applyNumberFormat="1" applyFont="1" applyFill="1" applyBorder="1" applyAlignment="1"/>
    <xf numFmtId="165" fontId="5" fillId="0" borderId="20" xfId="1" applyNumberFormat="1" applyFont="1" applyFill="1" applyBorder="1" applyAlignment="1"/>
    <xf numFmtId="168" fontId="5" fillId="0" borderId="14" xfId="2" applyNumberFormat="1" applyFont="1" applyFill="1" applyBorder="1" applyAlignment="1"/>
    <xf numFmtId="168" fontId="5" fillId="0" borderId="6" xfId="2" applyNumberFormat="1" applyFont="1" applyFill="1" applyBorder="1" applyAlignment="1"/>
    <xf numFmtId="168" fontId="5" fillId="0" borderId="13" xfId="2" applyNumberFormat="1" applyFont="1" applyFill="1" applyBorder="1" applyAlignment="1"/>
    <xf numFmtId="165" fontId="5" fillId="0" borderId="14" xfId="1" applyNumberFormat="1" applyFont="1" applyFill="1" applyBorder="1" applyAlignment="1"/>
    <xf numFmtId="168" fontId="5" fillId="0" borderId="6" xfId="1" applyNumberFormat="1" applyFont="1" applyFill="1" applyBorder="1" applyAlignment="1"/>
    <xf numFmtId="166" fontId="5" fillId="0" borderId="10" xfId="1" applyNumberFormat="1" applyFont="1" applyFill="1" applyBorder="1" applyAlignment="1"/>
    <xf numFmtId="166" fontId="5" fillId="0" borderId="11" xfId="1" applyNumberFormat="1" applyFont="1" applyFill="1" applyBorder="1" applyAlignment="1"/>
    <xf numFmtId="168" fontId="5" fillId="0" borderId="11" xfId="1" applyNumberFormat="1" applyFont="1" applyFill="1" applyBorder="1" applyAlignment="1"/>
    <xf numFmtId="165" fontId="5" fillId="0" borderId="11" xfId="1" applyNumberFormat="1" applyFont="1" applyFill="1" applyBorder="1" applyAlignment="1"/>
    <xf numFmtId="168" fontId="5" fillId="0" borderId="14" xfId="1" applyNumberFormat="1" applyFont="1" applyFill="1" applyBorder="1" applyAlignment="1"/>
    <xf numFmtId="166" fontId="5" fillId="0" borderId="9" xfId="1" applyNumberFormat="1" applyFont="1" applyFill="1" applyBorder="1" applyAlignment="1"/>
    <xf numFmtId="166" fontId="5" fillId="0" borderId="8" xfId="1" applyNumberFormat="1" applyFont="1" applyFill="1" applyBorder="1" applyAlignment="1"/>
    <xf numFmtId="165" fontId="5" fillId="0" borderId="9" xfId="1" applyNumberFormat="1" applyFont="1" applyFill="1" applyBorder="1" applyAlignment="1"/>
    <xf numFmtId="166" fontId="5" fillId="0" borderId="4" xfId="1" applyNumberFormat="1" applyFont="1" applyFill="1" applyBorder="1" applyAlignment="1"/>
    <xf numFmtId="166" fontId="5" fillId="0" borderId="16" xfId="1" applyNumberFormat="1" applyFont="1" applyFill="1" applyBorder="1" applyAlignment="1"/>
    <xf numFmtId="165" fontId="5" fillId="0" borderId="10" xfId="1" applyNumberFormat="1" applyFont="1" applyFill="1" applyBorder="1" applyAlignment="1"/>
    <xf numFmtId="168" fontId="5" fillId="0" borderId="13" xfId="1" applyNumberFormat="1" applyFont="1" applyFill="1" applyBorder="1" applyAlignment="1"/>
    <xf numFmtId="169" fontId="5" fillId="0" borderId="7" xfId="2" applyNumberFormat="1" applyFont="1" applyFill="1" applyBorder="1" applyAlignment="1"/>
    <xf numFmtId="166" fontId="5" fillId="0" borderId="20" xfId="1" applyNumberFormat="1" applyFont="1" applyFill="1" applyBorder="1" applyAlignment="1"/>
    <xf numFmtId="168" fontId="5" fillId="0" borderId="0" xfId="1" applyNumberFormat="1" applyFont="1" applyFill="1" applyBorder="1" applyAlignment="1">
      <alignment horizontal="left"/>
    </xf>
    <xf numFmtId="0" fontId="5" fillId="2" borderId="0" xfId="0" applyFont="1" applyFill="1" applyBorder="1" applyAlignment="1">
      <alignment horizontal="left" indent="2"/>
    </xf>
    <xf numFmtId="165" fontId="5" fillId="2" borderId="7" xfId="1" applyNumberFormat="1" applyFont="1" applyFill="1" applyBorder="1"/>
    <xf numFmtId="0" fontId="5" fillId="2" borderId="7" xfId="0" applyFont="1" applyFill="1" applyBorder="1"/>
    <xf numFmtId="165" fontId="5" fillId="12" borderId="3" xfId="1" applyNumberFormat="1" applyFont="1" applyFill="1" applyBorder="1"/>
    <xf numFmtId="0" fontId="5" fillId="0" borderId="6" xfId="1" applyNumberFormat="1" applyFont="1" applyFill="1" applyBorder="1" applyAlignment="1">
      <alignment horizontal="left" indent="1"/>
    </xf>
    <xf numFmtId="168" fontId="5" fillId="0" borderId="16" xfId="2" applyNumberFormat="1" applyFont="1" applyFill="1" applyBorder="1" applyAlignment="1"/>
    <xf numFmtId="165" fontId="5" fillId="12" borderId="19" xfId="1" applyNumberFormat="1" applyFont="1" applyFill="1" applyBorder="1" applyAlignment="1"/>
    <xf numFmtId="165" fontId="5" fillId="12" borderId="7" xfId="1" applyNumberFormat="1" applyFont="1" applyFill="1" applyBorder="1" applyAlignment="1"/>
    <xf numFmtId="168" fontId="5" fillId="12" borderId="14" xfId="2" applyNumberFormat="1" applyFont="1" applyFill="1" applyBorder="1" applyAlignment="1"/>
    <xf numFmtId="165" fontId="5" fillId="12" borderId="0" xfId="1" applyNumberFormat="1" applyFont="1" applyFill="1" applyBorder="1" applyAlignment="1"/>
    <xf numFmtId="168" fontId="5" fillId="12" borderId="13" xfId="1" applyNumberFormat="1" applyFont="1" applyFill="1" applyBorder="1" applyAlignment="1"/>
    <xf numFmtId="168" fontId="5" fillId="12" borderId="6" xfId="1" applyNumberFormat="1" applyFont="1" applyFill="1" applyBorder="1" applyAlignment="1"/>
    <xf numFmtId="168" fontId="5" fillId="12" borderId="14" xfId="1" applyNumberFormat="1" applyFont="1" applyFill="1" applyBorder="1" applyAlignment="1"/>
    <xf numFmtId="166" fontId="5" fillId="12" borderId="4" xfId="1" applyNumberFormat="1" applyFont="1" applyFill="1" applyBorder="1" applyAlignment="1"/>
    <xf numFmtId="166" fontId="5" fillId="12" borderId="3" xfId="1" applyNumberFormat="1" applyFont="1" applyFill="1" applyBorder="1" applyAlignment="1"/>
    <xf numFmtId="165" fontId="5" fillId="12" borderId="8" xfId="1" applyNumberFormat="1" applyFont="1" applyFill="1" applyBorder="1" applyAlignment="1"/>
    <xf numFmtId="165" fontId="5" fillId="12" borderId="20" xfId="1" applyNumberFormat="1" applyFont="1" applyFill="1" applyBorder="1" applyAlignment="1"/>
    <xf numFmtId="166" fontId="5" fillId="12" borderId="8" xfId="1" applyNumberFormat="1" applyFont="1" applyFill="1" applyBorder="1" applyAlignment="1"/>
    <xf numFmtId="166" fontId="5" fillId="12" borderId="7" xfId="1" applyNumberFormat="1" applyFont="1" applyFill="1" applyBorder="1" applyAlignment="1"/>
    <xf numFmtId="166" fontId="5" fillId="12" borderId="19" xfId="1" applyNumberFormat="1" applyFont="1" applyFill="1" applyBorder="1" applyAlignment="1"/>
    <xf numFmtId="165" fontId="5" fillId="12" borderId="3" xfId="1" applyNumberFormat="1" applyFont="1" applyFill="1" applyBorder="1" applyAlignment="1"/>
    <xf numFmtId="166" fontId="8" fillId="2" borderId="16" xfId="2" applyNumberFormat="1" applyFont="1" applyFill="1" applyBorder="1"/>
    <xf numFmtId="166" fontId="8" fillId="12" borderId="11" xfId="1" applyNumberFormat="1" applyFont="1" applyFill="1" applyBorder="1"/>
    <xf numFmtId="166" fontId="8" fillId="0" borderId="11" xfId="1" applyNumberFormat="1" applyFont="1" applyFill="1" applyBorder="1"/>
    <xf numFmtId="165" fontId="8" fillId="12" borderId="11" xfId="1" applyNumberFormat="1" applyFont="1" applyFill="1" applyBorder="1"/>
    <xf numFmtId="9" fontId="8" fillId="0" borderId="8" xfId="3" applyFont="1" applyFill="1" applyBorder="1"/>
    <xf numFmtId="0" fontId="5" fillId="2" borderId="0" xfId="1" applyNumberFormat="1" applyFont="1" applyFill="1" applyBorder="1" applyAlignment="1">
      <alignment horizontal="left" wrapText="1" indent="1"/>
    </xf>
    <xf numFmtId="9" fontId="8" fillId="0" borderId="9" xfId="3" applyFont="1" applyFill="1" applyBorder="1"/>
    <xf numFmtId="9" fontId="8" fillId="0" borderId="7" xfId="3" applyFont="1" applyFill="1" applyBorder="1"/>
    <xf numFmtId="0" fontId="5" fillId="2" borderId="0" xfId="0" applyFont="1" applyFill="1"/>
    <xf numFmtId="0" fontId="5" fillId="2" borderId="0" xfId="1" applyNumberFormat="1" applyFont="1" applyFill="1" applyAlignment="1">
      <alignment horizontal="left" indent="1"/>
    </xf>
    <xf numFmtId="0" fontId="5" fillId="2" borderId="0" xfId="1" applyNumberFormat="1" applyFont="1" applyFill="1" applyAlignment="1">
      <alignment horizontal="left" wrapText="1" indent="1"/>
    </xf>
    <xf numFmtId="0" fontId="5" fillId="2" borderId="6" xfId="1" applyNumberFormat="1" applyFont="1" applyFill="1" applyBorder="1" applyAlignment="1">
      <alignment horizontal="left" wrapText="1" indent="1"/>
    </xf>
    <xf numFmtId="0" fontId="5" fillId="2" borderId="0" xfId="1" applyNumberFormat="1" applyFont="1" applyFill="1" applyAlignment="1">
      <alignment horizontal="left"/>
    </xf>
    <xf numFmtId="0" fontId="5" fillId="2" borderId="0" xfId="1" applyNumberFormat="1" applyFont="1" applyFill="1" applyAlignment="1">
      <alignment horizontal="left" indent="2"/>
    </xf>
    <xf numFmtId="0" fontId="5" fillId="2" borderId="0" xfId="1" applyNumberFormat="1" applyFont="1" applyFill="1" applyAlignment="1">
      <alignment horizontal="left" wrapText="1" indent="2"/>
    </xf>
    <xf numFmtId="0" fontId="5" fillId="2" borderId="6" xfId="1" applyNumberFormat="1" applyFont="1" applyFill="1" applyBorder="1" applyAlignment="1">
      <alignment horizontal="left" indent="3"/>
    </xf>
    <xf numFmtId="0" fontId="5" fillId="2" borderId="0" xfId="1" applyNumberFormat="1" applyFont="1" applyFill="1" applyAlignment="1"/>
    <xf numFmtId="9" fontId="5" fillId="0" borderId="13" xfId="3" applyFont="1" applyFill="1" applyBorder="1"/>
    <xf numFmtId="172" fontId="8" fillId="2" borderId="16" xfId="3" applyNumberFormat="1" applyFont="1" applyFill="1" applyBorder="1"/>
    <xf numFmtId="9" fontId="5" fillId="0" borderId="8" xfId="3" applyFont="1" applyFill="1" applyBorder="1"/>
    <xf numFmtId="9" fontId="8" fillId="0" borderId="13" xfId="3" applyFont="1" applyFill="1" applyBorder="1"/>
    <xf numFmtId="9" fontId="8" fillId="0" borderId="0" xfId="3" applyFont="1" applyFill="1" applyBorder="1"/>
    <xf numFmtId="9" fontId="8" fillId="0" borderId="3" xfId="3" applyFont="1" applyFill="1" applyBorder="1"/>
    <xf numFmtId="9" fontId="8" fillId="0" borderId="4" xfId="3" applyFont="1" applyFill="1" applyBorder="1"/>
    <xf numFmtId="9" fontId="8" fillId="0" borderId="11" xfId="3" applyFont="1" applyFill="1" applyBorder="1"/>
    <xf numFmtId="0" fontId="5" fillId="2" borderId="16" xfId="1" applyNumberFormat="1" applyFont="1" applyFill="1" applyBorder="1" applyAlignment="1">
      <alignment horizontal="left" wrapText="1" indent="1"/>
    </xf>
    <xf numFmtId="9" fontId="8" fillId="0" borderId="14" xfId="3" applyFont="1" applyFill="1" applyBorder="1"/>
    <xf numFmtId="0" fontId="5" fillId="2" borderId="15" xfId="1" applyNumberFormat="1" applyFont="1" applyFill="1" applyBorder="1" applyAlignment="1">
      <alignment horizontal="left" wrapText="1" indent="1"/>
    </xf>
    <xf numFmtId="9" fontId="5" fillId="2" borderId="7" xfId="3" applyFont="1" applyFill="1" applyBorder="1"/>
    <xf numFmtId="0" fontId="5" fillId="2" borderId="6" xfId="1" applyNumberFormat="1" applyFont="1" applyFill="1" applyBorder="1" applyAlignment="1"/>
    <xf numFmtId="169" fontId="5" fillId="0" borderId="11" xfId="2" applyNumberFormat="1" applyFont="1" applyFill="1" applyBorder="1"/>
    <xf numFmtId="165" fontId="5" fillId="0" borderId="7" xfId="1" applyNumberFormat="1" applyFont="1" applyFill="1" applyBorder="1"/>
    <xf numFmtId="169" fontId="5" fillId="0" borderId="12" xfId="2" applyNumberFormat="1" applyFont="1" applyFill="1" applyBorder="1"/>
    <xf numFmtId="9" fontId="8" fillId="0" borderId="20" xfId="3" applyFont="1" applyFill="1" applyBorder="1"/>
    <xf numFmtId="9" fontId="5" fillId="0" borderId="4" xfId="3" applyFont="1" applyFill="1" applyBorder="1"/>
    <xf numFmtId="175" fontId="13" fillId="0" borderId="0" xfId="4" applyNumberFormat="1" applyFont="1" applyFill="1" applyBorder="1" applyAlignment="1"/>
    <xf numFmtId="166" fontId="8" fillId="0" borderId="16" xfId="2" applyNumberFormat="1" applyFont="1" applyFill="1" applyBorder="1"/>
    <xf numFmtId="169" fontId="8" fillId="0" borderId="16" xfId="2" applyNumberFormat="1" applyFont="1" applyFill="1" applyBorder="1"/>
    <xf numFmtId="165" fontId="8" fillId="0" borderId="11" xfId="1" applyNumberFormat="1" applyFont="1" applyFill="1" applyBorder="1"/>
    <xf numFmtId="169" fontId="6" fillId="0" borderId="17" xfId="2" applyNumberFormat="1" applyFont="1" applyFill="1" applyBorder="1"/>
    <xf numFmtId="0" fontId="13" fillId="0" borderId="0" xfId="0" applyFont="1" applyAlignment="1">
      <alignment horizontal="left" vertical="center" wrapText="1"/>
    </xf>
    <xf numFmtId="0" fontId="21" fillId="2" borderId="0" xfId="0" applyFont="1" applyFill="1" applyAlignment="1">
      <alignment horizontal="left" vertical="top" wrapText="1"/>
    </xf>
    <xf numFmtId="0" fontId="21" fillId="2" borderId="0" xfId="0" applyFont="1" applyFill="1" applyAlignment="1">
      <alignment horizontal="left" vertical="top"/>
    </xf>
    <xf numFmtId="0" fontId="5"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vertical="center" wrapText="1"/>
    </xf>
    <xf numFmtId="0" fontId="5" fillId="2" borderId="0" xfId="0" applyFont="1" applyFill="1" applyAlignment="1">
      <alignment vertical="top" wrapText="1"/>
    </xf>
    <xf numFmtId="0" fontId="13" fillId="2" borderId="0" xfId="0" applyFont="1" applyFill="1" applyAlignment="1">
      <alignment wrapText="1"/>
    </xf>
    <xf numFmtId="0" fontId="5" fillId="2" borderId="0" xfId="0" applyFont="1" applyFill="1" applyAlignment="1">
      <alignment wrapText="1"/>
    </xf>
    <xf numFmtId="0" fontId="13" fillId="2" borderId="0" xfId="0" applyFont="1" applyFill="1" applyAlignment="1">
      <alignment horizontal="left" vertical="top" wrapText="1"/>
    </xf>
    <xf numFmtId="0" fontId="11" fillId="2" borderId="0" xfId="0" applyFont="1" applyFill="1" applyBorder="1" applyAlignment="1">
      <alignment horizontal="left" vertical="top" wrapText="1"/>
    </xf>
    <xf numFmtId="0" fontId="11" fillId="2" borderId="0" xfId="0" applyFont="1" applyFill="1" applyBorder="1" applyAlignment="1">
      <alignment horizontal="left" wrapText="1"/>
    </xf>
    <xf numFmtId="0" fontId="6" fillId="0" borderId="1" xfId="0" applyFont="1" applyBorder="1" applyAlignment="1">
      <alignment horizontal="center"/>
    </xf>
    <xf numFmtId="0" fontId="11" fillId="0" borderId="0" xfId="0" applyFont="1" applyFill="1" applyBorder="1" applyAlignment="1">
      <alignment horizontal="left"/>
    </xf>
    <xf numFmtId="0" fontId="6" fillId="2" borderId="1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17" fillId="2" borderId="0" xfId="0" applyFont="1" applyFill="1" applyAlignment="1">
      <alignment horizontal="left" vertical="center" wrapText="1"/>
    </xf>
    <xf numFmtId="0" fontId="16" fillId="0" borderId="0" xfId="0" applyFont="1" applyFill="1" applyAlignment="1">
      <alignment horizontal="left" vertical="center" wrapText="1"/>
    </xf>
  </cellXfs>
  <cellStyles count="11">
    <cellStyle name="Bad" xfId="10" builtinId="27"/>
    <cellStyle name="Comma" xfId="1" builtinId="3"/>
    <cellStyle name="Comma [0] 2" xfId="9" xr:uid="{00000000-0005-0000-0000-000005000000}"/>
    <cellStyle name="Comma 2" xfId="8" xr:uid="{00000000-0005-0000-0000-000004000000}"/>
    <cellStyle name="Currency" xfId="2" builtinId="4"/>
    <cellStyle name="Currency [0] 2" xfId="7" xr:uid="{00000000-0005-0000-0000-000003000000}"/>
    <cellStyle name="Currency 2" xfId="6" xr:uid="{00000000-0005-0000-0000-000002000000}"/>
    <cellStyle name="Normal" xfId="0" builtinId="0"/>
    <cellStyle name="Normal 2" xfId="4" xr:uid="{F3256A0C-B9B1-4326-8C83-BBFAEFC92550}"/>
    <cellStyle name="Percent" xfId="3" builtinId="5"/>
    <cellStyle name="Percent 2" xfId="5" xr:uid="{00000000-0005-0000-0000-000001000000}"/>
  </cellStyles>
  <dxfs count="0"/>
  <tableStyles count="0" defaultTableStyle="TableStyleMedium2" defaultPivotStyle="PivotStyleLight16"/>
  <colors>
    <mruColors>
      <color rgb="FFE4002B"/>
      <color rgb="FFE40521"/>
      <color rgb="FFE42B00"/>
      <color rgb="FFFD2121"/>
      <color rgb="FF006A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Garek Maingot/USA" id="{D89BDFB8-B2BB-4073-9AFC-40104D981AFB}" userId="S::Garek.Maingot@cushwake.com::4bbf216f-fe4d-481f-a54f-69935b25867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92D050"/>
  </sheetPr>
  <dimension ref="A1:L51"/>
  <sheetViews>
    <sheetView workbookViewId="0">
      <selection activeCell="H13" sqref="H13"/>
    </sheetView>
  </sheetViews>
  <sheetFormatPr defaultColWidth="9.1328125" defaultRowHeight="14.25" outlineLevelRow="1" x14ac:dyDescent="0.45"/>
  <cols>
    <col min="1" max="1" width="34.86328125" style="2" customWidth="1"/>
    <col min="2" max="2" width="12.73046875" style="2" bestFit="1" customWidth="1"/>
    <col min="3" max="3" width="1.73046875" style="2" customWidth="1"/>
    <col min="4" max="4" width="11.265625" style="2" customWidth="1"/>
    <col min="5" max="5" width="11.59765625" style="2" customWidth="1"/>
    <col min="6" max="6" width="10.86328125" style="2" bestFit="1" customWidth="1"/>
    <col min="7" max="7" width="15.59765625" style="2" bestFit="1" customWidth="1"/>
    <col min="8" max="8" width="14" style="2" bestFit="1" customWidth="1"/>
    <col min="9" max="9" width="1.1328125" style="2" customWidth="1"/>
    <col min="10" max="10" width="9.73046875" style="2" bestFit="1" customWidth="1"/>
    <col min="11" max="16384" width="9.1328125" style="2"/>
  </cols>
  <sheetData>
    <row r="1" spans="1:10" x14ac:dyDescent="0.45">
      <c r="A1" s="1"/>
    </row>
    <row r="3" spans="1:10" x14ac:dyDescent="0.45">
      <c r="B3" s="9" t="s">
        <v>0</v>
      </c>
      <c r="C3" s="1"/>
      <c r="D3" s="10" t="s">
        <v>1</v>
      </c>
      <c r="E3" s="10" t="s">
        <v>2</v>
      </c>
      <c r="F3" s="10" t="s">
        <v>3</v>
      </c>
      <c r="G3" s="10" t="s">
        <v>4</v>
      </c>
      <c r="H3" s="10" t="s">
        <v>5</v>
      </c>
      <c r="I3" s="3"/>
      <c r="J3" s="11" t="s">
        <v>6</v>
      </c>
    </row>
    <row r="4" spans="1:10" x14ac:dyDescent="0.45">
      <c r="A4" s="2" t="s">
        <v>7</v>
      </c>
      <c r="B4" s="4">
        <v>2192.3539999999998</v>
      </c>
      <c r="C4" s="5"/>
      <c r="D4" s="4">
        <v>1264.1320000000001</v>
      </c>
      <c r="E4" s="4">
        <v>547.83100000000002</v>
      </c>
      <c r="F4" s="4">
        <v>270.42500000000001</v>
      </c>
      <c r="G4" s="4">
        <v>92.763000000000005</v>
      </c>
      <c r="H4" s="4">
        <v>17.202999999999999</v>
      </c>
      <c r="I4" s="5"/>
      <c r="J4" s="4">
        <f>SUM(D4:H4)</f>
        <v>2192.3540000000003</v>
      </c>
    </row>
    <row r="5" spans="1:10" x14ac:dyDescent="0.45">
      <c r="A5" s="2" t="s">
        <v>8</v>
      </c>
      <c r="B5" s="4">
        <v>1149.8610000000001</v>
      </c>
      <c r="C5" s="5"/>
      <c r="D5" s="4">
        <f>+D6-D4</f>
        <v>592.75499999999988</v>
      </c>
      <c r="E5" s="4">
        <f>+E6-E4</f>
        <v>406.90300000000002</v>
      </c>
      <c r="F5" s="4">
        <f>+F6-F4</f>
        <v>150.20299999999997</v>
      </c>
      <c r="G5" s="4">
        <f>+G6-G4</f>
        <v>0</v>
      </c>
      <c r="H5" s="4">
        <f>+H6-H4</f>
        <v>0</v>
      </c>
      <c r="I5" s="5"/>
      <c r="J5" s="4">
        <f>SUM(D5:H5)</f>
        <v>1149.8609999999999</v>
      </c>
    </row>
    <row r="6" spans="1:10" x14ac:dyDescent="0.45">
      <c r="A6" s="2" t="s">
        <v>9</v>
      </c>
      <c r="B6" s="4">
        <f>SUM(B4:B5)</f>
        <v>3342.2150000000001</v>
      </c>
      <c r="C6" s="5"/>
      <c r="D6" s="4">
        <v>1856.8869999999999</v>
      </c>
      <c r="E6" s="4">
        <v>954.73400000000004</v>
      </c>
      <c r="F6" s="4">
        <v>420.62799999999999</v>
      </c>
      <c r="G6" s="4">
        <v>92.763000000000005</v>
      </c>
      <c r="H6" s="4">
        <v>17.202999999999999</v>
      </c>
      <c r="I6" s="4"/>
      <c r="J6" s="4">
        <f>SUM(D6:I6)</f>
        <v>3342.2150000000001</v>
      </c>
    </row>
    <row r="7" spans="1:10" x14ac:dyDescent="0.45">
      <c r="B7" s="4"/>
      <c r="C7" s="5"/>
      <c r="D7" s="4"/>
      <c r="E7" s="4"/>
      <c r="F7" s="4"/>
      <c r="G7" s="4"/>
      <c r="H7" s="4"/>
      <c r="I7" s="5"/>
      <c r="J7" s="5"/>
    </row>
    <row r="8" spans="1:10" x14ac:dyDescent="0.45">
      <c r="A8" s="2" t="s">
        <v>10</v>
      </c>
      <c r="B8" s="4">
        <v>-2318.5619999999999</v>
      </c>
      <c r="C8" s="5"/>
      <c r="D8" s="4">
        <v>-1288.799</v>
      </c>
      <c r="E8" s="4">
        <v>-729.97699999999998</v>
      </c>
      <c r="F8" s="4">
        <v>-299.786</v>
      </c>
      <c r="G8" s="4">
        <v>0</v>
      </c>
      <c r="H8" s="4">
        <v>0</v>
      </c>
      <c r="I8" s="4"/>
      <c r="J8" s="4">
        <f>SUM(D8:I8)</f>
        <v>-2318.5619999999999</v>
      </c>
    </row>
    <row r="9" spans="1:10" x14ac:dyDescent="0.45">
      <c r="A9" s="2" t="s">
        <v>11</v>
      </c>
      <c r="B9" s="4">
        <v>-712.37400000000002</v>
      </c>
      <c r="C9" s="5"/>
      <c r="D9" s="4">
        <v>-350.97300000000001</v>
      </c>
      <c r="E9" s="4">
        <v>-164.68600000000001</v>
      </c>
      <c r="F9" s="4">
        <v>-77.909000000000006</v>
      </c>
      <c r="G9" s="4">
        <v>-71.308999999999997</v>
      </c>
      <c r="H9" s="4">
        <v>-47.497</v>
      </c>
      <c r="I9" s="4"/>
      <c r="J9" s="4">
        <f t="shared" ref="J9:J18" si="0">SUM(D9:I9)</f>
        <v>-712.37399999999991</v>
      </c>
    </row>
    <row r="10" spans="1:10" x14ac:dyDescent="0.45">
      <c r="A10" s="2" t="s">
        <v>12</v>
      </c>
      <c r="B10" s="4">
        <v>-100.386</v>
      </c>
      <c r="C10" s="5"/>
      <c r="D10" s="4">
        <v>-71.724000000000004</v>
      </c>
      <c r="E10" s="4">
        <v>-18.844999999999999</v>
      </c>
      <c r="F10" s="4">
        <v>-4.3890000000000002</v>
      </c>
      <c r="G10" s="4">
        <v>-4.8849999999999998</v>
      </c>
      <c r="H10" s="4">
        <v>-0.54300000000000004</v>
      </c>
      <c r="I10" s="4"/>
      <c r="J10" s="4">
        <f t="shared" si="0"/>
        <v>-100.38600000000001</v>
      </c>
    </row>
    <row r="11" spans="1:10" x14ac:dyDescent="0.45">
      <c r="A11" s="2" t="s">
        <v>13</v>
      </c>
      <c r="B11" s="4">
        <f>SUM(B8:B10)</f>
        <v>-3131.3219999999997</v>
      </c>
      <c r="C11" s="5"/>
      <c r="D11" s="4">
        <f>SUM(D8:D10)</f>
        <v>-1711.4959999999999</v>
      </c>
      <c r="E11" s="4">
        <f>SUM(E8:E10)</f>
        <v>-913.50800000000004</v>
      </c>
      <c r="F11" s="4">
        <f>SUM(F8:F10)</f>
        <v>-382.084</v>
      </c>
      <c r="G11" s="4">
        <f>SUM(G8:G10)</f>
        <v>-76.194000000000003</v>
      </c>
      <c r="H11" s="4">
        <f>SUM(H8:H10)</f>
        <v>-48.04</v>
      </c>
      <c r="I11" s="4"/>
      <c r="J11" s="4">
        <f t="shared" si="0"/>
        <v>-3131.3219999999997</v>
      </c>
    </row>
    <row r="12" spans="1:10" x14ac:dyDescent="0.45">
      <c r="B12" s="4"/>
      <c r="C12" s="5"/>
      <c r="D12" s="4"/>
      <c r="E12" s="4"/>
      <c r="F12" s="4"/>
      <c r="G12" s="4"/>
      <c r="H12" s="4"/>
      <c r="I12" s="5"/>
      <c r="J12" s="5"/>
    </row>
    <row r="13" spans="1:10" x14ac:dyDescent="0.45">
      <c r="A13" s="2" t="s">
        <v>14</v>
      </c>
      <c r="B13" s="4">
        <v>11.298</v>
      </c>
      <c r="C13" s="5"/>
      <c r="D13" s="4">
        <v>0</v>
      </c>
      <c r="E13" s="4">
        <v>0</v>
      </c>
      <c r="F13" s="4">
        <v>0</v>
      </c>
      <c r="G13" s="4">
        <v>0</v>
      </c>
      <c r="H13" s="4">
        <v>11.298</v>
      </c>
      <c r="I13" s="4"/>
      <c r="J13" s="4">
        <f t="shared" si="0"/>
        <v>11.298</v>
      </c>
    </row>
    <row r="14" spans="1:10" x14ac:dyDescent="0.45">
      <c r="B14" s="4"/>
      <c r="C14" s="5"/>
      <c r="D14" s="4"/>
      <c r="E14" s="4"/>
      <c r="F14" s="4"/>
      <c r="G14" s="4"/>
      <c r="H14" s="4"/>
      <c r="I14" s="5"/>
      <c r="J14" s="5"/>
    </row>
    <row r="15" spans="1:10" x14ac:dyDescent="0.45">
      <c r="A15" s="2" t="s">
        <v>15</v>
      </c>
      <c r="B15" s="4">
        <f>+B13+B11+B6</f>
        <v>222.19100000000026</v>
      </c>
      <c r="C15" s="5"/>
      <c r="D15" s="4">
        <f>+D13+SUM(D8:D10)+D6</f>
        <v>145.39100000000008</v>
      </c>
      <c r="E15" s="4">
        <f>+E13+SUM(E8:E10)+E6</f>
        <v>41.225999999999999</v>
      </c>
      <c r="F15" s="4">
        <f>+F13+SUM(F8:F10)+F6</f>
        <v>38.543999999999983</v>
      </c>
      <c r="G15" s="4">
        <f>+G13+SUM(G8:G10)+G6</f>
        <v>16.569000000000003</v>
      </c>
      <c r="H15" s="4">
        <f>+H13+SUM(H8:H10)+H6</f>
        <v>-19.538999999999998</v>
      </c>
      <c r="I15" s="4"/>
      <c r="J15" s="4">
        <f t="shared" si="0"/>
        <v>222.19100000000009</v>
      </c>
    </row>
    <row r="16" spans="1:10" x14ac:dyDescent="0.45">
      <c r="B16" s="4"/>
      <c r="C16" s="5"/>
      <c r="D16" s="4"/>
      <c r="E16" s="4"/>
      <c r="F16" s="4"/>
      <c r="G16" s="4"/>
      <c r="H16" s="4"/>
      <c r="I16" s="5"/>
      <c r="J16" s="5"/>
    </row>
    <row r="17" spans="1:11" x14ac:dyDescent="0.45">
      <c r="A17" s="2" t="s">
        <v>16</v>
      </c>
      <c r="B17" s="4">
        <v>75.384</v>
      </c>
      <c r="C17" s="5"/>
      <c r="D17" s="6">
        <v>3.85</v>
      </c>
      <c r="E17" s="6">
        <v>0</v>
      </c>
      <c r="F17" s="6">
        <v>0</v>
      </c>
      <c r="G17" s="6">
        <v>6</v>
      </c>
      <c r="H17" s="6">
        <v>65.5</v>
      </c>
      <c r="I17" s="6"/>
      <c r="J17" s="4">
        <f t="shared" si="0"/>
        <v>75.349999999999994</v>
      </c>
    </row>
    <row r="18" spans="1:11" x14ac:dyDescent="0.45">
      <c r="A18" s="2" t="s">
        <v>17</v>
      </c>
      <c r="B18" s="4">
        <v>3.1859999999999999</v>
      </c>
      <c r="C18" s="5"/>
      <c r="D18" s="6">
        <v>1.95</v>
      </c>
      <c r="E18" s="6">
        <v>0.8</v>
      </c>
      <c r="F18" s="6">
        <v>0</v>
      </c>
      <c r="G18" s="6">
        <v>0.4</v>
      </c>
      <c r="H18" s="6">
        <v>0</v>
      </c>
      <c r="I18" s="6"/>
      <c r="J18" s="4">
        <f t="shared" si="0"/>
        <v>3.15</v>
      </c>
    </row>
    <row r="19" spans="1:11" x14ac:dyDescent="0.45">
      <c r="A19" s="2" t="s">
        <v>18</v>
      </c>
      <c r="B19" s="4">
        <v>-1.2310000000000001</v>
      </c>
      <c r="C19" s="5"/>
      <c r="D19" s="6">
        <v>0</v>
      </c>
      <c r="E19" s="6">
        <v>0</v>
      </c>
      <c r="F19" s="6">
        <v>0</v>
      </c>
      <c r="G19" s="6">
        <v>-1.17</v>
      </c>
      <c r="H19" s="6">
        <v>0</v>
      </c>
      <c r="I19" s="6"/>
      <c r="J19" s="4">
        <f>SUM(D19:I19)</f>
        <v>-1.17</v>
      </c>
    </row>
    <row r="20" spans="1:11" x14ac:dyDescent="0.45">
      <c r="B20" s="4"/>
      <c r="C20" s="5"/>
      <c r="D20" s="6"/>
      <c r="E20" s="6"/>
      <c r="F20" s="6"/>
      <c r="G20" s="6"/>
      <c r="H20" s="6"/>
      <c r="I20" s="6"/>
      <c r="J20" s="4"/>
    </row>
    <row r="21" spans="1:11" x14ac:dyDescent="0.45">
      <c r="A21" s="2" t="s">
        <v>19</v>
      </c>
      <c r="B21" s="4">
        <f>-B10</f>
        <v>100.386</v>
      </c>
      <c r="C21" s="5"/>
      <c r="D21" s="4">
        <f>-D10</f>
        <v>71.724000000000004</v>
      </c>
      <c r="E21" s="4">
        <f>-E10</f>
        <v>18.844999999999999</v>
      </c>
      <c r="F21" s="4">
        <f>-F10</f>
        <v>4.3890000000000002</v>
      </c>
      <c r="G21" s="4">
        <f>-G10</f>
        <v>4.8849999999999998</v>
      </c>
      <c r="H21" s="4">
        <f>-H10</f>
        <v>0.54300000000000004</v>
      </c>
      <c r="I21" s="4"/>
      <c r="J21" s="4">
        <f>SUM(D21:I21)</f>
        <v>100.38600000000001</v>
      </c>
    </row>
    <row r="22" spans="1:11" x14ac:dyDescent="0.45">
      <c r="A22" s="12" t="s">
        <v>20</v>
      </c>
      <c r="B22" s="13">
        <f>+B21+B15+SUM(B17:B19)</f>
        <v>399.91600000000022</v>
      </c>
      <c r="C22" s="14"/>
      <c r="D22" s="13">
        <f>+D21+D15+SUM(D17:D19)</f>
        <v>222.91500000000008</v>
      </c>
      <c r="E22" s="13">
        <f>+E21+E15+SUM(E17:E19)</f>
        <v>60.870999999999995</v>
      </c>
      <c r="F22" s="13">
        <f>+F21+F15+SUM(F17:F19)</f>
        <v>42.932999999999986</v>
      </c>
      <c r="G22" s="13">
        <f>+G21+G15+SUM(G17:G19)</f>
        <v>26.684000000000001</v>
      </c>
      <c r="H22" s="13">
        <f>+H21+H15+SUM(H17:H19)</f>
        <v>46.504000000000005</v>
      </c>
      <c r="I22" s="15"/>
      <c r="J22" s="13">
        <f>SUM(D22:I22)</f>
        <v>399.9070000000001</v>
      </c>
    </row>
    <row r="23" spans="1:11" x14ac:dyDescent="0.45">
      <c r="A23" s="2" t="s">
        <v>21</v>
      </c>
      <c r="B23" s="4">
        <f>+B24-B22</f>
        <v>12.583999999999776</v>
      </c>
      <c r="C23" s="5"/>
      <c r="D23" s="4">
        <f>+D24-D22</f>
        <v>7.4939999999999145</v>
      </c>
      <c r="E23" s="4">
        <f>+E24-E22</f>
        <v>7.7060000000000031</v>
      </c>
      <c r="F23" s="4">
        <f>+F24-F22</f>
        <v>0.26700000000001722</v>
      </c>
      <c r="G23" s="4">
        <f>+G24-G22</f>
        <v>-2.7740000000000009</v>
      </c>
      <c r="H23" s="4">
        <f>+H24-H22</f>
        <v>-5.1000000000001933E-2</v>
      </c>
      <c r="I23" s="6"/>
      <c r="J23" s="4">
        <f>SUM(D23:I23)-0.05</f>
        <v>12.591999999999931</v>
      </c>
    </row>
    <row r="24" spans="1:11" x14ac:dyDescent="0.45">
      <c r="A24" s="12" t="s">
        <v>22</v>
      </c>
      <c r="B24" s="13">
        <v>412.5</v>
      </c>
      <c r="C24" s="14"/>
      <c r="D24" s="13">
        <v>230.40899999999999</v>
      </c>
      <c r="E24" s="13">
        <v>68.576999999999998</v>
      </c>
      <c r="F24" s="13">
        <v>43.2</v>
      </c>
      <c r="G24" s="13">
        <v>23.91</v>
      </c>
      <c r="H24" s="13">
        <v>46.453000000000003</v>
      </c>
      <c r="I24" s="15"/>
      <c r="J24" s="13">
        <f>SUM(D24:I24)</f>
        <v>412.54899999999998</v>
      </c>
    </row>
    <row r="25" spans="1:11" x14ac:dyDescent="0.45">
      <c r="B25" s="4"/>
      <c r="C25" s="5"/>
      <c r="D25" s="4"/>
      <c r="E25" s="4"/>
      <c r="F25" s="4"/>
      <c r="G25" s="4"/>
      <c r="H25" s="4"/>
      <c r="I25" s="6"/>
      <c r="J25" s="4"/>
    </row>
    <row r="26" spans="1:11" outlineLevel="1" x14ac:dyDescent="0.45">
      <c r="A26" s="1" t="s">
        <v>23</v>
      </c>
      <c r="B26" s="4"/>
      <c r="C26" s="5"/>
      <c r="D26" s="4"/>
      <c r="E26" s="4"/>
      <c r="F26" s="4"/>
      <c r="G26" s="4"/>
      <c r="H26" s="4"/>
      <c r="I26" s="6"/>
      <c r="J26" s="4"/>
    </row>
    <row r="27" spans="1:11" outlineLevel="1" x14ac:dyDescent="0.45">
      <c r="A27" s="2" t="s">
        <v>20</v>
      </c>
      <c r="B27" s="4">
        <f>+B22</f>
        <v>399.91600000000022</v>
      </c>
      <c r="C27" s="5"/>
      <c r="D27" s="4"/>
      <c r="E27" s="4"/>
      <c r="F27" s="4"/>
      <c r="G27" s="4"/>
      <c r="H27" s="4"/>
      <c r="I27" s="6"/>
      <c r="J27" s="4">
        <f>+J22</f>
        <v>399.9070000000001</v>
      </c>
    </row>
    <row r="28" spans="1:11" outlineLevel="1" x14ac:dyDescent="0.45">
      <c r="A28" s="2" t="s">
        <v>12</v>
      </c>
      <c r="B28" s="4">
        <f>-B21</f>
        <v>-100.386</v>
      </c>
      <c r="C28" s="5"/>
      <c r="D28" s="4"/>
      <c r="E28" s="4"/>
      <c r="F28" s="4"/>
      <c r="G28" s="4"/>
      <c r="H28" s="4"/>
      <c r="I28" s="6"/>
      <c r="J28" s="4">
        <f>-J21</f>
        <v>-100.38600000000001</v>
      </c>
    </row>
    <row r="29" spans="1:11" outlineLevel="1" x14ac:dyDescent="0.45">
      <c r="A29" s="2" t="s">
        <v>24</v>
      </c>
      <c r="B29" s="4">
        <v>1.427</v>
      </c>
      <c r="C29" s="5"/>
      <c r="D29" s="4"/>
      <c r="E29" s="4"/>
      <c r="F29" s="4"/>
      <c r="G29" s="4"/>
      <c r="H29" s="4"/>
      <c r="I29" s="6"/>
      <c r="J29" s="4">
        <v>1.427</v>
      </c>
    </row>
    <row r="30" spans="1:11" outlineLevel="1" x14ac:dyDescent="0.45">
      <c r="A30" s="2" t="s">
        <v>25</v>
      </c>
      <c r="B30" s="4">
        <v>-35.43</v>
      </c>
      <c r="C30" s="5"/>
      <c r="D30" s="4"/>
      <c r="E30" s="4"/>
      <c r="F30" s="4"/>
      <c r="G30" s="4"/>
      <c r="H30" s="4"/>
      <c r="I30" s="4"/>
      <c r="J30" s="4">
        <v>-35.43</v>
      </c>
      <c r="K30" s="19" t="s">
        <v>26</v>
      </c>
    </row>
    <row r="31" spans="1:11" outlineLevel="1" x14ac:dyDescent="0.45">
      <c r="A31" s="2" t="s">
        <v>27</v>
      </c>
      <c r="B31" s="4">
        <f>SUM(B27:B30)</f>
        <v>265.52700000000021</v>
      </c>
      <c r="C31" s="5"/>
      <c r="D31" s="4"/>
      <c r="E31" s="4"/>
      <c r="F31" s="4"/>
      <c r="G31" s="4"/>
      <c r="H31" s="4"/>
      <c r="I31" s="4"/>
      <c r="J31" s="4">
        <f>SUM(J27:J30)</f>
        <v>265.51800000000009</v>
      </c>
    </row>
    <row r="32" spans="1:11" outlineLevel="1" x14ac:dyDescent="0.45">
      <c r="A32" s="2" t="s">
        <v>28</v>
      </c>
      <c r="B32" s="4">
        <v>-68.361999999999995</v>
      </c>
      <c r="C32" s="5"/>
      <c r="D32" s="4"/>
      <c r="E32" s="4"/>
      <c r="F32" s="4"/>
      <c r="G32" s="4"/>
      <c r="H32" s="4"/>
      <c r="I32" s="4"/>
      <c r="J32" s="4">
        <v>-68.361999999999995</v>
      </c>
    </row>
    <row r="33" spans="1:12" ht="14.65" outlineLevel="1" thickBot="1" x14ac:dyDescent="0.5">
      <c r="A33" s="16" t="s">
        <v>29</v>
      </c>
      <c r="B33" s="17">
        <f>+B31+B32</f>
        <v>197.16500000000022</v>
      </c>
      <c r="C33" s="18"/>
      <c r="D33" s="17"/>
      <c r="E33" s="17"/>
      <c r="F33" s="17"/>
      <c r="G33" s="17"/>
      <c r="H33" s="17"/>
      <c r="I33" s="17"/>
      <c r="J33" s="17">
        <f>+J31+J32</f>
        <v>197.15600000000009</v>
      </c>
    </row>
    <row r="34" spans="1:12" ht="14.65" thickTop="1" x14ac:dyDescent="0.45">
      <c r="C34" s="5"/>
      <c r="D34" s="4"/>
      <c r="E34" s="4"/>
      <c r="F34" s="4"/>
      <c r="G34" s="4"/>
      <c r="H34" s="4"/>
      <c r="I34" s="4"/>
      <c r="J34" s="4"/>
    </row>
    <row r="36" spans="1:12" x14ac:dyDescent="0.45">
      <c r="A36" s="19" t="s">
        <v>30</v>
      </c>
      <c r="B36" s="4"/>
      <c r="C36" s="5"/>
      <c r="D36" s="4"/>
      <c r="E36" s="4"/>
      <c r="F36" s="4"/>
      <c r="G36" s="4"/>
      <c r="H36" s="4"/>
      <c r="I36" s="4"/>
      <c r="J36" s="4"/>
    </row>
    <row r="37" spans="1:12" x14ac:dyDescent="0.45">
      <c r="B37" s="5"/>
      <c r="C37" s="5"/>
      <c r="D37" s="5"/>
      <c r="E37" s="5"/>
      <c r="F37" s="5"/>
      <c r="G37" s="5"/>
      <c r="H37" s="5"/>
      <c r="I37" s="5"/>
      <c r="J37" s="5"/>
    </row>
    <row r="38" spans="1:12" x14ac:dyDescent="0.45">
      <c r="B38" s="4"/>
      <c r="C38" s="5"/>
      <c r="D38" s="4"/>
      <c r="E38" s="4"/>
      <c r="F38" s="4"/>
      <c r="G38" s="4"/>
      <c r="H38" s="4"/>
      <c r="I38" s="5"/>
      <c r="J38" s="4"/>
    </row>
    <row r="39" spans="1:12" x14ac:dyDescent="0.45">
      <c r="B39" s="4"/>
      <c r="C39" s="5"/>
      <c r="D39" s="4"/>
      <c r="E39" s="4"/>
      <c r="F39" s="4"/>
      <c r="G39" s="4"/>
      <c r="H39" s="4"/>
      <c r="I39" s="5"/>
      <c r="J39" s="4"/>
    </row>
    <row r="40" spans="1:12" x14ac:dyDescent="0.45">
      <c r="B40" s="4"/>
      <c r="C40" s="5"/>
      <c r="D40" s="4"/>
      <c r="E40" s="4"/>
      <c r="F40" s="4"/>
      <c r="G40" s="4"/>
      <c r="H40" s="4"/>
      <c r="I40" s="4"/>
      <c r="J40" s="4"/>
    </row>
    <row r="43" spans="1:12" x14ac:dyDescent="0.45">
      <c r="B43" s="5"/>
      <c r="C43" s="5"/>
      <c r="D43" s="5"/>
      <c r="E43" s="5"/>
      <c r="F43" s="5"/>
      <c r="G43" s="5"/>
      <c r="H43" s="5"/>
      <c r="L43" s="5"/>
    </row>
    <row r="44" spans="1:12" x14ac:dyDescent="0.45">
      <c r="A44" s="7"/>
      <c r="B44" s="4"/>
      <c r="C44" s="4"/>
      <c r="D44" s="4"/>
      <c r="E44" s="4"/>
      <c r="F44" s="4"/>
      <c r="G44" s="4"/>
      <c r="H44" s="4"/>
      <c r="I44" s="8"/>
      <c r="J44" s="8"/>
    </row>
    <row r="45" spans="1:12" x14ac:dyDescent="0.45">
      <c r="A45" s="7"/>
      <c r="B45" s="4"/>
      <c r="C45" s="4"/>
      <c r="D45" s="4"/>
      <c r="E45" s="4"/>
      <c r="F45" s="4"/>
      <c r="G45" s="4"/>
      <c r="H45" s="4"/>
      <c r="I45" s="8"/>
      <c r="J45" s="8"/>
    </row>
    <row r="46" spans="1:12" x14ac:dyDescent="0.45">
      <c r="A46" s="7"/>
      <c r="B46" s="4"/>
      <c r="C46" s="4"/>
      <c r="D46" s="4"/>
      <c r="E46" s="4"/>
      <c r="F46" s="4"/>
      <c r="G46" s="4"/>
      <c r="H46" s="4"/>
      <c r="I46" s="8"/>
      <c r="J46" s="8"/>
    </row>
    <row r="47" spans="1:12" x14ac:dyDescent="0.45">
      <c r="A47" s="7"/>
      <c r="B47" s="4"/>
      <c r="C47" s="4"/>
      <c r="D47" s="4"/>
      <c r="E47" s="4"/>
      <c r="F47" s="4"/>
      <c r="G47" s="4"/>
      <c r="H47" s="4"/>
      <c r="I47" s="8"/>
      <c r="J47" s="8"/>
    </row>
    <row r="48" spans="1:12" x14ac:dyDescent="0.45">
      <c r="A48" s="7"/>
      <c r="B48" s="4"/>
      <c r="C48" s="4"/>
      <c r="D48" s="4"/>
      <c r="E48" s="4"/>
      <c r="F48" s="4"/>
      <c r="G48" s="4"/>
      <c r="H48" s="4"/>
      <c r="I48" s="8"/>
      <c r="J48" s="8"/>
    </row>
    <row r="49" spans="1:10" x14ac:dyDescent="0.45">
      <c r="A49" s="7"/>
      <c r="B49" s="4"/>
      <c r="C49" s="4"/>
      <c r="D49" s="4"/>
      <c r="E49" s="4"/>
      <c r="F49" s="4"/>
      <c r="G49" s="4"/>
      <c r="H49" s="4"/>
      <c r="I49" s="4"/>
      <c r="J49" s="8"/>
    </row>
    <row r="51" spans="1:10" x14ac:dyDescent="0.45">
      <c r="I51" s="8"/>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pageSetUpPr fitToPage="1"/>
  </sheetPr>
  <dimension ref="A1:P76"/>
  <sheetViews>
    <sheetView showGridLines="0" zoomScaleNormal="100" workbookViewId="0">
      <selection activeCell="T16" sqref="T16"/>
    </sheetView>
  </sheetViews>
  <sheetFormatPr defaultColWidth="8.86328125" defaultRowHeight="13.5" outlineLevelCol="1" x14ac:dyDescent="0.35"/>
  <cols>
    <col min="1" max="1" width="54" style="22" customWidth="1"/>
    <col min="2" max="2" width="22.73046875" style="160" hidden="1" customWidth="1" outlineLevel="1"/>
    <col min="3" max="3" width="23.3984375" style="160" hidden="1" customWidth="1" outlineLevel="1"/>
    <col min="4" max="4" width="19.73046875" style="160" hidden="1" customWidth="1" outlineLevel="1"/>
    <col min="5" max="5" width="22.73046875" style="160" hidden="1" customWidth="1" outlineLevel="1" collapsed="1"/>
    <col min="6" max="6" width="22.73046875" style="160" hidden="1" customWidth="1" outlineLevel="1"/>
    <col min="7" max="7" width="22.73046875" style="22" customWidth="1" collapsed="1"/>
    <col min="8" max="8" width="20.265625" style="22" customWidth="1"/>
    <col min="9" max="9" width="24" style="160" hidden="1" customWidth="1" outlineLevel="1"/>
    <col min="10" max="10" width="22.1328125" style="160" hidden="1" customWidth="1" outlineLevel="1"/>
    <col min="11" max="11" width="19.73046875" style="160" hidden="1" customWidth="1" outlineLevel="1"/>
    <col min="12" max="12" width="22.73046875" style="160" hidden="1" customWidth="1" outlineLevel="1" collapsed="1"/>
    <col min="13" max="13" width="22.73046875" style="160" hidden="1" customWidth="1" outlineLevel="1"/>
    <col min="14" max="14" width="21.73046875" style="22" customWidth="1" collapsed="1"/>
    <col min="15" max="15" width="20.3984375" style="22" bestFit="1" customWidth="1"/>
    <col min="16" max="16384" width="8.86328125" style="22"/>
  </cols>
  <sheetData>
    <row r="1" spans="1:16" ht="13.9" x14ac:dyDescent="0.4">
      <c r="A1" s="34" t="s">
        <v>185</v>
      </c>
      <c r="G1" s="160"/>
      <c r="H1" s="160"/>
      <c r="N1" s="160"/>
      <c r="O1" s="160"/>
    </row>
    <row r="2" spans="1:16" x14ac:dyDescent="0.35">
      <c r="A2" s="25" t="s">
        <v>61</v>
      </c>
      <c r="G2" s="160"/>
      <c r="H2" s="160"/>
    </row>
    <row r="3" spans="1:16" ht="13.9" x14ac:dyDescent="0.4">
      <c r="A3" s="160"/>
      <c r="B3" s="217" t="s">
        <v>42</v>
      </c>
      <c r="C3" s="126" t="s">
        <v>42</v>
      </c>
      <c r="D3" s="126" t="s">
        <v>43</v>
      </c>
      <c r="E3" s="126" t="s">
        <v>42</v>
      </c>
      <c r="F3" s="126" t="s">
        <v>209</v>
      </c>
      <c r="G3" s="234" t="s">
        <v>42</v>
      </c>
      <c r="H3" s="234" t="s">
        <v>80</v>
      </c>
      <c r="I3" s="217" t="s">
        <v>42</v>
      </c>
      <c r="J3" s="126" t="s">
        <v>42</v>
      </c>
      <c r="K3" s="126" t="s">
        <v>43</v>
      </c>
      <c r="L3" s="126" t="s">
        <v>42</v>
      </c>
      <c r="M3" s="126" t="s">
        <v>209</v>
      </c>
      <c r="N3" s="234" t="s">
        <v>42</v>
      </c>
      <c r="O3" s="234" t="s">
        <v>80</v>
      </c>
    </row>
    <row r="4" spans="1:16" ht="13.9" x14ac:dyDescent="0.4">
      <c r="A4" s="160"/>
      <c r="B4" s="216">
        <v>43190</v>
      </c>
      <c r="C4" s="127">
        <v>43281</v>
      </c>
      <c r="D4" s="127">
        <v>43281</v>
      </c>
      <c r="E4" s="127">
        <v>43373</v>
      </c>
      <c r="F4" s="127">
        <v>43373</v>
      </c>
      <c r="G4" s="235">
        <v>43465</v>
      </c>
      <c r="H4" s="235">
        <v>43465</v>
      </c>
      <c r="I4" s="216">
        <v>43555</v>
      </c>
      <c r="J4" s="127">
        <v>43646</v>
      </c>
      <c r="K4" s="127">
        <v>43646</v>
      </c>
      <c r="L4" s="127">
        <v>43738</v>
      </c>
      <c r="M4" s="127">
        <v>43738</v>
      </c>
      <c r="N4" s="235">
        <v>43830</v>
      </c>
      <c r="O4" s="235">
        <v>43830</v>
      </c>
    </row>
    <row r="5" spans="1:16" ht="13.9" x14ac:dyDescent="0.4">
      <c r="A5" s="252"/>
      <c r="B5" s="171"/>
      <c r="C5" s="171"/>
      <c r="D5" s="171"/>
      <c r="E5" s="104"/>
      <c r="F5" s="104"/>
      <c r="G5" s="104"/>
      <c r="H5" s="104"/>
      <c r="I5" s="104"/>
      <c r="J5" s="171"/>
      <c r="K5" s="171"/>
      <c r="L5" s="104"/>
      <c r="M5" s="104"/>
      <c r="N5" s="104"/>
      <c r="O5" s="104"/>
    </row>
    <row r="6" spans="1:16" x14ac:dyDescent="0.35">
      <c r="A6" s="253" t="s">
        <v>228</v>
      </c>
      <c r="B6" s="174">
        <v>787.60000000000014</v>
      </c>
      <c r="C6" s="174">
        <v>868.6</v>
      </c>
      <c r="D6" s="174">
        <v>1656.2</v>
      </c>
      <c r="E6" s="112">
        <v>921.69999999999993</v>
      </c>
      <c r="F6" s="112">
        <v>2577.9</v>
      </c>
      <c r="G6" s="112">
        <v>1014.4</v>
      </c>
      <c r="H6" s="373">
        <v>3592.4</v>
      </c>
      <c r="I6" s="112">
        <v>866.8</v>
      </c>
      <c r="J6" s="174">
        <v>958.6</v>
      </c>
      <c r="K6" s="174">
        <v>1825.4</v>
      </c>
      <c r="L6" s="112">
        <v>957.10000000000014</v>
      </c>
      <c r="M6" s="112">
        <v>2782.5000000000005</v>
      </c>
      <c r="N6" s="112">
        <v>1089.8</v>
      </c>
      <c r="O6" s="112">
        <v>3872.3</v>
      </c>
    </row>
    <row r="7" spans="1:16" x14ac:dyDescent="0.35">
      <c r="A7" s="253" t="s">
        <v>229</v>
      </c>
      <c r="B7" s="173">
        <v>173.29999999999998</v>
      </c>
      <c r="C7" s="173">
        <v>180.9</v>
      </c>
      <c r="D7" s="173">
        <v>354.2</v>
      </c>
      <c r="E7" s="94">
        <v>182.9</v>
      </c>
      <c r="F7" s="94">
        <v>537.1</v>
      </c>
      <c r="G7" s="94">
        <v>247.5</v>
      </c>
      <c r="H7" s="151">
        <v>784.6</v>
      </c>
      <c r="I7" s="94">
        <v>185.39999999999998</v>
      </c>
      <c r="J7" s="173">
        <v>191.8</v>
      </c>
      <c r="K7" s="173">
        <v>377.2</v>
      </c>
      <c r="L7" s="94">
        <v>189.99999999999997</v>
      </c>
      <c r="M7" s="94">
        <v>567.19999999999993</v>
      </c>
      <c r="N7" s="94">
        <v>265.7</v>
      </c>
      <c r="O7" s="94">
        <v>832.9</v>
      </c>
    </row>
    <row r="8" spans="1:16" x14ac:dyDescent="0.35">
      <c r="A8" s="253" t="s">
        <v>230</v>
      </c>
      <c r="B8" s="173">
        <v>211.70000000000002</v>
      </c>
      <c r="C8" s="173">
        <v>227.5</v>
      </c>
      <c r="D8" s="173">
        <v>439.2</v>
      </c>
      <c r="E8" s="94">
        <v>225</v>
      </c>
      <c r="F8" s="94">
        <v>664.2</v>
      </c>
      <c r="G8" s="94">
        <v>255.8</v>
      </c>
      <c r="H8" s="151">
        <v>920</v>
      </c>
      <c r="I8" s="94">
        <v>232.8</v>
      </c>
      <c r="J8" s="173">
        <v>253.9</v>
      </c>
      <c r="K8" s="173">
        <v>486.7</v>
      </c>
      <c r="L8" s="94">
        <v>234.9</v>
      </c>
      <c r="M8" s="94">
        <v>721.59999999999991</v>
      </c>
      <c r="N8" s="94">
        <v>255</v>
      </c>
      <c r="O8" s="94">
        <v>976.6</v>
      </c>
    </row>
    <row r="9" spans="1:16" x14ac:dyDescent="0.35">
      <c r="A9" s="322" t="s">
        <v>47</v>
      </c>
      <c r="B9" s="323">
        <v>69.8</v>
      </c>
      <c r="C9" s="323">
        <v>71.599999999999994</v>
      </c>
      <c r="D9" s="323">
        <v>141.4</v>
      </c>
      <c r="E9" s="323">
        <v>71.599999999999994</v>
      </c>
      <c r="F9" s="323">
        <v>213</v>
      </c>
      <c r="G9" s="323">
        <v>77</v>
      </c>
      <c r="H9" s="374">
        <v>290</v>
      </c>
      <c r="I9" s="323">
        <v>73.5</v>
      </c>
      <c r="J9" s="323">
        <v>74.3</v>
      </c>
      <c r="K9" s="323">
        <v>147.80000000000001</v>
      </c>
      <c r="L9" s="323">
        <v>75</v>
      </c>
      <c r="M9" s="323">
        <v>222.8</v>
      </c>
      <c r="N9" s="323">
        <v>73.900000000000006</v>
      </c>
      <c r="O9" s="323">
        <v>296.7</v>
      </c>
      <c r="P9" s="324"/>
    </row>
    <row r="10" spans="1:16" ht="15.4" x14ac:dyDescent="0.35">
      <c r="A10" s="253" t="s">
        <v>247</v>
      </c>
      <c r="B10" s="325">
        <f>66.1+0.1</f>
        <v>66.199999999999989</v>
      </c>
      <c r="C10" s="325">
        <f>40.6+2.4</f>
        <v>43</v>
      </c>
      <c r="D10" s="325">
        <f>106.7+2.5</f>
        <v>109.2</v>
      </c>
      <c r="E10" s="94">
        <v>64.7</v>
      </c>
      <c r="F10" s="288">
        <f>171.4+2.5</f>
        <v>173.9</v>
      </c>
      <c r="G10" s="94">
        <v>70.599999999999994</v>
      </c>
      <c r="H10" s="151">
        <f>242.1+2.5</f>
        <v>244.6</v>
      </c>
      <c r="I10" s="288">
        <v>21.9</v>
      </c>
      <c r="J10" s="173">
        <v>22.3</v>
      </c>
      <c r="K10" s="173">
        <v>44.2</v>
      </c>
      <c r="L10" s="94">
        <v>29.9</v>
      </c>
      <c r="M10" s="94">
        <v>74.099999999999994</v>
      </c>
      <c r="N10" s="94">
        <v>38.4</v>
      </c>
      <c r="O10" s="94">
        <v>112.5</v>
      </c>
    </row>
    <row r="11" spans="1:16" x14ac:dyDescent="0.35">
      <c r="A11" s="253" t="s">
        <v>187</v>
      </c>
      <c r="B11" s="173">
        <v>6.8</v>
      </c>
      <c r="C11" s="173">
        <v>10.199999999999999</v>
      </c>
      <c r="D11" s="173">
        <v>17</v>
      </c>
      <c r="E11" s="94">
        <v>8</v>
      </c>
      <c r="F11" s="94">
        <v>25</v>
      </c>
      <c r="G11" s="94">
        <v>38.5</v>
      </c>
      <c r="H11" s="151">
        <v>63.4</v>
      </c>
      <c r="I11" s="94">
        <v>11.6</v>
      </c>
      <c r="J11" s="173">
        <v>10.6</v>
      </c>
      <c r="K11" s="173">
        <v>22.2</v>
      </c>
      <c r="L11" s="94">
        <v>11.4</v>
      </c>
      <c r="M11" s="94">
        <v>33.6</v>
      </c>
      <c r="N11" s="94">
        <v>10.3</v>
      </c>
      <c r="O11" s="94">
        <v>43.9</v>
      </c>
    </row>
    <row r="12" spans="1:16" x14ac:dyDescent="0.35">
      <c r="A12" s="253" t="s">
        <v>188</v>
      </c>
      <c r="B12" s="173">
        <v>10.4</v>
      </c>
      <c r="C12" s="173">
        <v>9.4</v>
      </c>
      <c r="D12" s="173">
        <v>19.8</v>
      </c>
      <c r="E12" s="94">
        <v>11</v>
      </c>
      <c r="F12" s="94">
        <v>30.8</v>
      </c>
      <c r="G12" s="94">
        <v>2.2000000000000002</v>
      </c>
      <c r="H12" s="151">
        <v>33</v>
      </c>
      <c r="I12" s="94">
        <v>0</v>
      </c>
      <c r="J12" s="173">
        <v>0</v>
      </c>
      <c r="K12" s="173">
        <v>0</v>
      </c>
      <c r="L12" s="94">
        <v>0</v>
      </c>
      <c r="M12" s="94">
        <v>0</v>
      </c>
      <c r="N12" s="94">
        <v>0</v>
      </c>
      <c r="O12" s="94">
        <v>0</v>
      </c>
    </row>
    <row r="13" spans="1:16" s="160" customFormat="1" x14ac:dyDescent="0.35">
      <c r="A13" s="253" t="s">
        <v>189</v>
      </c>
      <c r="B13" s="173">
        <v>0</v>
      </c>
      <c r="C13" s="173">
        <v>0</v>
      </c>
      <c r="D13" s="173">
        <v>0</v>
      </c>
      <c r="E13" s="94">
        <v>0</v>
      </c>
      <c r="F13" s="94">
        <v>0</v>
      </c>
      <c r="G13" s="94">
        <v>0</v>
      </c>
      <c r="H13" s="151">
        <v>0</v>
      </c>
      <c r="I13" s="151">
        <f>3.7</f>
        <v>3.7</v>
      </c>
      <c r="J13" s="173">
        <v>6</v>
      </c>
      <c r="K13" s="173">
        <v>9.6999999999999993</v>
      </c>
      <c r="L13" s="94">
        <v>8</v>
      </c>
      <c r="M13" s="94">
        <v>17.700000000000003</v>
      </c>
      <c r="N13" s="94">
        <v>38.4</v>
      </c>
      <c r="O13" s="94">
        <v>56.1</v>
      </c>
    </row>
    <row r="14" spans="1:16" x14ac:dyDescent="0.35">
      <c r="A14" s="253" t="s">
        <v>190</v>
      </c>
      <c r="B14" s="173">
        <v>2.1</v>
      </c>
      <c r="C14" s="173">
        <v>2.5</v>
      </c>
      <c r="D14" s="173">
        <v>4.5999999999999996</v>
      </c>
      <c r="E14" s="94">
        <v>3.0000000000000004</v>
      </c>
      <c r="F14" s="94">
        <v>7.6</v>
      </c>
      <c r="G14" s="94">
        <v>2.5</v>
      </c>
      <c r="H14" s="151">
        <v>10</v>
      </c>
      <c r="I14" s="151">
        <v>2.2999999999999998</v>
      </c>
      <c r="J14" s="173">
        <v>5.4</v>
      </c>
      <c r="K14" s="173">
        <v>7.7</v>
      </c>
      <c r="L14" s="94">
        <v>6.1000000000000005</v>
      </c>
      <c r="M14" s="94">
        <v>13.799999999999997</v>
      </c>
      <c r="N14" s="94">
        <v>8</v>
      </c>
      <c r="O14" s="94">
        <v>21.8</v>
      </c>
    </row>
    <row r="15" spans="1:16" s="160" customFormat="1" x14ac:dyDescent="0.35">
      <c r="A15" s="253" t="s">
        <v>235</v>
      </c>
      <c r="B15" s="325">
        <f>521.8-0.1</f>
        <v>521.69999999999993</v>
      </c>
      <c r="C15" s="325">
        <f>532.3-2.4</f>
        <v>529.9</v>
      </c>
      <c r="D15" s="325">
        <f>1054.1-2.5</f>
        <v>1051.5999999999999</v>
      </c>
      <c r="E15" s="94">
        <v>567.5</v>
      </c>
      <c r="F15" s="288">
        <f>1621.6-2.5</f>
        <v>1619.1</v>
      </c>
      <c r="G15" s="94">
        <v>650.20000000000005</v>
      </c>
      <c r="H15" s="151">
        <v>2269.3000000000002</v>
      </c>
      <c r="I15" s="94">
        <v>531</v>
      </c>
      <c r="J15" s="173">
        <v>545.6</v>
      </c>
      <c r="K15" s="173">
        <v>1076.5999999999999</v>
      </c>
      <c r="L15" s="94">
        <v>569.4</v>
      </c>
      <c r="M15" s="94">
        <v>1646</v>
      </c>
      <c r="N15" s="94">
        <v>704.9</v>
      </c>
      <c r="O15" s="94">
        <v>2350.9</v>
      </c>
    </row>
    <row r="16" spans="1:16" ht="13.9" thickBot="1" x14ac:dyDescent="0.4">
      <c r="A16" s="254" t="s">
        <v>13</v>
      </c>
      <c r="B16" s="175">
        <f t="shared" ref="B16:O16" si="0">SUM(B6:B15)</f>
        <v>1849.6</v>
      </c>
      <c r="C16" s="175">
        <f t="shared" si="0"/>
        <v>1943.6</v>
      </c>
      <c r="D16" s="175">
        <f t="shared" si="0"/>
        <v>3793.2</v>
      </c>
      <c r="E16" s="175">
        <f t="shared" si="0"/>
        <v>2055.3999999999996</v>
      </c>
      <c r="F16" s="175">
        <f t="shared" si="0"/>
        <v>5848.6</v>
      </c>
      <c r="G16" s="175">
        <f t="shared" si="0"/>
        <v>2358.6999999999998</v>
      </c>
      <c r="H16" s="375">
        <f t="shared" si="0"/>
        <v>8207.2999999999993</v>
      </c>
      <c r="I16" s="175">
        <f t="shared" si="0"/>
        <v>1928.9999999999998</v>
      </c>
      <c r="J16" s="175">
        <f t="shared" si="0"/>
        <v>2068.5</v>
      </c>
      <c r="K16" s="175">
        <f t="shared" si="0"/>
        <v>3997.4999999999991</v>
      </c>
      <c r="L16" s="175">
        <f t="shared" si="0"/>
        <v>2081.8000000000002</v>
      </c>
      <c r="M16" s="175">
        <f t="shared" si="0"/>
        <v>6079.3000000000011</v>
      </c>
      <c r="N16" s="175">
        <f t="shared" si="0"/>
        <v>2484.4</v>
      </c>
      <c r="O16" s="175">
        <f t="shared" si="0"/>
        <v>8563.7000000000007</v>
      </c>
    </row>
    <row r="17" spans="1:16" ht="13.9" thickTop="1" x14ac:dyDescent="0.35">
      <c r="A17" s="20"/>
      <c r="B17" s="146"/>
      <c r="C17" s="146"/>
      <c r="D17" s="146"/>
      <c r="E17" s="146"/>
      <c r="F17" s="146"/>
      <c r="G17" s="146"/>
      <c r="H17" s="160"/>
      <c r="I17" s="146"/>
      <c r="J17" s="146"/>
      <c r="K17" s="146"/>
      <c r="L17" s="146"/>
      <c r="M17" s="146"/>
    </row>
    <row r="18" spans="1:16" x14ac:dyDescent="0.35">
      <c r="A18" s="135" t="s">
        <v>191</v>
      </c>
      <c r="G18" s="160"/>
      <c r="H18" s="160"/>
    </row>
    <row r="19" spans="1:16" ht="14.45" customHeight="1" x14ac:dyDescent="0.35">
      <c r="A19" s="400" t="s">
        <v>222</v>
      </c>
      <c r="B19" s="400"/>
      <c r="C19" s="400"/>
      <c r="D19" s="400"/>
      <c r="E19" s="400"/>
      <c r="F19" s="400"/>
      <c r="G19" s="400"/>
      <c r="H19" s="400"/>
      <c r="I19" s="400"/>
      <c r="J19" s="400"/>
      <c r="K19" s="400"/>
      <c r="L19" s="400"/>
      <c r="M19" s="400"/>
      <c r="N19" s="400"/>
      <c r="O19" s="400"/>
      <c r="P19" s="400"/>
    </row>
    <row r="20" spans="1:16" x14ac:dyDescent="0.35">
      <c r="A20" s="400"/>
      <c r="B20" s="400"/>
      <c r="C20" s="400"/>
      <c r="D20" s="400"/>
      <c r="E20" s="400"/>
      <c r="F20" s="400"/>
      <c r="G20" s="400"/>
      <c r="H20" s="400"/>
      <c r="I20" s="400"/>
      <c r="J20" s="400"/>
      <c r="K20" s="400"/>
      <c r="L20" s="400"/>
      <c r="M20" s="400"/>
      <c r="N20" s="400"/>
      <c r="O20" s="400"/>
      <c r="P20" s="400"/>
    </row>
    <row r="21" spans="1:16" x14ac:dyDescent="0.35">
      <c r="A21" s="400"/>
      <c r="B21" s="400"/>
      <c r="C21" s="400"/>
      <c r="D21" s="400"/>
      <c r="E21" s="400"/>
      <c r="F21" s="400"/>
      <c r="G21" s="400"/>
      <c r="H21" s="400"/>
      <c r="I21" s="400"/>
      <c r="J21" s="400"/>
      <c r="K21" s="400"/>
      <c r="L21" s="400"/>
      <c r="M21" s="400"/>
      <c r="N21" s="400"/>
      <c r="O21" s="400"/>
      <c r="P21" s="400"/>
    </row>
    <row r="73" spans="11:12" x14ac:dyDescent="0.35">
      <c r="K73" s="257"/>
    </row>
    <row r="76" spans="11:12" x14ac:dyDescent="0.35">
      <c r="K76" s="261"/>
      <c r="L76" s="259"/>
    </row>
  </sheetData>
  <mergeCells count="1">
    <mergeCell ref="A19:P21"/>
  </mergeCells>
  <pageMargins left="0.25" right="0.25" top="0.75" bottom="0.75" header="0.3" footer="0.3"/>
  <pageSetup scale="5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pageSetUpPr fitToPage="1"/>
  </sheetPr>
  <dimension ref="A1:IA1179"/>
  <sheetViews>
    <sheetView showGridLines="0" zoomScaleNormal="100" workbookViewId="0">
      <pane xSplit="2" ySplit="5" topLeftCell="I6" activePane="bottomRight" state="frozen"/>
      <selection activeCell="O83" sqref="O83"/>
      <selection pane="topRight" activeCell="O83" sqref="O83"/>
      <selection pane="bottomLeft" activeCell="O83" sqref="O83"/>
      <selection pane="bottomRight" activeCell="S25" sqref="S25"/>
    </sheetView>
  </sheetViews>
  <sheetFormatPr defaultColWidth="9.265625" defaultRowHeight="13.5" outlineLevelCol="1" x14ac:dyDescent="0.35"/>
  <cols>
    <col min="1" max="1" width="9.265625" style="121"/>
    <col min="2" max="2" width="45.59765625" style="122" customWidth="1"/>
    <col min="3" max="3" width="24.3984375" style="121" hidden="1" customWidth="1" outlineLevel="1"/>
    <col min="4" max="4" width="22.86328125" style="121" hidden="1" customWidth="1" outlineLevel="1" collapsed="1"/>
    <col min="5" max="5" width="22.86328125" style="121" hidden="1" customWidth="1" outlineLevel="1"/>
    <col min="6" max="6" width="19.73046875" style="121" hidden="1" customWidth="1" outlineLevel="1"/>
    <col min="7" max="7" width="24.3984375" style="121" hidden="1" customWidth="1" outlineLevel="1" collapsed="1"/>
    <col min="8" max="8" width="24.3984375" style="121" hidden="1" customWidth="1" outlineLevel="1"/>
    <col min="9" max="9" width="22.265625" style="123" bestFit="1" customWidth="1" collapsed="1"/>
    <col min="10" max="10" width="20.265625" style="123" customWidth="1"/>
    <col min="11" max="11" width="24.3984375" style="121" hidden="1" customWidth="1" outlineLevel="1"/>
    <col min="12" max="12" width="22.86328125" style="121" hidden="1" customWidth="1" outlineLevel="1"/>
    <col min="13" max="13" width="19.1328125" style="121" hidden="1" customWidth="1" outlineLevel="1"/>
    <col min="14" max="14" width="24.3984375" style="121" hidden="1" customWidth="1" outlineLevel="1" collapsed="1"/>
    <col min="15" max="15" width="24.3984375" style="121" hidden="1" customWidth="1" outlineLevel="1"/>
    <col min="16" max="16" width="23.73046875" style="123" customWidth="1" collapsed="1"/>
    <col min="17" max="17" width="20.3984375" style="123" bestFit="1" customWidth="1"/>
    <col min="18" max="16384" width="9.265625" style="123"/>
  </cols>
  <sheetData>
    <row r="1" spans="1:235" ht="13.9" x14ac:dyDescent="0.4">
      <c r="A1" s="34" t="s">
        <v>192</v>
      </c>
    </row>
    <row r="2" spans="1:235" x14ac:dyDescent="0.35">
      <c r="A2" s="23" t="s">
        <v>61</v>
      </c>
    </row>
    <row r="3" spans="1:235" x14ac:dyDescent="0.35">
      <c r="C3" s="123"/>
      <c r="D3" s="123"/>
      <c r="E3" s="123"/>
      <c r="F3" s="123"/>
      <c r="G3" s="123"/>
      <c r="H3" s="123"/>
      <c r="K3" s="123"/>
      <c r="L3" s="123"/>
      <c r="M3" s="123"/>
      <c r="N3" s="123"/>
      <c r="O3" s="1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row>
    <row r="4" spans="1:235" ht="13.9" x14ac:dyDescent="0.4">
      <c r="A4" s="123"/>
      <c r="B4" s="34"/>
      <c r="C4" s="126" t="s">
        <v>80</v>
      </c>
      <c r="D4" s="248" t="s">
        <v>42</v>
      </c>
      <c r="E4" s="248" t="s">
        <v>42</v>
      </c>
      <c r="F4" s="248" t="s">
        <v>43</v>
      </c>
      <c r="G4" s="248" t="s">
        <v>42</v>
      </c>
      <c r="H4" s="248" t="s">
        <v>209</v>
      </c>
      <c r="I4" s="238" t="s">
        <v>42</v>
      </c>
      <c r="J4" s="238" t="s">
        <v>80</v>
      </c>
      <c r="K4" s="224" t="s">
        <v>42</v>
      </c>
      <c r="L4" s="248" t="s">
        <v>42</v>
      </c>
      <c r="M4" s="248" t="s">
        <v>43</v>
      </c>
      <c r="N4" s="248" t="s">
        <v>42</v>
      </c>
      <c r="O4" s="248" t="s">
        <v>209</v>
      </c>
      <c r="P4" s="238" t="s">
        <v>42</v>
      </c>
      <c r="Q4" s="238" t="s">
        <v>80</v>
      </c>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row>
    <row r="5" spans="1:235" ht="13.9" x14ac:dyDescent="0.4">
      <c r="A5" s="123"/>
      <c r="B5" s="34"/>
      <c r="C5" s="127">
        <v>42735</v>
      </c>
      <c r="D5" s="127">
        <v>43190</v>
      </c>
      <c r="E5" s="127">
        <v>43281</v>
      </c>
      <c r="F5" s="127">
        <v>43281</v>
      </c>
      <c r="G5" s="127">
        <v>43373</v>
      </c>
      <c r="H5" s="127">
        <v>43373</v>
      </c>
      <c r="I5" s="235">
        <v>43465</v>
      </c>
      <c r="J5" s="235">
        <v>43465</v>
      </c>
      <c r="K5" s="216">
        <v>43555</v>
      </c>
      <c r="L5" s="127">
        <v>43646</v>
      </c>
      <c r="M5" s="127">
        <v>43646</v>
      </c>
      <c r="N5" s="127">
        <v>43738</v>
      </c>
      <c r="O5" s="127">
        <v>43738</v>
      </c>
      <c r="P5" s="235">
        <v>43830</v>
      </c>
      <c r="Q5" s="235">
        <v>43830</v>
      </c>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row>
    <row r="6" spans="1:235" ht="13.9" x14ac:dyDescent="0.4">
      <c r="A6" s="21"/>
      <c r="B6" s="30"/>
      <c r="C6" s="67"/>
      <c r="D6" s="67"/>
      <c r="E6" s="67"/>
      <c r="F6" s="67"/>
      <c r="G6" s="67"/>
      <c r="H6" s="67"/>
      <c r="I6" s="67"/>
      <c r="J6" s="54"/>
      <c r="K6" s="67"/>
      <c r="L6" s="67"/>
      <c r="M6" s="67"/>
      <c r="N6" s="67"/>
      <c r="O6" s="67"/>
      <c r="P6" s="157"/>
      <c r="Q6" s="157"/>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row>
    <row r="7" spans="1:235" x14ac:dyDescent="0.35">
      <c r="A7" s="30" t="s">
        <v>53</v>
      </c>
      <c r="B7" s="30"/>
      <c r="C7" s="131">
        <v>-434.2</v>
      </c>
      <c r="D7" s="131">
        <v>-92.9</v>
      </c>
      <c r="E7" s="131">
        <v>-33.5</v>
      </c>
      <c r="F7" s="131">
        <v>-126.4</v>
      </c>
      <c r="G7" s="131">
        <v>-41.4</v>
      </c>
      <c r="H7" s="131">
        <v>-167.80000000000007</v>
      </c>
      <c r="I7" s="131">
        <v>-18</v>
      </c>
      <c r="J7" s="55">
        <v>-185.8</v>
      </c>
      <c r="K7" s="131">
        <v>-20.9</v>
      </c>
      <c r="L7" s="131">
        <v>6.3</v>
      </c>
      <c r="M7" s="131">
        <v>-14.6</v>
      </c>
      <c r="N7" s="131">
        <v>11.7</v>
      </c>
      <c r="O7" s="131">
        <v>-2.8999999999999986</v>
      </c>
      <c r="P7" s="55">
        <v>3.1</v>
      </c>
      <c r="Q7" s="55">
        <v>0.2</v>
      </c>
      <c r="S7" s="286"/>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row>
    <row r="8" spans="1:235" x14ac:dyDescent="0.35">
      <c r="A8" s="30" t="s">
        <v>193</v>
      </c>
      <c r="B8" s="30"/>
      <c r="C8" s="67"/>
      <c r="D8" s="67"/>
      <c r="E8" s="67"/>
      <c r="F8" s="67"/>
      <c r="G8" s="67"/>
      <c r="H8" s="67"/>
      <c r="I8" s="67"/>
      <c r="J8" s="54"/>
      <c r="K8" s="67"/>
      <c r="L8" s="67"/>
      <c r="M8" s="67"/>
      <c r="N8" s="67"/>
      <c r="O8" s="67"/>
      <c r="P8" s="54"/>
      <c r="Q8" s="54"/>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row>
    <row r="9" spans="1:235" x14ac:dyDescent="0.35">
      <c r="A9" s="53" t="s">
        <v>47</v>
      </c>
      <c r="B9" s="30"/>
      <c r="C9" s="132">
        <v>260.60000000000002</v>
      </c>
      <c r="D9" s="132">
        <v>69.8</v>
      </c>
      <c r="E9" s="132">
        <v>71.599999999999994</v>
      </c>
      <c r="F9" s="132">
        <v>141.4</v>
      </c>
      <c r="G9" s="132">
        <v>71.599999999999994</v>
      </c>
      <c r="H9" s="132">
        <v>213</v>
      </c>
      <c r="I9" s="132">
        <v>77</v>
      </c>
      <c r="J9" s="35">
        <v>290</v>
      </c>
      <c r="K9" s="132">
        <v>73.5</v>
      </c>
      <c r="L9" s="132">
        <v>74.3</v>
      </c>
      <c r="M9" s="132">
        <v>147.80000000000001</v>
      </c>
      <c r="N9" s="132">
        <v>75</v>
      </c>
      <c r="O9" s="132">
        <v>222.8</v>
      </c>
      <c r="P9" s="35">
        <v>73.900000000000006</v>
      </c>
      <c r="Q9" s="35">
        <v>296.7</v>
      </c>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row>
    <row r="10" spans="1:235" x14ac:dyDescent="0.35">
      <c r="A10" s="53" t="s">
        <v>49</v>
      </c>
      <c r="B10" s="30"/>
      <c r="C10" s="132">
        <v>171.8</v>
      </c>
      <c r="D10" s="132">
        <v>44.4</v>
      </c>
      <c r="E10" s="132">
        <v>52</v>
      </c>
      <c r="F10" s="132">
        <v>96.4</v>
      </c>
      <c r="G10" s="132">
        <v>92.7</v>
      </c>
      <c r="H10" s="132">
        <v>189.1</v>
      </c>
      <c r="I10" s="132">
        <v>39.700000000000003</v>
      </c>
      <c r="J10" s="35">
        <v>228.8</v>
      </c>
      <c r="K10" s="132">
        <v>37.200000000000003</v>
      </c>
      <c r="L10" s="132">
        <v>38.200000000000003</v>
      </c>
      <c r="M10" s="132">
        <v>75.400000000000006</v>
      </c>
      <c r="N10" s="132">
        <v>37.4</v>
      </c>
      <c r="O10" s="132">
        <v>112.8</v>
      </c>
      <c r="P10" s="35">
        <v>37.799999999999997</v>
      </c>
      <c r="Q10" s="35">
        <v>150.6</v>
      </c>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row>
    <row r="11" spans="1:235" x14ac:dyDescent="0.35">
      <c r="A11" s="53" t="s">
        <v>194</v>
      </c>
      <c r="B11" s="30"/>
      <c r="C11" s="132">
        <v>-24.3</v>
      </c>
      <c r="D11" s="132">
        <v>-32</v>
      </c>
      <c r="E11" s="132">
        <v>14.6</v>
      </c>
      <c r="F11" s="132">
        <v>-17.399999999999999</v>
      </c>
      <c r="G11" s="132">
        <v>-30.599999999999998</v>
      </c>
      <c r="H11" s="132">
        <v>-48</v>
      </c>
      <c r="I11" s="132">
        <v>23</v>
      </c>
      <c r="J11" s="35">
        <v>-25</v>
      </c>
      <c r="K11" s="132">
        <v>-40.9</v>
      </c>
      <c r="L11" s="132">
        <v>11.4</v>
      </c>
      <c r="M11" s="132">
        <v>-29.5</v>
      </c>
      <c r="N11" s="132">
        <v>-11.000000000000004</v>
      </c>
      <c r="O11" s="132">
        <v>-40.500000000000007</v>
      </c>
      <c r="P11" s="35">
        <v>83.1</v>
      </c>
      <c r="Q11" s="35">
        <v>42.6</v>
      </c>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row>
    <row r="12" spans="1:235" x14ac:dyDescent="0.35">
      <c r="A12" s="53" t="s">
        <v>195</v>
      </c>
      <c r="B12" s="30"/>
      <c r="C12" s="132">
        <v>427.1</v>
      </c>
      <c r="D12" s="132">
        <v>66.2</v>
      </c>
      <c r="E12" s="132">
        <v>43</v>
      </c>
      <c r="F12" s="132">
        <v>109.2</v>
      </c>
      <c r="G12" s="132">
        <v>64.7</v>
      </c>
      <c r="H12" s="132">
        <v>173.9</v>
      </c>
      <c r="I12" s="132">
        <v>70.599999999999994</v>
      </c>
      <c r="J12" s="35">
        <v>244.7</v>
      </c>
      <c r="K12" s="132">
        <v>21.400000000000002</v>
      </c>
      <c r="L12" s="132">
        <v>22.3</v>
      </c>
      <c r="M12" s="132">
        <v>44.2</v>
      </c>
      <c r="N12" s="132">
        <v>29.9</v>
      </c>
      <c r="O12" s="132">
        <v>74.099999999999994</v>
      </c>
      <c r="P12" s="35">
        <v>38.4</v>
      </c>
      <c r="Q12" s="35">
        <v>112.5</v>
      </c>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row>
    <row r="13" spans="1:235" x14ac:dyDescent="0.35">
      <c r="A13" s="53" t="s">
        <v>187</v>
      </c>
      <c r="B13" s="30"/>
      <c r="C13" s="132">
        <v>23.2</v>
      </c>
      <c r="D13" s="132">
        <v>6.8</v>
      </c>
      <c r="E13" s="132">
        <v>10.199999999999999</v>
      </c>
      <c r="F13" s="132">
        <v>17</v>
      </c>
      <c r="G13" s="132">
        <v>8</v>
      </c>
      <c r="H13" s="132">
        <v>25</v>
      </c>
      <c r="I13" s="132">
        <v>38.5</v>
      </c>
      <c r="J13" s="35">
        <v>63.4</v>
      </c>
      <c r="K13" s="132">
        <v>11.6</v>
      </c>
      <c r="L13" s="132">
        <v>10.6</v>
      </c>
      <c r="M13" s="132">
        <v>22.2</v>
      </c>
      <c r="N13" s="132">
        <v>11.4</v>
      </c>
      <c r="O13" s="132">
        <v>33.6</v>
      </c>
      <c r="P13" s="35">
        <v>10.3</v>
      </c>
      <c r="Q13" s="35">
        <v>43.9</v>
      </c>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row>
    <row r="14" spans="1:235" x14ac:dyDescent="0.35">
      <c r="A14" s="53" t="s">
        <v>188</v>
      </c>
      <c r="B14" s="30"/>
      <c r="C14" s="132">
        <v>47.6</v>
      </c>
      <c r="D14" s="132">
        <v>10.4</v>
      </c>
      <c r="E14" s="132">
        <v>9.4</v>
      </c>
      <c r="F14" s="132">
        <v>19.8</v>
      </c>
      <c r="G14" s="132">
        <v>11</v>
      </c>
      <c r="H14" s="132">
        <v>30.8</v>
      </c>
      <c r="I14" s="132">
        <v>2.2000000000000002</v>
      </c>
      <c r="J14" s="35">
        <v>33</v>
      </c>
      <c r="K14" s="132">
        <v>0</v>
      </c>
      <c r="L14" s="132">
        <v>0</v>
      </c>
      <c r="M14" s="132">
        <v>0</v>
      </c>
      <c r="N14" s="132">
        <v>0</v>
      </c>
      <c r="O14" s="132">
        <v>0</v>
      </c>
      <c r="P14" s="35">
        <v>0</v>
      </c>
      <c r="Q14" s="35">
        <v>0</v>
      </c>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row>
    <row r="15" spans="1:235" x14ac:dyDescent="0.35">
      <c r="A15" s="53" t="s">
        <v>189</v>
      </c>
      <c r="B15" s="30"/>
      <c r="C15" s="132"/>
      <c r="D15" s="132">
        <v>0</v>
      </c>
      <c r="E15" s="132">
        <v>0</v>
      </c>
      <c r="F15" s="132">
        <v>0</v>
      </c>
      <c r="G15" s="132">
        <v>0</v>
      </c>
      <c r="H15" s="132">
        <v>0</v>
      </c>
      <c r="I15" s="132">
        <v>0</v>
      </c>
      <c r="J15" s="35">
        <v>0</v>
      </c>
      <c r="K15" s="203">
        <v>3.7</v>
      </c>
      <c r="L15" s="132">
        <v>6</v>
      </c>
      <c r="M15" s="132">
        <v>9.6999999999999993</v>
      </c>
      <c r="N15" s="132">
        <v>8</v>
      </c>
      <c r="O15" s="132">
        <v>17.700000000000003</v>
      </c>
      <c r="P15" s="35">
        <v>38.4</v>
      </c>
      <c r="Q15" s="35">
        <v>56.1</v>
      </c>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row>
    <row r="16" spans="1:235" x14ac:dyDescent="0.35">
      <c r="A16" s="53" t="s">
        <v>190</v>
      </c>
      <c r="B16" s="30"/>
      <c r="C16" s="132">
        <v>3</v>
      </c>
      <c r="D16" s="132">
        <v>2.1</v>
      </c>
      <c r="E16" s="132">
        <v>2.5</v>
      </c>
      <c r="F16" s="132">
        <v>4.5999999999999996</v>
      </c>
      <c r="G16" s="132">
        <v>3.0000000000000004</v>
      </c>
      <c r="H16" s="132">
        <v>7.6</v>
      </c>
      <c r="I16" s="132">
        <v>2.5</v>
      </c>
      <c r="J16" s="35">
        <v>10</v>
      </c>
      <c r="K16" s="203">
        <v>2.2999999999999998</v>
      </c>
      <c r="L16" s="132">
        <v>5.4</v>
      </c>
      <c r="M16" s="132">
        <v>7.7</v>
      </c>
      <c r="N16" s="132">
        <v>6.1000000000000005</v>
      </c>
      <c r="O16" s="132">
        <v>13.799999999999997</v>
      </c>
      <c r="P16" s="35">
        <v>8</v>
      </c>
      <c r="Q16" s="35">
        <v>21.8</v>
      </c>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row>
    <row r="17" spans="1:235" x14ac:dyDescent="0.35">
      <c r="A17" s="30"/>
      <c r="B17" s="30"/>
      <c r="C17" s="132"/>
      <c r="D17" s="132"/>
      <c r="E17" s="132"/>
      <c r="F17" s="132"/>
      <c r="G17" s="132"/>
      <c r="H17" s="132"/>
      <c r="I17" s="132"/>
      <c r="J17" s="35"/>
      <c r="K17" s="132"/>
      <c r="L17" s="132"/>
      <c r="M17" s="132"/>
      <c r="N17" s="132"/>
      <c r="O17" s="132"/>
      <c r="P17" s="267"/>
      <c r="Q17" s="267"/>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row>
    <row r="18" spans="1:235" ht="13.9" x14ac:dyDescent="0.4">
      <c r="A18" s="89" t="s">
        <v>22</v>
      </c>
      <c r="B18" s="89"/>
      <c r="C18" s="133">
        <f t="shared" ref="C18:M18" si="0">SUM(C7:C16)</f>
        <v>474.80000000000007</v>
      </c>
      <c r="D18" s="113">
        <f t="shared" si="0"/>
        <v>74.799999999999983</v>
      </c>
      <c r="E18" s="113">
        <f t="shared" si="0"/>
        <v>169.79999999999998</v>
      </c>
      <c r="F18" s="113">
        <f t="shared" si="0"/>
        <v>244.6</v>
      </c>
      <c r="G18" s="113">
        <f t="shared" ref="G18:H18" si="1">SUM(G7:G16)</f>
        <v>179</v>
      </c>
      <c r="H18" s="113">
        <f t="shared" si="1"/>
        <v>423.59999999999997</v>
      </c>
      <c r="I18" s="133">
        <f t="shared" si="0"/>
        <v>235.5</v>
      </c>
      <c r="J18" s="113">
        <f t="shared" si="0"/>
        <v>659.1</v>
      </c>
      <c r="K18" s="113">
        <f t="shared" si="0"/>
        <v>87.9</v>
      </c>
      <c r="L18" s="113">
        <f t="shared" si="0"/>
        <v>174.5</v>
      </c>
      <c r="M18" s="113">
        <f t="shared" si="0"/>
        <v>262.89999999999998</v>
      </c>
      <c r="N18" s="113">
        <f t="shared" ref="N18:O18" si="2">SUM(N7:N16)</f>
        <v>168.5</v>
      </c>
      <c r="O18" s="113">
        <f t="shared" si="2"/>
        <v>431.4</v>
      </c>
      <c r="P18" s="113">
        <f t="shared" ref="P18:Q18" si="3">SUM(P7:P16)</f>
        <v>293</v>
      </c>
      <c r="Q18" s="113">
        <f t="shared" si="3"/>
        <v>724.4</v>
      </c>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row>
    <row r="19" spans="1:235" x14ac:dyDescent="0.35">
      <c r="A19" s="20"/>
      <c r="C19" s="20"/>
      <c r="D19" s="20"/>
      <c r="E19" s="20"/>
      <c r="F19" s="20"/>
      <c r="G19" s="20"/>
      <c r="H19" s="20"/>
      <c r="K19" s="20"/>
      <c r="L19" s="20"/>
      <c r="M19" s="20"/>
      <c r="N19" s="20"/>
      <c r="O19" s="20"/>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row>
    <row r="20" spans="1:235" ht="13.9" x14ac:dyDescent="0.4">
      <c r="A20" s="229"/>
      <c r="B20" s="23"/>
      <c r="C20" s="20"/>
      <c r="D20" s="20"/>
      <c r="E20" s="20"/>
      <c r="F20" s="20"/>
      <c r="G20" s="20"/>
      <c r="H20" s="20"/>
      <c r="K20" s="20"/>
      <c r="L20" s="20"/>
      <c r="M20" s="20"/>
      <c r="N20" s="20"/>
      <c r="O20" s="20"/>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row>
    <row r="21" spans="1:235" x14ac:dyDescent="0.3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row>
    <row r="22" spans="1:235" x14ac:dyDescent="0.35">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row>
    <row r="23" spans="1:235" x14ac:dyDescent="0.35">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row>
    <row r="24" spans="1:235" x14ac:dyDescent="0.35">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row>
    <row r="25" spans="1:235" x14ac:dyDescent="0.3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row>
    <row r="26" spans="1:235" x14ac:dyDescent="0.35">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row>
    <row r="27" spans="1:235" x14ac:dyDescent="0.3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row>
    <row r="28" spans="1:235" x14ac:dyDescent="0.3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row>
    <row r="29" spans="1:235" x14ac:dyDescent="0.3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row>
    <row r="30" spans="1:235" x14ac:dyDescent="0.3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row>
    <row r="31" spans="1:235" x14ac:dyDescent="0.3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row>
    <row r="32" spans="1:235" x14ac:dyDescent="0.3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row>
    <row r="33" spans="1:235" x14ac:dyDescent="0.3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row>
    <row r="34" spans="1:235" x14ac:dyDescent="0.3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row>
    <row r="35" spans="1:235" x14ac:dyDescent="0.3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row>
    <row r="36" spans="1:235" x14ac:dyDescent="0.3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row>
    <row r="37" spans="1:235" x14ac:dyDescent="0.3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row>
    <row r="38" spans="1:235" x14ac:dyDescent="0.3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row>
    <row r="39" spans="1:235" x14ac:dyDescent="0.3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row>
    <row r="40" spans="1:235" x14ac:dyDescent="0.3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row>
    <row r="41" spans="1:235" x14ac:dyDescent="0.3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row>
    <row r="42" spans="1:235" x14ac:dyDescent="0.3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row>
    <row r="43" spans="1:235" x14ac:dyDescent="0.3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row>
    <row r="44" spans="1:235" x14ac:dyDescent="0.3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row>
    <row r="45" spans="1:235" x14ac:dyDescent="0.3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row>
    <row r="46" spans="1:235"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row>
    <row r="47" spans="1:235"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row>
    <row r="48" spans="1:235"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row>
    <row r="49" spans="1:235"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row>
    <row r="50" spans="1:235"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row>
    <row r="51" spans="1:235"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row>
    <row r="52" spans="1:235"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row>
    <row r="53" spans="1:235"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row>
    <row r="54" spans="1:235"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row>
    <row r="55" spans="1:235"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row>
    <row r="56" spans="1:235"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row>
    <row r="57" spans="1:235"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row>
    <row r="58" spans="1:235"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row>
    <row r="59" spans="1:235"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row>
    <row r="60" spans="1:235"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row>
    <row r="61" spans="1:235"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row>
    <row r="62" spans="1:235"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row>
    <row r="63" spans="1:235"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row>
    <row r="64" spans="1:235"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row>
    <row r="65" spans="1:235"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row>
    <row r="66" spans="1:235"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row>
    <row r="67" spans="1:235"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row>
    <row r="68" spans="1:235"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row>
    <row r="69" spans="1:235"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row>
    <row r="70" spans="1:235"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row>
    <row r="71" spans="1:235"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row>
    <row r="72" spans="1:235"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row>
    <row r="73" spans="1:235"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row>
    <row r="74" spans="1:235"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row>
    <row r="75" spans="1:235"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row>
    <row r="76" spans="1:235"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row>
    <row r="77" spans="1:235"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row>
    <row r="78" spans="1:235"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row>
    <row r="79" spans="1:235"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row>
    <row r="80" spans="1:235" x14ac:dyDescent="0.35">
      <c r="A80" s="23"/>
      <c r="B80" s="23"/>
      <c r="C80" s="23"/>
      <c r="D80" s="23"/>
      <c r="E80" s="23"/>
      <c r="F80" s="23"/>
      <c r="G80" s="23"/>
      <c r="H80" s="23"/>
      <c r="I80" s="23"/>
      <c r="J80" s="23"/>
      <c r="K80" s="23"/>
      <c r="L80" s="257"/>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row>
    <row r="81" spans="1:235"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row>
    <row r="82" spans="1:235"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row>
    <row r="83" spans="1:235" x14ac:dyDescent="0.35">
      <c r="A83" s="23"/>
      <c r="B83" s="23"/>
      <c r="C83" s="23"/>
      <c r="D83" s="23"/>
      <c r="E83" s="23"/>
      <c r="F83" s="23"/>
      <c r="G83" s="23"/>
      <c r="H83" s="23"/>
      <c r="I83" s="23"/>
      <c r="J83" s="23"/>
      <c r="K83" s="23"/>
      <c r="L83" s="261"/>
      <c r="M83" s="259"/>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row>
    <row r="84" spans="1:235"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row>
    <row r="85" spans="1:235"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row>
    <row r="86" spans="1:235"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row>
    <row r="87" spans="1:235"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row>
    <row r="88" spans="1:235"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row>
    <row r="89" spans="1:235"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row>
    <row r="90" spans="1:235"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row>
    <row r="91" spans="1:235"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row>
    <row r="92" spans="1:235"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row>
    <row r="93" spans="1:235"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row>
    <row r="94" spans="1:235"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row>
    <row r="95" spans="1:235"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row>
    <row r="96" spans="1:235"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row>
    <row r="97" spans="1:235"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row>
    <row r="98" spans="1:235"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row>
    <row r="99" spans="1:235"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row>
    <row r="100" spans="1:235"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row>
    <row r="101" spans="1:235"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row>
    <row r="102" spans="1:235"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row>
    <row r="103" spans="1:235"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row>
    <row r="104" spans="1:235"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row>
    <row r="105" spans="1:235"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row>
    <row r="106" spans="1:235"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row>
    <row r="107" spans="1:235"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row>
    <row r="108" spans="1:235"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row>
    <row r="109" spans="1:235"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row>
    <row r="110" spans="1:235"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row>
    <row r="111" spans="1:235"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row>
    <row r="112" spans="1:235"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row>
    <row r="113" spans="1:235"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row>
    <row r="114" spans="1:235"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row>
    <row r="115" spans="1:235"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row>
    <row r="116" spans="1:235"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row>
    <row r="117" spans="1:235"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row>
    <row r="118" spans="1:235"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row>
    <row r="119" spans="1:235"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row>
    <row r="120" spans="1:235"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row>
    <row r="121" spans="1:235"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row>
    <row r="122" spans="1:235"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row>
    <row r="123" spans="1:235"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row>
    <row r="124" spans="1:235"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row>
    <row r="125" spans="1:235"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row>
    <row r="126" spans="1:235"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row>
    <row r="127" spans="1:235"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row>
    <row r="128" spans="1:235"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row>
    <row r="129" spans="1:235"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row>
    <row r="130" spans="1:235"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row>
    <row r="131" spans="1:235"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row>
    <row r="132" spans="1:235"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row>
    <row r="133" spans="1:235"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row>
    <row r="134" spans="1:235"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row>
    <row r="135" spans="1:235"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row>
    <row r="136" spans="1:235"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row>
    <row r="137" spans="1:235"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row>
    <row r="138" spans="1:235"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row>
    <row r="139" spans="1:235"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c r="IA139" s="23"/>
    </row>
    <row r="140" spans="1:235"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row>
    <row r="141" spans="1:235"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row>
    <row r="142" spans="1:235"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row>
    <row r="143" spans="1:235"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row>
    <row r="144" spans="1:235"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row>
    <row r="145" spans="1:235"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c r="IA145" s="23"/>
    </row>
    <row r="146" spans="1:235"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row>
    <row r="147" spans="1:235"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row>
    <row r="148" spans="1:235"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c r="IA148" s="23"/>
    </row>
    <row r="149" spans="1:235"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row>
    <row r="150" spans="1:235"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c r="IA150" s="23"/>
    </row>
    <row r="151" spans="1:235"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row>
    <row r="152" spans="1:235"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row>
    <row r="153" spans="1:235"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row>
    <row r="154" spans="1:235"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c r="IA154" s="23"/>
    </row>
    <row r="155" spans="1:235"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c r="IA155" s="23"/>
    </row>
    <row r="156" spans="1:235"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c r="IA156" s="23"/>
    </row>
    <row r="157" spans="1:235"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c r="IA157" s="23"/>
    </row>
    <row r="158" spans="1:235"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c r="IA158" s="23"/>
    </row>
    <row r="159" spans="1:235"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c r="IA159" s="23"/>
    </row>
    <row r="160" spans="1:235"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row>
    <row r="161" spans="1:235"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c r="IA161" s="23"/>
    </row>
    <row r="162" spans="1:235"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row>
    <row r="163" spans="1:235"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c r="IA163" s="23"/>
    </row>
    <row r="164" spans="1:235"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c r="IA164" s="23"/>
    </row>
    <row r="165" spans="1:235"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c r="IA165" s="23"/>
    </row>
    <row r="166" spans="1:235"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c r="IA166" s="23"/>
    </row>
    <row r="167" spans="1:235"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c r="IA167" s="23"/>
    </row>
    <row r="168" spans="1:235"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c r="IA168" s="23"/>
    </row>
    <row r="169" spans="1:235"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c r="IA169" s="23"/>
    </row>
    <row r="170" spans="1:235"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c r="IA170" s="23"/>
    </row>
    <row r="171" spans="1:235"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c r="IA171" s="23"/>
    </row>
    <row r="172" spans="1:235"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c r="IA172" s="23"/>
    </row>
    <row r="173" spans="1:235"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c r="IA173" s="23"/>
    </row>
    <row r="174" spans="1:235"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c r="IA174" s="23"/>
    </row>
    <row r="175" spans="1:235"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c r="IA175" s="23"/>
    </row>
    <row r="176" spans="1:235"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c r="IA176" s="23"/>
    </row>
    <row r="177" spans="1:235"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c r="IA177" s="23"/>
    </row>
    <row r="178" spans="1:235"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c r="IA178" s="23"/>
    </row>
    <row r="179" spans="1:235"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c r="IA179" s="23"/>
    </row>
    <row r="180" spans="1:235"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c r="IA180" s="23"/>
    </row>
    <row r="181" spans="1:235"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c r="IA181" s="23"/>
    </row>
    <row r="182" spans="1:235"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c r="IA182" s="23"/>
    </row>
    <row r="183" spans="1:235"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c r="IA183" s="23"/>
    </row>
    <row r="184" spans="1:235"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c r="IA184" s="23"/>
    </row>
    <row r="185" spans="1:235"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row>
    <row r="186" spans="1:235"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row>
    <row r="187" spans="1:235"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row>
    <row r="188" spans="1:235"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row>
    <row r="189" spans="1:235"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row>
    <row r="190" spans="1:235"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row>
    <row r="191" spans="1:235"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row>
    <row r="192" spans="1:235"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row>
    <row r="193" spans="1:235"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row>
    <row r="194" spans="1:235"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row>
    <row r="195" spans="1:235"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row>
    <row r="196" spans="1:235"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row>
    <row r="197" spans="1:235"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row>
    <row r="198" spans="1:235"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c r="IA198" s="23"/>
    </row>
    <row r="199" spans="1:235"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c r="IA199" s="23"/>
    </row>
    <row r="200" spans="1:235"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c r="IA200" s="23"/>
    </row>
    <row r="201" spans="1:235"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c r="IA201" s="23"/>
    </row>
    <row r="202" spans="1:235"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c r="IA202" s="23"/>
    </row>
    <row r="203" spans="1:235"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c r="IA203" s="23"/>
    </row>
    <row r="204" spans="1:235"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c r="IA204" s="23"/>
    </row>
    <row r="205" spans="1:235"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c r="IA205" s="23"/>
    </row>
    <row r="206" spans="1:235"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c r="IA206" s="23"/>
    </row>
    <row r="207" spans="1:235"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c r="IA207" s="23"/>
    </row>
    <row r="208" spans="1:235"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c r="IA208" s="23"/>
    </row>
    <row r="209" spans="1:235"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c r="IA209" s="23"/>
    </row>
    <row r="210" spans="1:235"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c r="IA210" s="23"/>
    </row>
    <row r="211" spans="1:235"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c r="IA211" s="23"/>
    </row>
    <row r="212" spans="1:235"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c r="IA212" s="23"/>
    </row>
    <row r="213" spans="1:235"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c r="IA213" s="23"/>
    </row>
    <row r="214" spans="1:235"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c r="IA214" s="23"/>
    </row>
    <row r="215" spans="1:235"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c r="IA215" s="23"/>
    </row>
    <row r="216" spans="1:235"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c r="IA216" s="23"/>
    </row>
    <row r="217" spans="1:235"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c r="IA217" s="23"/>
    </row>
    <row r="218" spans="1:235"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c r="IA218" s="23"/>
    </row>
    <row r="219" spans="1:235"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c r="IA219" s="23"/>
    </row>
    <row r="220" spans="1:235"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c r="IA220" s="23"/>
    </row>
    <row r="221" spans="1:235"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c r="IA221" s="23"/>
    </row>
    <row r="222" spans="1:235"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row>
    <row r="223" spans="1:235"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row>
    <row r="224" spans="1:235"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row>
    <row r="225" spans="1:235"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row>
    <row r="226" spans="1:235"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row>
    <row r="227" spans="1:235"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row>
    <row r="228" spans="1:235"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row>
    <row r="229" spans="1:235"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row>
    <row r="230" spans="1:235"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row>
    <row r="231" spans="1:235"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row>
    <row r="232" spans="1:235"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row>
    <row r="233" spans="1:235"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row>
    <row r="234" spans="1:235"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row>
    <row r="235" spans="1:235"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row>
    <row r="236" spans="1:235"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c r="IA236" s="23"/>
    </row>
    <row r="237" spans="1:235"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c r="IA237" s="23"/>
    </row>
    <row r="238" spans="1:235"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c r="IA238" s="23"/>
    </row>
    <row r="239" spans="1:235"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c r="IA239" s="23"/>
    </row>
    <row r="240" spans="1:235"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c r="IA240" s="23"/>
    </row>
    <row r="241" spans="1:235"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c r="IA241" s="23"/>
    </row>
    <row r="242" spans="1:235"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c r="IA242" s="23"/>
    </row>
    <row r="243" spans="1:235"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c r="IA243" s="23"/>
    </row>
    <row r="244" spans="1:235"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c r="IA244" s="23"/>
    </row>
    <row r="245" spans="1:235"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c r="IA245" s="23"/>
    </row>
    <row r="246" spans="1:235"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c r="IA246" s="23"/>
    </row>
    <row r="247" spans="1:235"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row>
    <row r="248" spans="1:235"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row>
    <row r="249" spans="1:235"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c r="IA249" s="23"/>
    </row>
    <row r="250" spans="1:235"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c r="IA250" s="23"/>
    </row>
    <row r="251" spans="1:235"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c r="IA251" s="23"/>
    </row>
    <row r="252" spans="1:235"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c r="IA252" s="23"/>
    </row>
    <row r="253" spans="1:235"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c r="IA253" s="23"/>
    </row>
    <row r="254" spans="1:235"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row>
    <row r="255" spans="1:235"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c r="IA255" s="23"/>
    </row>
    <row r="256" spans="1:235"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row>
    <row r="257" spans="1:235"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c r="IA257" s="23"/>
    </row>
    <row r="258" spans="1:235"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c r="IA258" s="23"/>
    </row>
    <row r="259" spans="1:235"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c r="IA259" s="23"/>
    </row>
    <row r="260" spans="1:235"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c r="IA260" s="23"/>
    </row>
    <row r="261" spans="1:235"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c r="IA261" s="23"/>
    </row>
    <row r="262" spans="1:235"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c r="IA262" s="23"/>
    </row>
    <row r="263" spans="1:235"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c r="IA263" s="23"/>
    </row>
    <row r="264" spans="1:235"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c r="IA264" s="23"/>
    </row>
    <row r="265" spans="1:235"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c r="IA265" s="23"/>
    </row>
    <row r="266" spans="1:235"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c r="IA266" s="23"/>
    </row>
    <row r="267" spans="1:235"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c r="IA267" s="23"/>
    </row>
    <row r="268" spans="1:235"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c r="IA268" s="23"/>
    </row>
    <row r="269" spans="1:235"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c r="IA269" s="23"/>
    </row>
    <row r="270" spans="1:235"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c r="IA270" s="23"/>
    </row>
    <row r="271" spans="1:235"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c r="IA271" s="23"/>
    </row>
    <row r="272" spans="1:235"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c r="IA272" s="23"/>
    </row>
    <row r="273" spans="1:235"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c r="IA273" s="23"/>
    </row>
    <row r="274" spans="1:235"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c r="IA274" s="23"/>
    </row>
    <row r="275" spans="1:235"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row>
    <row r="276" spans="1:235"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c r="IA276" s="23"/>
    </row>
    <row r="277" spans="1:235"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c r="IA277" s="23"/>
    </row>
    <row r="278" spans="1:235"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c r="IA278" s="23"/>
    </row>
    <row r="279" spans="1:235"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row>
    <row r="280" spans="1:235"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row>
    <row r="281" spans="1:235"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row>
    <row r="282" spans="1:235"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c r="IA282" s="23"/>
    </row>
    <row r="283" spans="1:235"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c r="IA283" s="23"/>
    </row>
    <row r="284" spans="1:235"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row>
    <row r="285" spans="1:235"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c r="IA285" s="23"/>
    </row>
    <row r="286" spans="1:235"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c r="IA286" s="23"/>
    </row>
    <row r="287" spans="1:235"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c r="IA287" s="23"/>
    </row>
    <row r="288" spans="1:235"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c r="IA288" s="23"/>
    </row>
    <row r="289" spans="1:235"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c r="IA289" s="23"/>
    </row>
    <row r="290" spans="1:235"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c r="IA290" s="23"/>
    </row>
    <row r="291" spans="1:235"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c r="IA291" s="23"/>
    </row>
    <row r="292" spans="1:235"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c r="IA292" s="23"/>
    </row>
    <row r="293" spans="1:235"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c r="IA293" s="23"/>
    </row>
    <row r="294" spans="1:235"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c r="IA294" s="23"/>
    </row>
    <row r="295" spans="1:235"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c r="IA295" s="23"/>
    </row>
    <row r="296" spans="1:235"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c r="IA296" s="23"/>
    </row>
    <row r="297" spans="1:235"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c r="IA297" s="23"/>
    </row>
    <row r="298" spans="1:235"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c r="IA298" s="23"/>
    </row>
    <row r="299" spans="1:235"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c r="IA299" s="23"/>
    </row>
    <row r="300" spans="1:235"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c r="IA300" s="23"/>
    </row>
    <row r="301" spans="1:235"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c r="IA301" s="23"/>
    </row>
    <row r="302" spans="1:235"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c r="IA302" s="23"/>
    </row>
    <row r="303" spans="1:235"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c r="IA303" s="23"/>
    </row>
    <row r="304" spans="1:235"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c r="IA304" s="23"/>
    </row>
    <row r="305" spans="1:235"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c r="IA305" s="23"/>
    </row>
    <row r="306" spans="1:235"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c r="IA306" s="23"/>
    </row>
    <row r="307" spans="1:235"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c r="IA307" s="23"/>
    </row>
    <row r="308" spans="1:235"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c r="IA308" s="23"/>
    </row>
    <row r="309" spans="1:235"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c r="IA309" s="23"/>
    </row>
    <row r="310" spans="1:235"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c r="IA310" s="23"/>
    </row>
    <row r="311" spans="1:235"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row>
    <row r="312" spans="1:235"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c r="IA312" s="23"/>
    </row>
    <row r="313" spans="1:235"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row>
    <row r="314" spans="1:235"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row>
    <row r="315" spans="1:235"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row>
    <row r="316" spans="1:235"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c r="IA316" s="23"/>
    </row>
    <row r="317" spans="1:235"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c r="IA317" s="23"/>
    </row>
    <row r="318" spans="1:235"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c r="IA318" s="23"/>
    </row>
    <row r="319" spans="1:235"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row>
    <row r="320" spans="1:235"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row>
    <row r="321" spans="1:235"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row>
    <row r="322" spans="1:235"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row>
    <row r="323" spans="1:235"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row>
    <row r="324" spans="1:235"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row>
    <row r="325" spans="1:235"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c r="IA325" s="23"/>
    </row>
    <row r="326" spans="1:235"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c r="IA326" s="23"/>
    </row>
    <row r="327" spans="1:235"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row>
    <row r="328" spans="1:235"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c r="IA328" s="23"/>
    </row>
    <row r="329" spans="1:235"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c r="IA329" s="23"/>
    </row>
    <row r="330" spans="1:235"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c r="IA330" s="23"/>
    </row>
    <row r="331" spans="1:235"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c r="IA331" s="23"/>
    </row>
    <row r="332" spans="1:235"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c r="IA332" s="23"/>
    </row>
    <row r="333" spans="1:235"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c r="IA333" s="23"/>
    </row>
    <row r="334" spans="1:235"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row>
    <row r="335" spans="1:235"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row>
    <row r="336" spans="1:235"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row>
    <row r="337" spans="1:235"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c r="IA337" s="23"/>
    </row>
    <row r="338" spans="1:235"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row>
    <row r="339" spans="1:235"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row>
    <row r="340" spans="1:235"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row>
    <row r="341" spans="1:235"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row>
    <row r="342" spans="1:235"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row>
    <row r="343" spans="1:235"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row>
    <row r="344" spans="1:235"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row>
    <row r="345" spans="1:235"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c r="IA345" s="23"/>
    </row>
    <row r="346" spans="1:235"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row>
    <row r="347" spans="1:235"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c r="IA347" s="23"/>
    </row>
    <row r="348" spans="1:235"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c r="IA348" s="23"/>
    </row>
    <row r="349" spans="1:235"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c r="IA349" s="23"/>
    </row>
    <row r="350" spans="1:235"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c r="IA350" s="23"/>
    </row>
    <row r="351" spans="1:235"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row>
    <row r="352" spans="1:235"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row>
    <row r="353" spans="1:235"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row>
    <row r="354" spans="1:235"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row>
    <row r="355" spans="1:235"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row>
    <row r="356" spans="1:235"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row>
    <row r="357" spans="1:235"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row>
    <row r="358" spans="1:235"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row>
    <row r="359" spans="1:235"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row>
    <row r="360" spans="1:235"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row>
    <row r="361" spans="1:235"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c r="IA361" s="23"/>
    </row>
    <row r="362" spans="1:235"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c r="IA362" s="23"/>
    </row>
    <row r="363" spans="1:235"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row>
    <row r="364" spans="1:235"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row>
    <row r="365" spans="1:235"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row>
    <row r="366" spans="1:235"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row>
    <row r="367" spans="1:235"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row>
    <row r="368" spans="1:235"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row>
    <row r="369" spans="1:235"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row>
    <row r="370" spans="1:235"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row>
    <row r="371" spans="1:235"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row>
    <row r="372" spans="1:235"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c r="IA372" s="23"/>
    </row>
    <row r="373" spans="1:235"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row>
    <row r="374" spans="1:235"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c r="IA374" s="23"/>
    </row>
    <row r="375" spans="1:235"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c r="IA375" s="23"/>
    </row>
    <row r="376" spans="1:235"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row>
    <row r="377" spans="1:235"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c r="IA377" s="23"/>
    </row>
    <row r="378" spans="1:235"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row>
    <row r="379" spans="1:235"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c r="IA379" s="23"/>
    </row>
    <row r="380" spans="1:235"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c r="IA380" s="23"/>
    </row>
    <row r="381" spans="1:235"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c r="IA381" s="23"/>
    </row>
    <row r="382" spans="1:235"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c r="IA382" s="23"/>
    </row>
    <row r="383" spans="1:235"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c r="IA383" s="23"/>
    </row>
    <row r="384" spans="1:235"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c r="IA384" s="23"/>
    </row>
    <row r="385" spans="1:235"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c r="IA385" s="23"/>
    </row>
    <row r="386" spans="1:235"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c r="GN386" s="23"/>
      <c r="GO386" s="23"/>
      <c r="GP386" s="23"/>
      <c r="GQ386" s="23"/>
      <c r="GR386" s="23"/>
      <c r="GS386" s="23"/>
      <c r="GT386" s="23"/>
      <c r="GU386" s="23"/>
      <c r="GV386" s="23"/>
      <c r="GW386" s="23"/>
      <c r="GX386" s="23"/>
      <c r="GY386" s="23"/>
      <c r="GZ386" s="23"/>
      <c r="HA386" s="23"/>
      <c r="HB386" s="23"/>
      <c r="HC386" s="23"/>
      <c r="HD386" s="23"/>
      <c r="HE386" s="23"/>
      <c r="HF386" s="23"/>
      <c r="HG386" s="23"/>
      <c r="HH386" s="23"/>
      <c r="HI386" s="23"/>
      <c r="HJ386" s="23"/>
      <c r="HK386" s="23"/>
      <c r="HL386" s="23"/>
      <c r="HM386" s="23"/>
      <c r="HN386" s="23"/>
      <c r="HO386" s="23"/>
      <c r="HP386" s="23"/>
      <c r="HQ386" s="23"/>
      <c r="HR386" s="23"/>
      <c r="HS386" s="23"/>
      <c r="HT386" s="23"/>
      <c r="HU386" s="23"/>
      <c r="HV386" s="23"/>
      <c r="HW386" s="23"/>
      <c r="HX386" s="23"/>
      <c r="HY386" s="23"/>
      <c r="HZ386" s="23"/>
      <c r="IA386" s="23"/>
    </row>
    <row r="387" spans="1:235"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row>
    <row r="388" spans="1:235"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row>
    <row r="389" spans="1:235"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row>
    <row r="390" spans="1:235"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row>
    <row r="391" spans="1:235"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row>
    <row r="392" spans="1:235"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row>
    <row r="393" spans="1:235"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row>
    <row r="394" spans="1:235"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row>
    <row r="395" spans="1:235"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row>
    <row r="396" spans="1:235"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row>
    <row r="397" spans="1:235"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row>
    <row r="398" spans="1:235"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row>
    <row r="399" spans="1:235"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row>
    <row r="400" spans="1:235"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row>
    <row r="401" spans="1:193"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row>
    <row r="402" spans="1:193"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row>
    <row r="403" spans="1:193"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row>
    <row r="404" spans="1:193"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row>
    <row r="405" spans="1:193"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row>
    <row r="406" spans="1:193"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row>
    <row r="407" spans="1:193"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row>
    <row r="408" spans="1:193"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row>
    <row r="409" spans="1:193"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row>
    <row r="410" spans="1:193"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row>
    <row r="411" spans="1:193"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row>
    <row r="412" spans="1:193"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row>
    <row r="413" spans="1:193"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row>
    <row r="414" spans="1:193"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row>
    <row r="415" spans="1:193"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row>
    <row r="416" spans="1:193"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row>
    <row r="417" spans="1:193"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row>
    <row r="418" spans="1:193"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row>
    <row r="419" spans="1:193"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row>
    <row r="420" spans="1:193"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row>
    <row r="421" spans="1:193"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row>
    <row r="422" spans="1:193"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row>
    <row r="423" spans="1:193"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row>
    <row r="424" spans="1:193"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row>
    <row r="425" spans="1:193"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row>
    <row r="426" spans="1:193"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row>
    <row r="427" spans="1:193"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row>
    <row r="428" spans="1:193"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row>
    <row r="429" spans="1:193"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row>
    <row r="430" spans="1:193"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row>
    <row r="431" spans="1:193"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c r="GK431" s="23"/>
    </row>
    <row r="432" spans="1:193"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c r="GK432" s="23"/>
    </row>
    <row r="433" spans="1:193"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row>
    <row r="434" spans="1:193"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row>
    <row r="435" spans="1:193"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row>
    <row r="436" spans="1:193"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row>
    <row r="437" spans="1:193"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row>
    <row r="438" spans="1:193"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c r="GK438" s="23"/>
    </row>
    <row r="439" spans="1:193"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row>
    <row r="440" spans="1:193"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c r="GK440" s="23"/>
    </row>
    <row r="441" spans="1:193"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row>
    <row r="442" spans="1:193"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row>
    <row r="443" spans="1:193"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row>
    <row r="444" spans="1:193"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row>
    <row r="445" spans="1:193"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row>
    <row r="446" spans="1:193"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c r="GK446" s="23"/>
    </row>
    <row r="447" spans="1:193"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c r="GK447" s="23"/>
    </row>
    <row r="448" spans="1:193"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c r="GK448" s="23"/>
    </row>
    <row r="449" spans="1:193"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c r="GK449" s="23"/>
    </row>
    <row r="450" spans="1:193"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c r="GK450" s="23"/>
    </row>
    <row r="451" spans="1:193"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c r="GK451" s="23"/>
    </row>
    <row r="452" spans="1:193"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c r="GK452" s="23"/>
    </row>
    <row r="453" spans="1:193"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c r="GK453" s="23"/>
    </row>
    <row r="454" spans="1:193"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c r="GK454" s="23"/>
    </row>
    <row r="455" spans="1:193"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c r="GK455" s="23"/>
    </row>
    <row r="456" spans="1:193"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c r="GK456" s="23"/>
    </row>
    <row r="457" spans="1:193"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c r="GK457" s="23"/>
    </row>
    <row r="458" spans="1:193"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c r="GK458" s="23"/>
    </row>
    <row r="459" spans="1:193"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c r="GK459" s="23"/>
    </row>
    <row r="460" spans="1:193"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c r="GK460" s="23"/>
    </row>
    <row r="461" spans="1:193"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c r="GK461" s="23"/>
    </row>
    <row r="462" spans="1:193"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c r="GK462" s="23"/>
    </row>
    <row r="463" spans="1:193"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c r="GK463" s="23"/>
    </row>
    <row r="464" spans="1:193"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c r="GK464" s="23"/>
    </row>
    <row r="465" spans="1:193"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c r="GK465" s="23"/>
    </row>
    <row r="466" spans="1:193"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c r="GK466" s="23"/>
    </row>
    <row r="467" spans="1:193"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c r="GK467" s="23"/>
    </row>
    <row r="468" spans="1:193"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c r="GK468" s="23"/>
    </row>
    <row r="469" spans="1:193"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c r="GK469" s="23"/>
    </row>
    <row r="470" spans="1:193"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c r="GK470" s="23"/>
    </row>
    <row r="471" spans="1:193"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c r="GK471" s="23"/>
    </row>
    <row r="472" spans="1:193"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c r="GK472" s="23"/>
    </row>
    <row r="473" spans="1:193"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c r="GK473" s="23"/>
    </row>
    <row r="474" spans="1:193"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c r="GK474" s="23"/>
    </row>
    <row r="475" spans="1:193"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c r="GK475" s="23"/>
    </row>
    <row r="476" spans="1:193"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c r="GK476" s="23"/>
    </row>
    <row r="477" spans="1:193"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c r="GK477" s="23"/>
    </row>
    <row r="478" spans="1:193"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c r="GK478" s="23"/>
    </row>
    <row r="479" spans="1:193"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c r="GK479" s="23"/>
    </row>
    <row r="480" spans="1:193"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c r="GK480" s="23"/>
    </row>
    <row r="481" spans="1:193"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c r="GK481" s="23"/>
    </row>
    <row r="482" spans="1:193"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c r="GK482" s="23"/>
    </row>
    <row r="483" spans="1:193"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c r="GK483" s="23"/>
    </row>
    <row r="484" spans="1:193"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c r="GK484" s="23"/>
    </row>
    <row r="485" spans="1:193"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c r="GK485" s="23"/>
    </row>
    <row r="486" spans="1:193"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c r="GK486" s="23"/>
    </row>
    <row r="487" spans="1:193"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c r="GK487" s="23"/>
    </row>
    <row r="488" spans="1:193"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c r="GK488" s="23"/>
    </row>
    <row r="489" spans="1:193"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c r="GK489" s="23"/>
    </row>
    <row r="490" spans="1:193"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c r="GK490" s="23"/>
    </row>
    <row r="491" spans="1:193"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c r="GK491" s="23"/>
    </row>
    <row r="492" spans="1:193"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c r="GK492" s="23"/>
    </row>
    <row r="493" spans="1:193"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c r="GK493" s="23"/>
    </row>
    <row r="494" spans="1:193"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c r="GK494" s="23"/>
    </row>
    <row r="495" spans="1:193"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c r="GK495" s="23"/>
    </row>
    <row r="496" spans="1:193"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c r="GK496" s="23"/>
    </row>
    <row r="497" spans="1:193"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c r="GK497" s="23"/>
    </row>
    <row r="498" spans="1:193"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c r="GK498" s="23"/>
    </row>
    <row r="499" spans="1:193" x14ac:dyDescent="0.3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c r="GK499" s="23"/>
    </row>
    <row r="500" spans="1:193" x14ac:dyDescent="0.3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c r="GK500" s="23"/>
    </row>
    <row r="501" spans="1:193" x14ac:dyDescent="0.3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c r="GK501" s="23"/>
    </row>
    <row r="502" spans="1:193" x14ac:dyDescent="0.3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c r="GK502" s="23"/>
    </row>
    <row r="503" spans="1:193" x14ac:dyDescent="0.3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c r="GK503" s="23"/>
    </row>
    <row r="504" spans="1:193" x14ac:dyDescent="0.3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c r="GK504" s="23"/>
    </row>
    <row r="505" spans="1:193" x14ac:dyDescent="0.3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c r="GK505" s="23"/>
    </row>
    <row r="506" spans="1:193" x14ac:dyDescent="0.3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c r="GK506" s="23"/>
    </row>
    <row r="507" spans="1:193" x14ac:dyDescent="0.3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c r="GK507" s="23"/>
    </row>
    <row r="508" spans="1:193" x14ac:dyDescent="0.3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c r="GK508" s="23"/>
    </row>
    <row r="509" spans="1:193" x14ac:dyDescent="0.3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c r="GK509" s="23"/>
    </row>
    <row r="510" spans="1:193" x14ac:dyDescent="0.3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c r="GK510" s="23"/>
    </row>
    <row r="511" spans="1:193" x14ac:dyDescent="0.3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c r="GK511" s="23"/>
    </row>
    <row r="512" spans="1:193" x14ac:dyDescent="0.3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c r="GK512" s="23"/>
    </row>
    <row r="513" spans="1:193" x14ac:dyDescent="0.3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c r="GK513" s="23"/>
    </row>
    <row r="514" spans="1:193" x14ac:dyDescent="0.3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c r="GK514" s="23"/>
    </row>
    <row r="515" spans="1:193" x14ac:dyDescent="0.3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c r="GK515" s="23"/>
    </row>
    <row r="516" spans="1:193" x14ac:dyDescent="0.3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c r="GK516" s="23"/>
    </row>
    <row r="517" spans="1:193" x14ac:dyDescent="0.3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c r="GK517" s="23"/>
    </row>
    <row r="518" spans="1:193" x14ac:dyDescent="0.3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c r="GK518" s="23"/>
    </row>
    <row r="519" spans="1:193" x14ac:dyDescent="0.3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c r="GK519" s="23"/>
    </row>
    <row r="520" spans="1:193" x14ac:dyDescent="0.3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c r="GK520" s="23"/>
    </row>
    <row r="521" spans="1:193" x14ac:dyDescent="0.3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c r="GK521" s="23"/>
    </row>
    <row r="522" spans="1:193" x14ac:dyDescent="0.3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c r="GK522" s="23"/>
    </row>
    <row r="523" spans="1:193" x14ac:dyDescent="0.3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c r="GK523" s="23"/>
    </row>
    <row r="524" spans="1:193" x14ac:dyDescent="0.3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c r="GK524" s="23"/>
    </row>
    <row r="525" spans="1:193" x14ac:dyDescent="0.3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c r="GK525" s="23"/>
    </row>
    <row r="526" spans="1:193" x14ac:dyDescent="0.3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c r="GK526" s="23"/>
    </row>
    <row r="527" spans="1:193" x14ac:dyDescent="0.3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c r="GK527" s="23"/>
    </row>
    <row r="528" spans="1:193" x14ac:dyDescent="0.3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c r="GK528" s="23"/>
    </row>
    <row r="529" spans="1:193" x14ac:dyDescent="0.3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c r="GK529" s="23"/>
    </row>
    <row r="530" spans="1:193" x14ac:dyDescent="0.3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c r="GK530" s="23"/>
    </row>
    <row r="531" spans="1:193" x14ac:dyDescent="0.3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c r="GK531" s="23"/>
    </row>
    <row r="532" spans="1:193" x14ac:dyDescent="0.3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c r="GK532" s="23"/>
    </row>
    <row r="533" spans="1:193" x14ac:dyDescent="0.3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c r="GK533" s="23"/>
    </row>
    <row r="534" spans="1:193" x14ac:dyDescent="0.3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c r="GK534" s="23"/>
    </row>
    <row r="535" spans="1:193" x14ac:dyDescent="0.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c r="GK535" s="23"/>
    </row>
    <row r="536" spans="1:193" x14ac:dyDescent="0.3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c r="GK536" s="23"/>
    </row>
    <row r="537" spans="1:193" x14ac:dyDescent="0.3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c r="GK537" s="23"/>
    </row>
    <row r="538" spans="1:193" x14ac:dyDescent="0.3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c r="GK538" s="23"/>
    </row>
    <row r="539" spans="1:193" x14ac:dyDescent="0.3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c r="GK539" s="23"/>
    </row>
    <row r="540" spans="1:193" x14ac:dyDescent="0.3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c r="GK540" s="23"/>
    </row>
    <row r="541" spans="1:193" x14ac:dyDescent="0.3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c r="GK541" s="23"/>
    </row>
    <row r="542" spans="1:193" x14ac:dyDescent="0.3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c r="GK542" s="23"/>
    </row>
    <row r="543" spans="1:193" x14ac:dyDescent="0.3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c r="GK543" s="23"/>
    </row>
    <row r="544" spans="1:193" x14ac:dyDescent="0.3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c r="GK544" s="23"/>
    </row>
    <row r="545" spans="1:193" x14ac:dyDescent="0.3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c r="GK545" s="23"/>
    </row>
    <row r="546" spans="1:193" x14ac:dyDescent="0.3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c r="GK546" s="23"/>
    </row>
    <row r="547" spans="1:193" x14ac:dyDescent="0.3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c r="GK547" s="23"/>
    </row>
    <row r="548" spans="1:193" x14ac:dyDescent="0.3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c r="GK548" s="23"/>
    </row>
    <row r="549" spans="1:193" x14ac:dyDescent="0.3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c r="GK549" s="23"/>
    </row>
    <row r="550" spans="1:193" x14ac:dyDescent="0.3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c r="GK550" s="23"/>
    </row>
    <row r="551" spans="1:193" x14ac:dyDescent="0.3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c r="GK551" s="23"/>
    </row>
    <row r="552" spans="1:193" x14ac:dyDescent="0.3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c r="GK552" s="23"/>
    </row>
    <row r="553" spans="1:193" x14ac:dyDescent="0.3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c r="GK553" s="23"/>
    </row>
    <row r="554" spans="1:193" x14ac:dyDescent="0.3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c r="GK554" s="23"/>
    </row>
    <row r="555" spans="1:193" x14ac:dyDescent="0.3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c r="GK555" s="23"/>
    </row>
    <row r="556" spans="1:193" x14ac:dyDescent="0.3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c r="GK556" s="23"/>
    </row>
    <row r="557" spans="1:193" x14ac:dyDescent="0.3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c r="GK557" s="23"/>
    </row>
    <row r="558" spans="1:193" x14ac:dyDescent="0.3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c r="GK558" s="23"/>
    </row>
    <row r="559" spans="1:193" x14ac:dyDescent="0.3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c r="GK559" s="23"/>
    </row>
    <row r="560" spans="1:193" x14ac:dyDescent="0.3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c r="GK560" s="23"/>
    </row>
    <row r="561" spans="1:193" x14ac:dyDescent="0.3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c r="GK561" s="23"/>
    </row>
    <row r="562" spans="1:193" x14ac:dyDescent="0.3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c r="GK562" s="23"/>
    </row>
    <row r="563" spans="1:193" x14ac:dyDescent="0.3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c r="GK563" s="23"/>
    </row>
    <row r="564" spans="1:193" x14ac:dyDescent="0.3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c r="GK564" s="23"/>
    </row>
    <row r="565" spans="1:193" x14ac:dyDescent="0.3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c r="GK565" s="23"/>
    </row>
    <row r="566" spans="1:193" x14ac:dyDescent="0.3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c r="GK566" s="23"/>
    </row>
    <row r="567" spans="1:193" x14ac:dyDescent="0.3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c r="GK567" s="23"/>
    </row>
    <row r="568" spans="1:193" x14ac:dyDescent="0.3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c r="GK568" s="23"/>
    </row>
    <row r="569" spans="1:193" x14ac:dyDescent="0.3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c r="GK569" s="23"/>
    </row>
    <row r="570" spans="1:193" x14ac:dyDescent="0.3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c r="GK570" s="23"/>
    </row>
    <row r="571" spans="1:193" x14ac:dyDescent="0.3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c r="GK571" s="23"/>
    </row>
    <row r="572" spans="1:193" x14ac:dyDescent="0.3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c r="GK572" s="23"/>
    </row>
    <row r="573" spans="1:193" x14ac:dyDescent="0.3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c r="GK573" s="23"/>
    </row>
    <row r="574" spans="1:193" x14ac:dyDescent="0.3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c r="GK574" s="23"/>
    </row>
    <row r="575" spans="1:193" x14ac:dyDescent="0.3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c r="GK575" s="23"/>
    </row>
    <row r="576" spans="1:193" x14ac:dyDescent="0.3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c r="GK576" s="23"/>
    </row>
    <row r="577" spans="1:193" x14ac:dyDescent="0.3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c r="GK577" s="23"/>
    </row>
    <row r="578" spans="1:193" x14ac:dyDescent="0.3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c r="GK578" s="23"/>
    </row>
    <row r="579" spans="1:193" x14ac:dyDescent="0.3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c r="GK579" s="23"/>
    </row>
    <row r="580" spans="1:193" x14ac:dyDescent="0.3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c r="GK580" s="23"/>
    </row>
    <row r="581" spans="1:193" x14ac:dyDescent="0.3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c r="GK581" s="23"/>
    </row>
    <row r="582" spans="1:193" x14ac:dyDescent="0.3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c r="GK582" s="23"/>
    </row>
    <row r="583" spans="1:193" x14ac:dyDescent="0.3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c r="GK583" s="23"/>
    </row>
    <row r="584" spans="1:193" x14ac:dyDescent="0.3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c r="GK584" s="23"/>
    </row>
    <row r="585" spans="1:193" x14ac:dyDescent="0.3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c r="GK585" s="23"/>
    </row>
    <row r="586" spans="1:193" x14ac:dyDescent="0.3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c r="GK586" s="23"/>
    </row>
    <row r="587" spans="1:193" x14ac:dyDescent="0.3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c r="GK587" s="23"/>
    </row>
    <row r="588" spans="1:193" x14ac:dyDescent="0.3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c r="GK588" s="23"/>
    </row>
    <row r="589" spans="1:193" x14ac:dyDescent="0.3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c r="GK589" s="23"/>
    </row>
    <row r="590" spans="1:193" x14ac:dyDescent="0.3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c r="GK590" s="23"/>
    </row>
    <row r="591" spans="1:193" x14ac:dyDescent="0.3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c r="GK591" s="23"/>
    </row>
    <row r="592" spans="1:193" x14ac:dyDescent="0.3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c r="GK592" s="23"/>
    </row>
    <row r="593" spans="1:193" x14ac:dyDescent="0.3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c r="GK593" s="23"/>
    </row>
    <row r="594" spans="1:193" x14ac:dyDescent="0.3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c r="GK594" s="23"/>
    </row>
    <row r="595" spans="1:193" x14ac:dyDescent="0.3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c r="GK595" s="23"/>
    </row>
    <row r="596" spans="1:193" x14ac:dyDescent="0.3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c r="GK596" s="23"/>
    </row>
    <row r="597" spans="1:193" x14ac:dyDescent="0.3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c r="GK597" s="23"/>
    </row>
    <row r="598" spans="1:193" x14ac:dyDescent="0.3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c r="GK598" s="23"/>
    </row>
    <row r="599" spans="1:193" x14ac:dyDescent="0.3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c r="GK599" s="23"/>
    </row>
    <row r="600" spans="1:193" x14ac:dyDescent="0.3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c r="GK600" s="23"/>
    </row>
    <row r="601" spans="1:193" x14ac:dyDescent="0.3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c r="GK601" s="23"/>
    </row>
    <row r="602" spans="1:193" x14ac:dyDescent="0.3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c r="GK602" s="23"/>
    </row>
    <row r="603" spans="1:193" x14ac:dyDescent="0.3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c r="GK603" s="23"/>
    </row>
    <row r="604" spans="1:193" x14ac:dyDescent="0.3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c r="GK604" s="23"/>
    </row>
    <row r="605" spans="1:193" x14ac:dyDescent="0.3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c r="GK605" s="23"/>
    </row>
    <row r="606" spans="1:193" x14ac:dyDescent="0.3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c r="GK606" s="23"/>
    </row>
    <row r="607" spans="1:193" x14ac:dyDescent="0.3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c r="GK607" s="23"/>
    </row>
    <row r="608" spans="1:193" x14ac:dyDescent="0.3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c r="GK608" s="23"/>
    </row>
    <row r="609" spans="1:193" x14ac:dyDescent="0.3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c r="GK609" s="23"/>
    </row>
    <row r="610" spans="1:193" x14ac:dyDescent="0.3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c r="GK610" s="23"/>
    </row>
    <row r="611" spans="1:193" x14ac:dyDescent="0.3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c r="GK611" s="23"/>
    </row>
    <row r="612" spans="1:193" x14ac:dyDescent="0.3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c r="GK612" s="23"/>
    </row>
    <row r="613" spans="1:193" x14ac:dyDescent="0.3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c r="GK613" s="23"/>
    </row>
    <row r="614" spans="1:193" x14ac:dyDescent="0.3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c r="GK614" s="23"/>
    </row>
    <row r="615" spans="1:193" x14ac:dyDescent="0.3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c r="GK615" s="23"/>
    </row>
    <row r="616" spans="1:193" x14ac:dyDescent="0.3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c r="GK616" s="23"/>
    </row>
    <row r="617" spans="1:193" x14ac:dyDescent="0.3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c r="GK617" s="23"/>
    </row>
    <row r="618" spans="1:193" x14ac:dyDescent="0.3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c r="GK618" s="23"/>
    </row>
    <row r="619" spans="1:193" x14ac:dyDescent="0.3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c r="GK619" s="23"/>
    </row>
    <row r="620" spans="1:193" x14ac:dyDescent="0.3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c r="GK620" s="23"/>
    </row>
    <row r="621" spans="1:193" x14ac:dyDescent="0.3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c r="GK621" s="23"/>
    </row>
    <row r="622" spans="1:193" x14ac:dyDescent="0.3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c r="GK622" s="23"/>
    </row>
    <row r="623" spans="1:193" x14ac:dyDescent="0.3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c r="GK623" s="23"/>
    </row>
    <row r="624" spans="1:193" x14ac:dyDescent="0.3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c r="GK624" s="23"/>
    </row>
    <row r="625" spans="1:193" x14ac:dyDescent="0.3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c r="GK625" s="23"/>
    </row>
    <row r="626" spans="1:193" x14ac:dyDescent="0.3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c r="GK626" s="23"/>
    </row>
    <row r="627" spans="1:193" x14ac:dyDescent="0.3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c r="GK627" s="23"/>
    </row>
    <row r="628" spans="1:193" x14ac:dyDescent="0.3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c r="GK628" s="23"/>
    </row>
    <row r="629" spans="1:193" x14ac:dyDescent="0.3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c r="GK629" s="23"/>
    </row>
    <row r="630" spans="1:193" x14ac:dyDescent="0.3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c r="GK630" s="23"/>
    </row>
    <row r="631" spans="1:193" x14ac:dyDescent="0.3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c r="GK631" s="23"/>
    </row>
    <row r="632" spans="1:193" x14ac:dyDescent="0.3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c r="GK632" s="23"/>
    </row>
    <row r="633" spans="1:193" x14ac:dyDescent="0.3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c r="GK633" s="23"/>
    </row>
    <row r="634" spans="1:193" x14ac:dyDescent="0.3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c r="GK634" s="23"/>
    </row>
    <row r="635" spans="1:193" x14ac:dyDescent="0.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c r="GK635" s="23"/>
    </row>
    <row r="636" spans="1:193" x14ac:dyDescent="0.3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c r="GK636" s="23"/>
    </row>
    <row r="637" spans="1:193" x14ac:dyDescent="0.3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c r="GK637" s="23"/>
    </row>
    <row r="638" spans="1:193" x14ac:dyDescent="0.3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c r="GK638" s="23"/>
    </row>
    <row r="639" spans="1:193" x14ac:dyDescent="0.3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c r="GK639" s="23"/>
    </row>
    <row r="640" spans="1:193" x14ac:dyDescent="0.3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c r="GK640" s="23"/>
    </row>
    <row r="641" spans="1:193" x14ac:dyDescent="0.3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c r="GK641" s="23"/>
    </row>
    <row r="642" spans="1:193" x14ac:dyDescent="0.3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c r="GK642" s="23"/>
    </row>
    <row r="643" spans="1:193" x14ac:dyDescent="0.3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c r="GK643" s="23"/>
    </row>
    <row r="644" spans="1:193" x14ac:dyDescent="0.3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c r="GK644" s="23"/>
    </row>
    <row r="645" spans="1:193" x14ac:dyDescent="0.3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c r="GK645" s="23"/>
    </row>
    <row r="646" spans="1:193" x14ac:dyDescent="0.3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c r="GK646" s="23"/>
    </row>
    <row r="647" spans="1:193" x14ac:dyDescent="0.3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c r="GK647" s="23"/>
    </row>
    <row r="648" spans="1:193" x14ac:dyDescent="0.3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c r="GK648" s="23"/>
    </row>
    <row r="649" spans="1:193" x14ac:dyDescent="0.3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c r="GK649" s="23"/>
    </row>
    <row r="650" spans="1:193" x14ac:dyDescent="0.3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c r="GK650" s="23"/>
    </row>
    <row r="651" spans="1:193" x14ac:dyDescent="0.3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c r="GK651" s="23"/>
    </row>
    <row r="652" spans="1:193" x14ac:dyDescent="0.3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c r="GK652" s="23"/>
    </row>
    <row r="653" spans="1:193" x14ac:dyDescent="0.3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c r="GK653" s="23"/>
    </row>
    <row r="654" spans="1:193" x14ac:dyDescent="0.3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c r="GK654" s="23"/>
    </row>
    <row r="655" spans="1:193" x14ac:dyDescent="0.3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c r="GK655" s="23"/>
    </row>
    <row r="656" spans="1:193" x14ac:dyDescent="0.3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c r="GK656" s="23"/>
    </row>
    <row r="657" spans="1:193" x14ac:dyDescent="0.3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c r="GK657" s="23"/>
    </row>
    <row r="658" spans="1:193" x14ac:dyDescent="0.3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c r="GK658" s="23"/>
    </row>
    <row r="659" spans="1:193" x14ac:dyDescent="0.3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c r="GK659" s="23"/>
    </row>
    <row r="660" spans="1:193" x14ac:dyDescent="0.3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c r="GK660" s="23"/>
    </row>
    <row r="661" spans="1:193" x14ac:dyDescent="0.3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c r="GK661" s="23"/>
    </row>
    <row r="662" spans="1:193" x14ac:dyDescent="0.3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c r="GK662" s="23"/>
    </row>
    <row r="663" spans="1:193" x14ac:dyDescent="0.3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c r="GK663" s="23"/>
    </row>
    <row r="664" spans="1:193" x14ac:dyDescent="0.3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c r="GK664" s="23"/>
    </row>
    <row r="665" spans="1:193" x14ac:dyDescent="0.3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c r="GK665" s="23"/>
    </row>
    <row r="666" spans="1:193" x14ac:dyDescent="0.3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c r="GK666" s="23"/>
    </row>
    <row r="667" spans="1:193" x14ac:dyDescent="0.3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c r="GK667" s="23"/>
    </row>
    <row r="668" spans="1:193" x14ac:dyDescent="0.3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c r="GK668" s="23"/>
    </row>
    <row r="669" spans="1:193" x14ac:dyDescent="0.3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c r="GK669" s="23"/>
    </row>
    <row r="670" spans="1:193" x14ac:dyDescent="0.3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c r="GK670" s="23"/>
    </row>
    <row r="671" spans="1:193" x14ac:dyDescent="0.3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c r="GK671" s="23"/>
    </row>
    <row r="672" spans="1:193" x14ac:dyDescent="0.3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c r="GK672" s="23"/>
    </row>
    <row r="673" spans="1:193" x14ac:dyDescent="0.3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c r="GK673" s="23"/>
    </row>
    <row r="674" spans="1:193" x14ac:dyDescent="0.3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c r="GK674" s="23"/>
    </row>
    <row r="675" spans="1:193" x14ac:dyDescent="0.3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c r="GK675" s="23"/>
    </row>
    <row r="676" spans="1:193" x14ac:dyDescent="0.3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c r="GK676" s="23"/>
    </row>
    <row r="677" spans="1:193" x14ac:dyDescent="0.3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c r="GK677" s="23"/>
    </row>
    <row r="678" spans="1:193" x14ac:dyDescent="0.3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c r="GK678" s="23"/>
    </row>
    <row r="679" spans="1:193" x14ac:dyDescent="0.3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c r="GK679" s="23"/>
    </row>
    <row r="680" spans="1:193" x14ac:dyDescent="0.3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c r="GK680" s="23"/>
    </row>
    <row r="681" spans="1:193" x14ac:dyDescent="0.3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c r="GK681" s="23"/>
    </row>
    <row r="682" spans="1:193" x14ac:dyDescent="0.3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c r="GK682" s="23"/>
    </row>
    <row r="683" spans="1:193" x14ac:dyDescent="0.3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c r="GK683" s="23"/>
    </row>
    <row r="684" spans="1:193" x14ac:dyDescent="0.3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c r="GK684" s="23"/>
    </row>
    <row r="685" spans="1:193" x14ac:dyDescent="0.3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c r="GK685" s="23"/>
    </row>
    <row r="686" spans="1:193" x14ac:dyDescent="0.3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c r="GK686" s="23"/>
    </row>
    <row r="687" spans="1:193" x14ac:dyDescent="0.3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c r="GK687" s="23"/>
    </row>
    <row r="688" spans="1:193" x14ac:dyDescent="0.3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c r="GK688" s="23"/>
    </row>
    <row r="689" spans="1:193" x14ac:dyDescent="0.3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c r="GK689" s="23"/>
    </row>
    <row r="690" spans="1:193" x14ac:dyDescent="0.3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c r="GK690" s="23"/>
    </row>
    <row r="691" spans="1:193" x14ac:dyDescent="0.3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c r="GK691" s="23"/>
    </row>
    <row r="692" spans="1:193" x14ac:dyDescent="0.3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c r="GK692" s="23"/>
    </row>
    <row r="693" spans="1:193" x14ac:dyDescent="0.3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c r="GK693" s="23"/>
    </row>
    <row r="694" spans="1:193" x14ac:dyDescent="0.3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c r="GK694" s="23"/>
    </row>
    <row r="695" spans="1:193" x14ac:dyDescent="0.3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c r="GK695" s="23"/>
    </row>
    <row r="696" spans="1:193" x14ac:dyDescent="0.3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c r="GK696" s="23"/>
    </row>
    <row r="697" spans="1:193" x14ac:dyDescent="0.3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c r="GK697" s="23"/>
    </row>
    <row r="698" spans="1:193" x14ac:dyDescent="0.3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c r="GK698" s="23"/>
    </row>
    <row r="699" spans="1:193" x14ac:dyDescent="0.3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c r="GK699" s="23"/>
    </row>
    <row r="700" spans="1:193" x14ac:dyDescent="0.3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c r="GK700" s="23"/>
    </row>
    <row r="701" spans="1:193" x14ac:dyDescent="0.3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c r="GK701" s="23"/>
    </row>
    <row r="702" spans="1:193" x14ac:dyDescent="0.3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c r="GK702" s="23"/>
    </row>
    <row r="703" spans="1:193" x14ac:dyDescent="0.3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c r="GK703" s="23"/>
    </row>
    <row r="704" spans="1:193" x14ac:dyDescent="0.3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c r="GK704" s="23"/>
    </row>
    <row r="705" spans="1:193" x14ac:dyDescent="0.3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c r="GK705" s="23"/>
    </row>
    <row r="706" spans="1:193" x14ac:dyDescent="0.3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c r="GK706" s="23"/>
    </row>
    <row r="707" spans="1:193" x14ac:dyDescent="0.3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c r="GK707" s="23"/>
    </row>
    <row r="708" spans="1:193" x14ac:dyDescent="0.3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c r="GK708" s="23"/>
    </row>
    <row r="709" spans="1:193" x14ac:dyDescent="0.3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c r="GK709" s="23"/>
    </row>
    <row r="710" spans="1:193" x14ac:dyDescent="0.3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c r="GK710" s="23"/>
    </row>
    <row r="711" spans="1:193" x14ac:dyDescent="0.3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c r="GK711" s="23"/>
    </row>
    <row r="712" spans="1:193" x14ac:dyDescent="0.3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c r="GK712" s="23"/>
    </row>
    <row r="713" spans="1:193" x14ac:dyDescent="0.3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c r="GK713" s="23"/>
    </row>
    <row r="714" spans="1:193" x14ac:dyDescent="0.3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c r="GK714" s="23"/>
    </row>
    <row r="715" spans="1:193" x14ac:dyDescent="0.3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c r="GK715" s="23"/>
    </row>
    <row r="716" spans="1:193" x14ac:dyDescent="0.3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c r="GK716" s="23"/>
    </row>
    <row r="717" spans="1:193" x14ac:dyDescent="0.3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c r="GK717" s="23"/>
    </row>
    <row r="718" spans="1:193" x14ac:dyDescent="0.3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c r="GK718" s="23"/>
    </row>
    <row r="719" spans="1:193" x14ac:dyDescent="0.3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c r="GK719" s="23"/>
    </row>
    <row r="720" spans="1:193" x14ac:dyDescent="0.3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c r="GK720" s="23"/>
    </row>
    <row r="721" spans="1:193" x14ac:dyDescent="0.3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c r="GK721" s="23"/>
    </row>
    <row r="722" spans="1:193" x14ac:dyDescent="0.3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c r="GK722" s="23"/>
    </row>
    <row r="723" spans="1:193" x14ac:dyDescent="0.3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c r="GK723" s="23"/>
    </row>
    <row r="724" spans="1:193" x14ac:dyDescent="0.3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c r="GK724" s="23"/>
    </row>
    <row r="725" spans="1:193" x14ac:dyDescent="0.3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c r="GK725" s="23"/>
    </row>
    <row r="726" spans="1:193" x14ac:dyDescent="0.3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c r="GK726" s="23"/>
    </row>
    <row r="727" spans="1:193" x14ac:dyDescent="0.3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c r="GK727" s="23"/>
    </row>
    <row r="728" spans="1:193" x14ac:dyDescent="0.3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c r="GK728" s="23"/>
    </row>
    <row r="729" spans="1:193" x14ac:dyDescent="0.3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c r="GK729" s="23"/>
    </row>
    <row r="730" spans="1:193" x14ac:dyDescent="0.3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c r="GK730" s="23"/>
    </row>
    <row r="731" spans="1:193" x14ac:dyDescent="0.3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c r="GK731" s="23"/>
    </row>
    <row r="732" spans="1:193" x14ac:dyDescent="0.3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c r="GK732" s="23"/>
    </row>
    <row r="733" spans="1:193" x14ac:dyDescent="0.3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c r="GK733" s="23"/>
    </row>
    <row r="734" spans="1:193" x14ac:dyDescent="0.3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c r="GK734" s="23"/>
    </row>
    <row r="735" spans="1:193" x14ac:dyDescent="0.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c r="GK735" s="23"/>
    </row>
    <row r="736" spans="1:193" x14ac:dyDescent="0.3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c r="GK736" s="23"/>
    </row>
    <row r="737" spans="1:193" x14ac:dyDescent="0.3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c r="GK737" s="23"/>
    </row>
    <row r="738" spans="1:193" x14ac:dyDescent="0.3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c r="GK738" s="23"/>
    </row>
    <row r="739" spans="1:193" x14ac:dyDescent="0.3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c r="GK739" s="23"/>
    </row>
    <row r="740" spans="1:193" x14ac:dyDescent="0.3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c r="GK740" s="23"/>
    </row>
    <row r="741" spans="1:193" x14ac:dyDescent="0.3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c r="GK741" s="23"/>
    </row>
    <row r="742" spans="1:193" x14ac:dyDescent="0.3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c r="GK742" s="23"/>
    </row>
    <row r="743" spans="1:193" x14ac:dyDescent="0.3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c r="GK743" s="23"/>
    </row>
    <row r="744" spans="1:193" x14ac:dyDescent="0.3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c r="GK744" s="23"/>
    </row>
    <row r="745" spans="1:193" x14ac:dyDescent="0.3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c r="GK745" s="23"/>
    </row>
    <row r="746" spans="1:193" x14ac:dyDescent="0.3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c r="GK746" s="23"/>
    </row>
    <row r="747" spans="1:193" x14ac:dyDescent="0.3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c r="GK747" s="23"/>
    </row>
    <row r="748" spans="1:193" x14ac:dyDescent="0.3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c r="GK748" s="23"/>
    </row>
    <row r="749" spans="1:193" x14ac:dyDescent="0.3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c r="GK749" s="23"/>
    </row>
    <row r="750" spans="1:193" x14ac:dyDescent="0.3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c r="GK750" s="23"/>
    </row>
    <row r="751" spans="1:193" x14ac:dyDescent="0.3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c r="GK751" s="23"/>
    </row>
    <row r="752" spans="1:193" x14ac:dyDescent="0.3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c r="GK752" s="23"/>
    </row>
    <row r="753" spans="1:193" x14ac:dyDescent="0.3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c r="GK753" s="23"/>
    </row>
    <row r="754" spans="1:193" x14ac:dyDescent="0.3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c r="GK754" s="23"/>
    </row>
    <row r="755" spans="1:193" x14ac:dyDescent="0.3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c r="GK755" s="23"/>
    </row>
    <row r="756" spans="1:193" x14ac:dyDescent="0.3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c r="GK756" s="23"/>
    </row>
    <row r="757" spans="1:193" x14ac:dyDescent="0.3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c r="GK757" s="23"/>
    </row>
    <row r="758" spans="1:193" x14ac:dyDescent="0.3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c r="GK758" s="23"/>
    </row>
    <row r="759" spans="1:193" x14ac:dyDescent="0.3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c r="GK759" s="23"/>
    </row>
    <row r="760" spans="1:193" x14ac:dyDescent="0.3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c r="GK760" s="23"/>
    </row>
    <row r="761" spans="1:193" x14ac:dyDescent="0.3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c r="GK761" s="23"/>
    </row>
    <row r="762" spans="1:193" x14ac:dyDescent="0.3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c r="GK762" s="23"/>
    </row>
    <row r="763" spans="1:193" x14ac:dyDescent="0.3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c r="GK763" s="23"/>
    </row>
    <row r="764" spans="1:193" x14ac:dyDescent="0.3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c r="GK764" s="23"/>
    </row>
    <row r="765" spans="1:193" x14ac:dyDescent="0.3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c r="GK765" s="23"/>
    </row>
    <row r="766" spans="1:193" x14ac:dyDescent="0.3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c r="GK766" s="23"/>
    </row>
    <row r="767" spans="1:193" x14ac:dyDescent="0.3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c r="GK767" s="23"/>
    </row>
    <row r="768" spans="1:193" x14ac:dyDescent="0.3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c r="GK768" s="23"/>
    </row>
    <row r="769" spans="1:193" x14ac:dyDescent="0.3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c r="GK769" s="23"/>
    </row>
    <row r="770" spans="1:193" x14ac:dyDescent="0.3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c r="GK770" s="23"/>
    </row>
    <row r="771" spans="1:193" x14ac:dyDescent="0.3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c r="GK771" s="23"/>
    </row>
    <row r="772" spans="1:193" x14ac:dyDescent="0.3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c r="GK772" s="23"/>
    </row>
    <row r="773" spans="1:193" x14ac:dyDescent="0.3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c r="GK773" s="23"/>
    </row>
    <row r="774" spans="1:193" x14ac:dyDescent="0.3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c r="GK774" s="23"/>
    </row>
    <row r="775" spans="1:193" x14ac:dyDescent="0.3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c r="GK775" s="23"/>
    </row>
    <row r="776" spans="1:193" x14ac:dyDescent="0.3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c r="GK776" s="23"/>
    </row>
    <row r="777" spans="1:193" x14ac:dyDescent="0.3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c r="GK777" s="23"/>
    </row>
    <row r="778" spans="1:193" x14ac:dyDescent="0.3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c r="GK778" s="23"/>
    </row>
    <row r="779" spans="1:193" x14ac:dyDescent="0.3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c r="GK779" s="23"/>
    </row>
    <row r="780" spans="1:193" x14ac:dyDescent="0.3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c r="GK780" s="23"/>
    </row>
    <row r="781" spans="1:193" x14ac:dyDescent="0.3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c r="GK781" s="23"/>
    </row>
    <row r="782" spans="1:193" x14ac:dyDescent="0.3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c r="GK782" s="23"/>
    </row>
    <row r="783" spans="1:193" x14ac:dyDescent="0.3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c r="GK783" s="23"/>
    </row>
    <row r="784" spans="1:193" x14ac:dyDescent="0.3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c r="GK784" s="23"/>
    </row>
    <row r="785" spans="1:193" x14ac:dyDescent="0.3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c r="GK785" s="23"/>
    </row>
    <row r="786" spans="1:193" x14ac:dyDescent="0.3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c r="GK786" s="23"/>
    </row>
    <row r="787" spans="1:193" x14ac:dyDescent="0.3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c r="GK787" s="23"/>
    </row>
    <row r="788" spans="1:193" x14ac:dyDescent="0.3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c r="GK788" s="23"/>
    </row>
    <row r="789" spans="1:193" x14ac:dyDescent="0.3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c r="GK789" s="23"/>
    </row>
    <row r="790" spans="1:193" x14ac:dyDescent="0.3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c r="GK790" s="23"/>
    </row>
    <row r="791" spans="1:193" x14ac:dyDescent="0.3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c r="GK791" s="23"/>
    </row>
    <row r="792" spans="1:193" x14ac:dyDescent="0.3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c r="GK792" s="23"/>
    </row>
    <row r="793" spans="1:193" x14ac:dyDescent="0.3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c r="GK793" s="23"/>
    </row>
    <row r="794" spans="1:193" x14ac:dyDescent="0.3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c r="GK794" s="23"/>
    </row>
    <row r="795" spans="1:193" x14ac:dyDescent="0.3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c r="GK795" s="23"/>
    </row>
    <row r="796" spans="1:193" x14ac:dyDescent="0.3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c r="GK796" s="23"/>
    </row>
    <row r="797" spans="1:193" x14ac:dyDescent="0.3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c r="GK797" s="23"/>
    </row>
    <row r="798" spans="1:193" x14ac:dyDescent="0.3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c r="GK798" s="23"/>
    </row>
    <row r="799" spans="1:193" x14ac:dyDescent="0.3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c r="GK799" s="23"/>
    </row>
    <row r="800" spans="1:193" x14ac:dyDescent="0.3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c r="GK800" s="23"/>
    </row>
    <row r="801" spans="1:193" x14ac:dyDescent="0.3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c r="GK801" s="23"/>
    </row>
    <row r="802" spans="1:193" x14ac:dyDescent="0.3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c r="GK802" s="23"/>
    </row>
    <row r="803" spans="1:193" x14ac:dyDescent="0.3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c r="GK803" s="23"/>
    </row>
    <row r="804" spans="1:193" x14ac:dyDescent="0.3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c r="GK804" s="23"/>
    </row>
    <row r="805" spans="1:193" x14ac:dyDescent="0.3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c r="GK805" s="23"/>
    </row>
    <row r="806" spans="1:193" x14ac:dyDescent="0.3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c r="GK806" s="23"/>
    </row>
    <row r="807" spans="1:193" x14ac:dyDescent="0.3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c r="GK807" s="23"/>
    </row>
    <row r="808" spans="1:193" x14ac:dyDescent="0.3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c r="GK808" s="23"/>
    </row>
    <row r="809" spans="1:193" x14ac:dyDescent="0.3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c r="GK809" s="23"/>
    </row>
    <row r="810" spans="1:193" x14ac:dyDescent="0.3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c r="GK810" s="23"/>
    </row>
    <row r="811" spans="1:193" x14ac:dyDescent="0.3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c r="GK811" s="23"/>
    </row>
    <row r="812" spans="1:193" x14ac:dyDescent="0.3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c r="GK812" s="23"/>
    </row>
    <row r="813" spans="1:193" x14ac:dyDescent="0.3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c r="GK813" s="23"/>
    </row>
    <row r="814" spans="1:193" x14ac:dyDescent="0.3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c r="GK814" s="23"/>
    </row>
    <row r="815" spans="1:193" x14ac:dyDescent="0.3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c r="GK815" s="23"/>
    </row>
    <row r="816" spans="1:193" x14ac:dyDescent="0.3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c r="GK816" s="23"/>
    </row>
    <row r="817" spans="1:193" x14ac:dyDescent="0.3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c r="GK817" s="23"/>
    </row>
    <row r="818" spans="1:193" x14ac:dyDescent="0.3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c r="GK818" s="23"/>
    </row>
    <row r="819" spans="1:193" x14ac:dyDescent="0.3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c r="GK819" s="23"/>
    </row>
    <row r="820" spans="1:193" x14ac:dyDescent="0.3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c r="GK820" s="23"/>
    </row>
    <row r="821" spans="1:193" x14ac:dyDescent="0.3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c r="GK821" s="23"/>
    </row>
    <row r="822" spans="1:193" x14ac:dyDescent="0.3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c r="GK822" s="23"/>
    </row>
    <row r="823" spans="1:193" x14ac:dyDescent="0.3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c r="GK823" s="23"/>
    </row>
    <row r="824" spans="1:193" x14ac:dyDescent="0.3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c r="GK824" s="23"/>
    </row>
    <row r="825" spans="1:193" x14ac:dyDescent="0.3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c r="GK825" s="23"/>
    </row>
    <row r="826" spans="1:193" x14ac:dyDescent="0.3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c r="GK826" s="23"/>
    </row>
    <row r="827" spans="1:193" x14ac:dyDescent="0.3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c r="GK827" s="23"/>
    </row>
    <row r="828" spans="1:193" x14ac:dyDescent="0.3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c r="GK828" s="23"/>
    </row>
    <row r="829" spans="1:193" x14ac:dyDescent="0.3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c r="GK829" s="23"/>
    </row>
    <row r="830" spans="1:193" x14ac:dyDescent="0.3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c r="GK830" s="23"/>
    </row>
    <row r="831" spans="1:193" x14ac:dyDescent="0.3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c r="GK831" s="23"/>
    </row>
    <row r="832" spans="1:193" x14ac:dyDescent="0.3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c r="GK832" s="23"/>
    </row>
    <row r="833" spans="1:193" x14ac:dyDescent="0.3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c r="GK833" s="23"/>
    </row>
    <row r="834" spans="1:193" x14ac:dyDescent="0.3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c r="GK834" s="23"/>
    </row>
    <row r="835" spans="1:193" x14ac:dyDescent="0.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c r="GK835" s="23"/>
    </row>
    <row r="836" spans="1:193" x14ac:dyDescent="0.3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c r="GK836" s="23"/>
    </row>
    <row r="837" spans="1:193" x14ac:dyDescent="0.3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c r="GK837" s="23"/>
    </row>
    <row r="838" spans="1:193" x14ac:dyDescent="0.3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c r="GK838" s="23"/>
    </row>
    <row r="839" spans="1:193" x14ac:dyDescent="0.3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c r="GK839" s="23"/>
    </row>
    <row r="840" spans="1:193" x14ac:dyDescent="0.3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c r="GK840" s="23"/>
    </row>
    <row r="841" spans="1:193" x14ac:dyDescent="0.3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c r="GK841" s="23"/>
    </row>
    <row r="842" spans="1:193" x14ac:dyDescent="0.3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c r="GK842" s="23"/>
    </row>
    <row r="843" spans="1:193" x14ac:dyDescent="0.3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c r="GK843" s="23"/>
    </row>
    <row r="844" spans="1:193" x14ac:dyDescent="0.3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c r="GK844" s="23"/>
    </row>
    <row r="845" spans="1:193" x14ac:dyDescent="0.3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c r="GK845" s="23"/>
    </row>
    <row r="846" spans="1:193" x14ac:dyDescent="0.3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c r="GK846" s="23"/>
    </row>
    <row r="847" spans="1:193" x14ac:dyDescent="0.3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c r="GK847" s="23"/>
    </row>
    <row r="848" spans="1:193" x14ac:dyDescent="0.3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c r="GK848" s="23"/>
    </row>
    <row r="849" spans="1:193" x14ac:dyDescent="0.3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c r="GK849" s="23"/>
    </row>
    <row r="850" spans="1:193" x14ac:dyDescent="0.3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c r="GK850" s="23"/>
    </row>
    <row r="851" spans="1:193" x14ac:dyDescent="0.3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c r="GK851" s="23"/>
    </row>
    <row r="852" spans="1:193" x14ac:dyDescent="0.3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c r="GK852" s="23"/>
    </row>
    <row r="853" spans="1:193" x14ac:dyDescent="0.3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c r="GK853" s="23"/>
    </row>
    <row r="854" spans="1:193" x14ac:dyDescent="0.3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c r="GK854" s="23"/>
    </row>
    <row r="855" spans="1:193" x14ac:dyDescent="0.3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c r="GK855" s="23"/>
    </row>
    <row r="856" spans="1:193" x14ac:dyDescent="0.3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c r="GK856" s="23"/>
    </row>
    <row r="857" spans="1:193" x14ac:dyDescent="0.3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c r="GK857" s="23"/>
    </row>
    <row r="858" spans="1:193" x14ac:dyDescent="0.3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c r="GK858" s="23"/>
    </row>
    <row r="859" spans="1:193" x14ac:dyDescent="0.3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c r="GK859" s="23"/>
    </row>
    <row r="860" spans="1:193" x14ac:dyDescent="0.3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c r="GK860" s="23"/>
    </row>
    <row r="861" spans="1:193" x14ac:dyDescent="0.3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c r="GK861" s="23"/>
    </row>
    <row r="862" spans="1:193" x14ac:dyDescent="0.3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c r="GK862" s="23"/>
    </row>
    <row r="863" spans="1:193" x14ac:dyDescent="0.3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c r="GK863" s="23"/>
    </row>
    <row r="864" spans="1:193" x14ac:dyDescent="0.3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c r="GK864" s="23"/>
    </row>
    <row r="865" spans="1:193" x14ac:dyDescent="0.3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c r="GK865" s="23"/>
    </row>
    <row r="866" spans="1:193" x14ac:dyDescent="0.3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c r="GK866" s="23"/>
    </row>
    <row r="867" spans="1:193" x14ac:dyDescent="0.3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c r="GK867" s="23"/>
    </row>
    <row r="868" spans="1:193" x14ac:dyDescent="0.3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c r="GK868" s="23"/>
    </row>
    <row r="869" spans="1:193" x14ac:dyDescent="0.3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c r="GK869" s="23"/>
    </row>
    <row r="870" spans="1:193" x14ac:dyDescent="0.3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c r="GK870" s="23"/>
    </row>
    <row r="871" spans="1:193" x14ac:dyDescent="0.3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c r="GK871" s="23"/>
    </row>
    <row r="872" spans="1:193" x14ac:dyDescent="0.3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c r="GK872" s="23"/>
    </row>
    <row r="873" spans="1:193" x14ac:dyDescent="0.3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c r="GK873" s="23"/>
    </row>
    <row r="874" spans="1:193" x14ac:dyDescent="0.3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c r="GK874" s="23"/>
    </row>
    <row r="875" spans="1:193" x14ac:dyDescent="0.3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c r="GK875" s="23"/>
    </row>
    <row r="876" spans="1:193" x14ac:dyDescent="0.3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c r="GK876" s="23"/>
    </row>
    <row r="877" spans="1:193" x14ac:dyDescent="0.3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c r="GK877" s="23"/>
    </row>
    <row r="878" spans="1:193" x14ac:dyDescent="0.3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c r="GK878" s="23"/>
    </row>
    <row r="879" spans="1:193" x14ac:dyDescent="0.3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c r="GK879" s="23"/>
    </row>
    <row r="880" spans="1:193" x14ac:dyDescent="0.3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c r="GK880" s="23"/>
    </row>
    <row r="881" spans="1:193" x14ac:dyDescent="0.3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c r="GK881" s="23"/>
    </row>
    <row r="882" spans="1:193" x14ac:dyDescent="0.3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c r="GK882" s="23"/>
    </row>
    <row r="883" spans="1:193" x14ac:dyDescent="0.3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c r="GK883" s="23"/>
    </row>
    <row r="884" spans="1:193" x14ac:dyDescent="0.3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c r="GK884" s="23"/>
    </row>
    <row r="885" spans="1:193" x14ac:dyDescent="0.3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c r="GK885" s="23"/>
    </row>
    <row r="886" spans="1:193" x14ac:dyDescent="0.3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c r="GK886" s="23"/>
    </row>
    <row r="887" spans="1:193" x14ac:dyDescent="0.3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c r="GK887" s="23"/>
    </row>
    <row r="888" spans="1:193" x14ac:dyDescent="0.3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c r="GK888" s="23"/>
    </row>
    <row r="889" spans="1:193" x14ac:dyDescent="0.3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c r="GK889" s="23"/>
    </row>
    <row r="890" spans="1:193" x14ac:dyDescent="0.3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c r="GK890" s="23"/>
    </row>
    <row r="891" spans="1:193" x14ac:dyDescent="0.3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c r="GK891" s="23"/>
    </row>
    <row r="892" spans="1:193" x14ac:dyDescent="0.3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c r="GK892" s="23"/>
    </row>
    <row r="893" spans="1:193" x14ac:dyDescent="0.3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c r="GK893" s="23"/>
    </row>
    <row r="894" spans="1:193" x14ac:dyDescent="0.3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c r="GK894" s="23"/>
    </row>
    <row r="895" spans="1:193" x14ac:dyDescent="0.3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c r="GK895" s="23"/>
    </row>
    <row r="896" spans="1:193" x14ac:dyDescent="0.3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c r="GK896" s="23"/>
    </row>
    <row r="897" spans="1:193" x14ac:dyDescent="0.3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c r="GK897" s="23"/>
    </row>
    <row r="898" spans="1:193" x14ac:dyDescent="0.3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c r="GK898" s="23"/>
    </row>
    <row r="899" spans="1:193" x14ac:dyDescent="0.3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c r="GK899" s="23"/>
    </row>
    <row r="900" spans="1:193" x14ac:dyDescent="0.3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c r="GK900" s="23"/>
    </row>
    <row r="901" spans="1:193" x14ac:dyDescent="0.3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c r="GK901" s="23"/>
    </row>
    <row r="902" spans="1:193" x14ac:dyDescent="0.3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c r="GK902" s="23"/>
    </row>
    <row r="903" spans="1:193" x14ac:dyDescent="0.3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c r="GK903" s="23"/>
    </row>
    <row r="904" spans="1:193" x14ac:dyDescent="0.3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c r="GK904" s="23"/>
    </row>
    <row r="905" spans="1:193" x14ac:dyDescent="0.3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c r="GK905" s="23"/>
    </row>
    <row r="906" spans="1:193" x14ac:dyDescent="0.3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c r="GK906" s="23"/>
    </row>
    <row r="907" spans="1:193" x14ac:dyDescent="0.3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c r="GK907" s="23"/>
    </row>
    <row r="908" spans="1:193" x14ac:dyDescent="0.3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c r="GK908" s="23"/>
    </row>
    <row r="909" spans="1:193" x14ac:dyDescent="0.3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c r="GK909" s="23"/>
    </row>
    <row r="910" spans="1:193" x14ac:dyDescent="0.3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c r="GK910" s="23"/>
    </row>
    <row r="911" spans="1:193" x14ac:dyDescent="0.3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c r="GK911" s="23"/>
    </row>
    <row r="912" spans="1:193" x14ac:dyDescent="0.3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c r="GK912" s="23"/>
    </row>
    <row r="913" spans="1:193" x14ac:dyDescent="0.3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c r="GK913" s="23"/>
    </row>
    <row r="914" spans="1:193" x14ac:dyDescent="0.3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c r="GK914" s="23"/>
    </row>
    <row r="915" spans="1:193" x14ac:dyDescent="0.3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c r="GK915" s="23"/>
    </row>
    <row r="916" spans="1:193" x14ac:dyDescent="0.3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c r="GK916" s="23"/>
    </row>
    <row r="917" spans="1:193" x14ac:dyDescent="0.3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c r="GK917" s="23"/>
    </row>
    <row r="918" spans="1:193" x14ac:dyDescent="0.3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c r="GK918" s="23"/>
    </row>
    <row r="919" spans="1:193" x14ac:dyDescent="0.3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c r="GK919" s="23"/>
    </row>
    <row r="920" spans="1:193" x14ac:dyDescent="0.3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c r="GK920" s="23"/>
    </row>
    <row r="921" spans="1:193" x14ac:dyDescent="0.3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c r="GK921" s="23"/>
    </row>
    <row r="922" spans="1:193" x14ac:dyDescent="0.3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c r="GK922" s="23"/>
    </row>
    <row r="923" spans="1:193" x14ac:dyDescent="0.3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c r="GK923" s="23"/>
    </row>
    <row r="924" spans="1:193" x14ac:dyDescent="0.3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c r="GK924" s="23"/>
    </row>
    <row r="925" spans="1:193" x14ac:dyDescent="0.3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c r="GK925" s="23"/>
    </row>
    <row r="926" spans="1:193" x14ac:dyDescent="0.3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c r="GK926" s="23"/>
    </row>
    <row r="927" spans="1:193" x14ac:dyDescent="0.3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c r="GK927" s="23"/>
    </row>
    <row r="928" spans="1:193" x14ac:dyDescent="0.3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c r="GK928" s="23"/>
    </row>
    <row r="929" spans="1:193" x14ac:dyDescent="0.3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c r="GK929" s="23"/>
    </row>
    <row r="930" spans="1:193" x14ac:dyDescent="0.3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c r="GK930" s="23"/>
    </row>
    <row r="931" spans="1:193" x14ac:dyDescent="0.3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c r="GK931" s="23"/>
    </row>
    <row r="932" spans="1:193" x14ac:dyDescent="0.3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c r="GK932" s="23"/>
    </row>
    <row r="933" spans="1:193" x14ac:dyDescent="0.3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c r="GK933" s="23"/>
    </row>
    <row r="934" spans="1:193" x14ac:dyDescent="0.3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c r="GK934" s="23"/>
    </row>
    <row r="935" spans="1:193" x14ac:dyDescent="0.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c r="GK935" s="23"/>
    </row>
    <row r="936" spans="1:193" x14ac:dyDescent="0.3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c r="GK936" s="23"/>
    </row>
    <row r="937" spans="1:193" x14ac:dyDescent="0.3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c r="GK937" s="23"/>
    </row>
    <row r="938" spans="1:193" x14ac:dyDescent="0.3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c r="GK938" s="23"/>
    </row>
    <row r="939" spans="1:193" x14ac:dyDescent="0.3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c r="GK939" s="23"/>
    </row>
    <row r="940" spans="1:193" x14ac:dyDescent="0.3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c r="GK940" s="23"/>
    </row>
    <row r="941" spans="1:193" x14ac:dyDescent="0.3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c r="GK941" s="23"/>
    </row>
    <row r="942" spans="1:193" x14ac:dyDescent="0.3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c r="GK942" s="23"/>
    </row>
    <row r="943" spans="1:193" x14ac:dyDescent="0.3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c r="GK943" s="23"/>
    </row>
    <row r="944" spans="1:193" x14ac:dyDescent="0.3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c r="GK944" s="23"/>
    </row>
    <row r="945" spans="1:193" x14ac:dyDescent="0.3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c r="GK945" s="23"/>
    </row>
    <row r="946" spans="1:193" x14ac:dyDescent="0.3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c r="GK946" s="23"/>
    </row>
    <row r="947" spans="1:193" x14ac:dyDescent="0.3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c r="GK947" s="23"/>
    </row>
    <row r="948" spans="1:193" x14ac:dyDescent="0.3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c r="GK948" s="23"/>
    </row>
    <row r="949" spans="1:193" x14ac:dyDescent="0.3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c r="GK949" s="23"/>
    </row>
    <row r="950" spans="1:193" x14ac:dyDescent="0.3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c r="GK950" s="23"/>
    </row>
    <row r="951" spans="1:193" x14ac:dyDescent="0.3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c r="GK951" s="23"/>
    </row>
    <row r="952" spans="1:193" x14ac:dyDescent="0.3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c r="GK952" s="23"/>
    </row>
    <row r="953" spans="1:193" x14ac:dyDescent="0.3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c r="GK953" s="23"/>
    </row>
    <row r="954" spans="1:193" x14ac:dyDescent="0.3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c r="GK954" s="23"/>
    </row>
    <row r="955" spans="1:193" x14ac:dyDescent="0.3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c r="GK955" s="23"/>
    </row>
    <row r="956" spans="1:193" x14ac:dyDescent="0.3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c r="GK956" s="23"/>
    </row>
    <row r="957" spans="1:193" x14ac:dyDescent="0.3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c r="GK957" s="23"/>
    </row>
    <row r="958" spans="1:193" x14ac:dyDescent="0.3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c r="GK958" s="23"/>
    </row>
    <row r="959" spans="1:193" x14ac:dyDescent="0.3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c r="GK959" s="23"/>
    </row>
    <row r="960" spans="1:193" x14ac:dyDescent="0.3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c r="GK960" s="23"/>
    </row>
    <row r="961" spans="1:193" x14ac:dyDescent="0.3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c r="GK961" s="23"/>
    </row>
    <row r="962" spans="1:193" x14ac:dyDescent="0.3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c r="GK962" s="23"/>
    </row>
    <row r="963" spans="1:193" x14ac:dyDescent="0.3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c r="GK963" s="23"/>
    </row>
    <row r="964" spans="1:193" x14ac:dyDescent="0.3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c r="GK964" s="23"/>
    </row>
    <row r="965" spans="1:193" x14ac:dyDescent="0.3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c r="GK965" s="23"/>
    </row>
    <row r="966" spans="1:193" x14ac:dyDescent="0.3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c r="GK966" s="23"/>
    </row>
    <row r="967" spans="1:193" x14ac:dyDescent="0.3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c r="GK967" s="23"/>
    </row>
    <row r="968" spans="1:193" x14ac:dyDescent="0.3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c r="GK968" s="23"/>
    </row>
    <row r="969" spans="1:193" x14ac:dyDescent="0.3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c r="GK969" s="23"/>
    </row>
    <row r="970" spans="1:193" x14ac:dyDescent="0.3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c r="GK970" s="23"/>
    </row>
    <row r="971" spans="1:193" x14ac:dyDescent="0.3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c r="GK971" s="23"/>
    </row>
    <row r="972" spans="1:193" x14ac:dyDescent="0.3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c r="GK972" s="23"/>
    </row>
    <row r="973" spans="1:193" x14ac:dyDescent="0.3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c r="GK973" s="23"/>
    </row>
    <row r="974" spans="1:193" x14ac:dyDescent="0.3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c r="GK974" s="23"/>
    </row>
    <row r="975" spans="1:193" x14ac:dyDescent="0.3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c r="GK975" s="23"/>
    </row>
    <row r="976" spans="1:193" x14ac:dyDescent="0.3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c r="GK976" s="23"/>
    </row>
    <row r="977" spans="1:193" x14ac:dyDescent="0.3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c r="GK977" s="23"/>
    </row>
    <row r="978" spans="1:193" x14ac:dyDescent="0.3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c r="GK978" s="23"/>
    </row>
    <row r="979" spans="1:193" x14ac:dyDescent="0.3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c r="GK979" s="23"/>
    </row>
    <row r="980" spans="1:193" x14ac:dyDescent="0.3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c r="GK980" s="23"/>
    </row>
    <row r="981" spans="1:193" x14ac:dyDescent="0.3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c r="GK981" s="23"/>
    </row>
    <row r="982" spans="1:193" x14ac:dyDescent="0.3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c r="GK982" s="23"/>
    </row>
    <row r="983" spans="1:193" x14ac:dyDescent="0.3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c r="GK983" s="23"/>
    </row>
    <row r="984" spans="1:193" x14ac:dyDescent="0.3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c r="GK984" s="23"/>
    </row>
    <row r="985" spans="1:193" x14ac:dyDescent="0.3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c r="GK985" s="23"/>
    </row>
    <row r="986" spans="1:193" x14ac:dyDescent="0.3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c r="GK986" s="23"/>
    </row>
    <row r="987" spans="1:193" x14ac:dyDescent="0.3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c r="GK987" s="23"/>
    </row>
    <row r="988" spans="1:193" x14ac:dyDescent="0.3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c r="GK988" s="23"/>
    </row>
    <row r="989" spans="1:193" x14ac:dyDescent="0.3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c r="GK989" s="23"/>
    </row>
    <row r="990" spans="1:193" x14ac:dyDescent="0.3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c r="GK990" s="23"/>
    </row>
    <row r="991" spans="1:193" x14ac:dyDescent="0.3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c r="GK991" s="23"/>
    </row>
    <row r="992" spans="1:193" x14ac:dyDescent="0.3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c r="GK992" s="23"/>
    </row>
    <row r="993" spans="1:193" x14ac:dyDescent="0.3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c r="GK993" s="23"/>
    </row>
    <row r="994" spans="1:193" x14ac:dyDescent="0.3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c r="GK994" s="23"/>
    </row>
    <row r="995" spans="1:193" x14ac:dyDescent="0.3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c r="GK995" s="23"/>
    </row>
    <row r="996" spans="1:193" x14ac:dyDescent="0.3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c r="GK996" s="23"/>
    </row>
    <row r="997" spans="1:193" x14ac:dyDescent="0.3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c r="GK997" s="23"/>
    </row>
    <row r="998" spans="1:193" x14ac:dyDescent="0.3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c r="GK998" s="23"/>
    </row>
    <row r="999" spans="1:193" x14ac:dyDescent="0.3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c r="GK999" s="23"/>
    </row>
    <row r="1000" spans="1:193" x14ac:dyDescent="0.3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c r="GK1000" s="23"/>
    </row>
    <row r="1001" spans="1:193" x14ac:dyDescent="0.3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c r="GK1001" s="23"/>
    </row>
    <row r="1002" spans="1:193" x14ac:dyDescent="0.3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c r="GK1002" s="23"/>
    </row>
    <row r="1003" spans="1:193" x14ac:dyDescent="0.35">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c r="GK1003" s="23"/>
    </row>
    <row r="1004" spans="1:193" x14ac:dyDescent="0.35">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c r="GK1004" s="23"/>
    </row>
    <row r="1005" spans="1:193" x14ac:dyDescent="0.3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c r="GK1005" s="23"/>
    </row>
    <row r="1006" spans="1:193" x14ac:dyDescent="0.35">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c r="GK1006" s="23"/>
    </row>
    <row r="1007" spans="1:193" x14ac:dyDescent="0.35">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c r="GK1007" s="23"/>
    </row>
    <row r="1008" spans="1:193" x14ac:dyDescent="0.35">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c r="GK1008" s="23"/>
    </row>
    <row r="1009" spans="1:193" x14ac:dyDescent="0.35">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c r="GK1009" s="23"/>
    </row>
    <row r="1010" spans="1:193" x14ac:dyDescent="0.35">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c r="GK1010" s="23"/>
    </row>
    <row r="1011" spans="1:193" x14ac:dyDescent="0.35">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c r="GK1011" s="23"/>
    </row>
    <row r="1012" spans="1:193" x14ac:dyDescent="0.35">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c r="GK1012" s="23"/>
    </row>
    <row r="1013" spans="1:193" x14ac:dyDescent="0.35">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c r="GK1013" s="23"/>
    </row>
    <row r="1014" spans="1:193" x14ac:dyDescent="0.35">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c r="GK1014" s="23"/>
    </row>
    <row r="1015" spans="1:193" x14ac:dyDescent="0.35">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c r="GK1015" s="23"/>
    </row>
    <row r="1016" spans="1:193" x14ac:dyDescent="0.35">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c r="GK1016" s="23"/>
    </row>
    <row r="1017" spans="1:193" x14ac:dyDescent="0.35">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c r="GK1017" s="23"/>
    </row>
    <row r="1018" spans="1:193" x14ac:dyDescent="0.35">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c r="GK1018" s="23"/>
    </row>
    <row r="1019" spans="1:193" x14ac:dyDescent="0.35">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c r="GK1019" s="23"/>
    </row>
    <row r="1020" spans="1:193" x14ac:dyDescent="0.35">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c r="GK1020" s="23"/>
    </row>
    <row r="1021" spans="1:193" x14ac:dyDescent="0.35">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c r="GK1021" s="23"/>
    </row>
    <row r="1022" spans="1:193" x14ac:dyDescent="0.35">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c r="GK1022" s="23"/>
    </row>
    <row r="1023" spans="1:193" x14ac:dyDescent="0.35">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c r="GK1023" s="23"/>
    </row>
    <row r="1024" spans="1:193" x14ac:dyDescent="0.35">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c r="GK1024" s="23"/>
    </row>
    <row r="1025" spans="1:193" x14ac:dyDescent="0.35">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c r="GK1025" s="23"/>
    </row>
    <row r="1026" spans="1:193" x14ac:dyDescent="0.35">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c r="GK1026" s="23"/>
    </row>
    <row r="1027" spans="1:193" x14ac:dyDescent="0.35">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c r="GK1027" s="23"/>
    </row>
    <row r="1028" spans="1:193" x14ac:dyDescent="0.35">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c r="GK1028" s="23"/>
    </row>
    <row r="1029" spans="1:193" x14ac:dyDescent="0.35">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c r="GK1029" s="23"/>
    </row>
    <row r="1030" spans="1:193" x14ac:dyDescent="0.35">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c r="GK1030" s="23"/>
    </row>
    <row r="1031" spans="1:193" x14ac:dyDescent="0.35">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c r="GK1031" s="23"/>
    </row>
    <row r="1032" spans="1:193" x14ac:dyDescent="0.35">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c r="GK1032" s="23"/>
    </row>
    <row r="1033" spans="1:193" x14ac:dyDescent="0.35">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c r="GK1033" s="23"/>
    </row>
    <row r="1034" spans="1:193" x14ac:dyDescent="0.35">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c r="GK1034" s="23"/>
    </row>
    <row r="1035" spans="1:193" x14ac:dyDescent="0.35">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c r="GK1035" s="23"/>
    </row>
    <row r="1036" spans="1:193" x14ac:dyDescent="0.35">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c r="GK1036" s="23"/>
    </row>
    <row r="1037" spans="1:193" x14ac:dyDescent="0.35">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c r="GK1037" s="23"/>
    </row>
    <row r="1038" spans="1:193" x14ac:dyDescent="0.35">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c r="GK1038" s="23"/>
    </row>
    <row r="1039" spans="1:193" x14ac:dyDescent="0.35">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c r="GK1039" s="23"/>
    </row>
    <row r="1040" spans="1:193" x14ac:dyDescent="0.35">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c r="GK1040" s="23"/>
    </row>
    <row r="1041" spans="1:193" x14ac:dyDescent="0.35">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c r="GK1041" s="23"/>
    </row>
    <row r="1042" spans="1:193" x14ac:dyDescent="0.35">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c r="GK1042" s="23"/>
    </row>
    <row r="1043" spans="1:193" x14ac:dyDescent="0.35">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c r="GK1043" s="23"/>
    </row>
    <row r="1044" spans="1:193" x14ac:dyDescent="0.35">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c r="GK1044" s="23"/>
    </row>
    <row r="1045" spans="1:193" x14ac:dyDescent="0.35">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c r="GK1045" s="23"/>
    </row>
    <row r="1046" spans="1:193" x14ac:dyDescent="0.35">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c r="GK1046" s="23"/>
    </row>
    <row r="1047" spans="1:193" x14ac:dyDescent="0.35">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c r="GK1047" s="23"/>
    </row>
    <row r="1048" spans="1:193" x14ac:dyDescent="0.35">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c r="GK1048" s="23"/>
    </row>
    <row r="1049" spans="1:193" x14ac:dyDescent="0.35">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c r="GK1049" s="23"/>
    </row>
    <row r="1050" spans="1:193" x14ac:dyDescent="0.35">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c r="GK1050" s="23"/>
    </row>
    <row r="1051" spans="1:193" x14ac:dyDescent="0.35">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c r="GK1051" s="23"/>
    </row>
    <row r="1052" spans="1:193" x14ac:dyDescent="0.35">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c r="GK1052" s="23"/>
    </row>
    <row r="1053" spans="1:193" x14ac:dyDescent="0.35">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c r="GK1053" s="23"/>
    </row>
    <row r="1054" spans="1:193" x14ac:dyDescent="0.35">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c r="GK1054" s="23"/>
    </row>
    <row r="1055" spans="1:193" x14ac:dyDescent="0.35">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c r="GK1055" s="23"/>
    </row>
    <row r="1056" spans="1:193" x14ac:dyDescent="0.35">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c r="GK1056" s="23"/>
    </row>
    <row r="1057" spans="1:193" x14ac:dyDescent="0.35">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c r="GK1057" s="23"/>
    </row>
    <row r="1058" spans="1:193" x14ac:dyDescent="0.35">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c r="GK1058" s="23"/>
    </row>
    <row r="1059" spans="1:193" x14ac:dyDescent="0.35">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c r="GK1059" s="23"/>
    </row>
    <row r="1060" spans="1:193" x14ac:dyDescent="0.35">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c r="GK1060" s="23"/>
    </row>
    <row r="1061" spans="1:193" x14ac:dyDescent="0.35">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c r="GK1061" s="23"/>
    </row>
    <row r="1062" spans="1:193" x14ac:dyDescent="0.35">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c r="GK1062" s="23"/>
    </row>
    <row r="1063" spans="1:193" x14ac:dyDescent="0.35">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c r="GK1063" s="23"/>
    </row>
    <row r="1064" spans="1:193" x14ac:dyDescent="0.35">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c r="GK1064" s="23"/>
    </row>
    <row r="1065" spans="1:193" x14ac:dyDescent="0.35">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c r="GK1065" s="23"/>
    </row>
    <row r="1066" spans="1:193" x14ac:dyDescent="0.35">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c r="GK1066" s="23"/>
    </row>
    <row r="1067" spans="1:193" x14ac:dyDescent="0.35">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c r="GK1067" s="23"/>
    </row>
    <row r="1068" spans="1:193" x14ac:dyDescent="0.35">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c r="GK1068" s="23"/>
    </row>
    <row r="1069" spans="1:193" x14ac:dyDescent="0.35">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c r="GK1069" s="23"/>
    </row>
    <row r="1070" spans="1:193" x14ac:dyDescent="0.35">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c r="GK1070" s="23"/>
    </row>
    <row r="1071" spans="1:193" x14ac:dyDescent="0.35">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c r="GK1071" s="23"/>
    </row>
    <row r="1072" spans="1:193" x14ac:dyDescent="0.35">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c r="GK1072" s="23"/>
    </row>
    <row r="1073" spans="1:193" x14ac:dyDescent="0.35">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c r="GK1073" s="23"/>
    </row>
    <row r="1074" spans="1:193" x14ac:dyDescent="0.35">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c r="GK1074" s="23"/>
    </row>
    <row r="1075" spans="1:193" x14ac:dyDescent="0.35">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c r="GK1075" s="23"/>
    </row>
    <row r="1076" spans="1:193" x14ac:dyDescent="0.35">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c r="GK1076" s="23"/>
    </row>
    <row r="1077" spans="1:193" x14ac:dyDescent="0.35">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c r="GK1077" s="23"/>
    </row>
    <row r="1078" spans="1:193" x14ac:dyDescent="0.35">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c r="GK1078" s="23"/>
    </row>
    <row r="1079" spans="1:193" x14ac:dyDescent="0.35">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c r="GK1079" s="23"/>
    </row>
    <row r="1080" spans="1:193" x14ac:dyDescent="0.35">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c r="GK1080" s="23"/>
    </row>
    <row r="1081" spans="1:193" x14ac:dyDescent="0.35">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c r="GK1081" s="23"/>
    </row>
    <row r="1082" spans="1:193" x14ac:dyDescent="0.35">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c r="GK1082" s="23"/>
    </row>
    <row r="1083" spans="1:193" x14ac:dyDescent="0.35">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c r="GK1083" s="23"/>
    </row>
    <row r="1084" spans="1:193" x14ac:dyDescent="0.35">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c r="GK1084" s="23"/>
    </row>
    <row r="1085" spans="1:193" x14ac:dyDescent="0.35">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c r="GK1085" s="23"/>
    </row>
    <row r="1086" spans="1:193" x14ac:dyDescent="0.35">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c r="GK1086" s="23"/>
    </row>
    <row r="1087" spans="1:193" x14ac:dyDescent="0.35">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c r="GK1087" s="23"/>
    </row>
    <row r="1088" spans="1:193" x14ac:dyDescent="0.35">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c r="GK1088" s="23"/>
    </row>
    <row r="1089" spans="1:193" x14ac:dyDescent="0.35">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c r="GK1089" s="23"/>
    </row>
    <row r="1090" spans="1:193" x14ac:dyDescent="0.35">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c r="GK1090" s="23"/>
    </row>
    <row r="1091" spans="1:193" x14ac:dyDescent="0.35">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c r="GK1091" s="23"/>
    </row>
    <row r="1092" spans="1:193" x14ac:dyDescent="0.35">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c r="GK1092" s="23"/>
    </row>
    <row r="1093" spans="1:193" x14ac:dyDescent="0.35">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c r="GK1093" s="23"/>
    </row>
    <row r="1094" spans="1:193" x14ac:dyDescent="0.35">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c r="GK1094" s="23"/>
    </row>
    <row r="1095" spans="1:193" x14ac:dyDescent="0.35">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c r="GK1095" s="23"/>
    </row>
    <row r="1096" spans="1:193" x14ac:dyDescent="0.35">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c r="GK1096" s="23"/>
    </row>
    <row r="1097" spans="1:193" x14ac:dyDescent="0.35">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c r="GK1097" s="23"/>
    </row>
    <row r="1098" spans="1:193" x14ac:dyDescent="0.35">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c r="GK1098" s="23"/>
    </row>
    <row r="1099" spans="1:193" x14ac:dyDescent="0.35">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c r="GK1099" s="23"/>
    </row>
    <row r="1100" spans="1:193" x14ac:dyDescent="0.35">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c r="GK1100" s="23"/>
    </row>
    <row r="1101" spans="1:193" x14ac:dyDescent="0.35">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c r="GK1101" s="23"/>
    </row>
    <row r="1102" spans="1:193" x14ac:dyDescent="0.35">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c r="GK1102" s="23"/>
    </row>
    <row r="1103" spans="1:193" x14ac:dyDescent="0.35">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c r="GK1103" s="23"/>
    </row>
    <row r="1104" spans="1:193" x14ac:dyDescent="0.35">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c r="GK1104" s="23"/>
    </row>
    <row r="1105" spans="1:193" x14ac:dyDescent="0.35">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c r="GK1105" s="23"/>
    </row>
    <row r="1106" spans="1:193" x14ac:dyDescent="0.35">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c r="GK1106" s="23"/>
    </row>
    <row r="1107" spans="1:193" x14ac:dyDescent="0.35">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c r="GK1107" s="23"/>
    </row>
    <row r="1108" spans="1:193" x14ac:dyDescent="0.35">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c r="GK1108" s="23"/>
    </row>
    <row r="1109" spans="1:193" x14ac:dyDescent="0.35">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c r="GK1109" s="23"/>
    </row>
    <row r="1110" spans="1:193" x14ac:dyDescent="0.35">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c r="GK1110" s="23"/>
    </row>
    <row r="1111" spans="1:193" x14ac:dyDescent="0.35">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c r="GK1111" s="23"/>
    </row>
    <row r="1112" spans="1:193" x14ac:dyDescent="0.35">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c r="GK1112" s="23"/>
    </row>
    <row r="1113" spans="1:193" x14ac:dyDescent="0.35">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c r="GK1113" s="23"/>
    </row>
    <row r="1114" spans="1:193" x14ac:dyDescent="0.35">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c r="GK1114" s="23"/>
    </row>
    <row r="1115" spans="1:193" x14ac:dyDescent="0.35">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c r="GK1115" s="23"/>
    </row>
    <row r="1116" spans="1:193" x14ac:dyDescent="0.35">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c r="GK1116" s="23"/>
    </row>
    <row r="1117" spans="1:193" x14ac:dyDescent="0.35">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c r="GK1117" s="23"/>
    </row>
    <row r="1118" spans="1:193" x14ac:dyDescent="0.35">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c r="GK1118" s="23"/>
    </row>
    <row r="1119" spans="1:193" x14ac:dyDescent="0.35">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c r="GK1119" s="23"/>
    </row>
    <row r="1120" spans="1:193" x14ac:dyDescent="0.35">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c r="GK1120" s="23"/>
    </row>
    <row r="1121" spans="1:193" x14ac:dyDescent="0.35">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c r="GK1121" s="23"/>
    </row>
    <row r="1122" spans="1:193" x14ac:dyDescent="0.35">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c r="GK1122" s="23"/>
    </row>
    <row r="1123" spans="1:193" x14ac:dyDescent="0.35">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c r="GK1123" s="23"/>
    </row>
    <row r="1124" spans="1:193" x14ac:dyDescent="0.35">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c r="GK1124" s="23"/>
    </row>
    <row r="1125" spans="1:193" x14ac:dyDescent="0.35">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c r="GK1125" s="23"/>
    </row>
    <row r="1126" spans="1:193" x14ac:dyDescent="0.35">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c r="GK1126" s="23"/>
    </row>
    <row r="1127" spans="1:193" x14ac:dyDescent="0.35">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c r="GK1127" s="23"/>
    </row>
    <row r="1128" spans="1:193" x14ac:dyDescent="0.35">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c r="GK1128" s="23"/>
    </row>
    <row r="1129" spans="1:193" x14ac:dyDescent="0.35">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c r="GK1129" s="23"/>
    </row>
    <row r="1130" spans="1:193" x14ac:dyDescent="0.35">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c r="GK1130" s="23"/>
    </row>
    <row r="1131" spans="1:193" x14ac:dyDescent="0.35">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c r="GK1131" s="23"/>
    </row>
    <row r="1132" spans="1:193" x14ac:dyDescent="0.35">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c r="GK1132" s="23"/>
    </row>
    <row r="1133" spans="1:193" x14ac:dyDescent="0.35">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c r="GK1133" s="23"/>
    </row>
    <row r="1134" spans="1:193" x14ac:dyDescent="0.35">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c r="GK1134" s="23"/>
    </row>
    <row r="1135" spans="1:193" x14ac:dyDescent="0.35">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c r="GK1135" s="23"/>
    </row>
    <row r="1136" spans="1:193" x14ac:dyDescent="0.35">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c r="GK1136" s="23"/>
    </row>
    <row r="1137" spans="1:193" x14ac:dyDescent="0.35">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c r="GK1137" s="23"/>
    </row>
    <row r="1138" spans="1:193" x14ac:dyDescent="0.35">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c r="GK1138" s="23"/>
    </row>
    <row r="1139" spans="1:193" x14ac:dyDescent="0.35">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c r="GK1139" s="23"/>
    </row>
    <row r="1140" spans="1:193" x14ac:dyDescent="0.35">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c r="GK1140" s="23"/>
    </row>
    <row r="1141" spans="1:193" x14ac:dyDescent="0.35">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c r="GK1141" s="23"/>
    </row>
    <row r="1142" spans="1:193" x14ac:dyDescent="0.35">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c r="GK1142" s="23"/>
    </row>
    <row r="1143" spans="1:193" x14ac:dyDescent="0.35">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c r="GK1143" s="23"/>
    </row>
    <row r="1144" spans="1:193" x14ac:dyDescent="0.35">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c r="GK1144" s="23"/>
    </row>
    <row r="1145" spans="1:193" x14ac:dyDescent="0.35">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c r="GK1145" s="23"/>
    </row>
    <row r="1146" spans="1:193" x14ac:dyDescent="0.35">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c r="GK1146" s="23"/>
    </row>
    <row r="1147" spans="1:193" x14ac:dyDescent="0.35">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c r="GK1147" s="23"/>
    </row>
    <row r="1148" spans="1:193" x14ac:dyDescent="0.35">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c r="GK1148" s="23"/>
    </row>
    <row r="1149" spans="1:193" x14ac:dyDescent="0.35">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c r="GK1149" s="23"/>
    </row>
    <row r="1150" spans="1:193" x14ac:dyDescent="0.35">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c r="GK1150" s="23"/>
    </row>
    <row r="1151" spans="1:193" x14ac:dyDescent="0.35">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c r="GK1151" s="23"/>
    </row>
    <row r="1152" spans="1:193" x14ac:dyDescent="0.35">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c r="GK1152" s="23"/>
    </row>
    <row r="1153" spans="1:193" x14ac:dyDescent="0.35">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c r="GK1153" s="23"/>
    </row>
    <row r="1154" spans="1:193" x14ac:dyDescent="0.35">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c r="GK1154" s="23"/>
    </row>
    <row r="1155" spans="1:193" x14ac:dyDescent="0.35">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c r="GK1155" s="23"/>
    </row>
    <row r="1156" spans="1:193" x14ac:dyDescent="0.35">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c r="GK1156" s="23"/>
    </row>
    <row r="1157" spans="1:193" x14ac:dyDescent="0.35">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c r="GK1157" s="23"/>
    </row>
    <row r="1158" spans="1:193" x14ac:dyDescent="0.35">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c r="GK1158" s="23"/>
    </row>
    <row r="1159" spans="1:193" x14ac:dyDescent="0.35">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c r="GK1159" s="23"/>
    </row>
    <row r="1160" spans="1:193" x14ac:dyDescent="0.35">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c r="GK1160" s="23"/>
    </row>
    <row r="1161" spans="1:193" x14ac:dyDescent="0.35">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c r="GK1161" s="23"/>
    </row>
    <row r="1162" spans="1:193" x14ac:dyDescent="0.35">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c r="GK1162" s="23"/>
    </row>
    <row r="1163" spans="1:193" x14ac:dyDescent="0.35">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c r="GK1163" s="23"/>
    </row>
    <row r="1164" spans="1:193" x14ac:dyDescent="0.35">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c r="GK1164" s="23"/>
    </row>
    <row r="1165" spans="1:193" x14ac:dyDescent="0.35">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c r="GK1165" s="23"/>
    </row>
    <row r="1166" spans="1:193" x14ac:dyDescent="0.35">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c r="GK1166" s="23"/>
    </row>
    <row r="1167" spans="1:193" x14ac:dyDescent="0.35">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c r="GK1167" s="23"/>
    </row>
    <row r="1168" spans="1:193" x14ac:dyDescent="0.35">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c r="GK1168" s="23"/>
    </row>
    <row r="1169" spans="1:193" x14ac:dyDescent="0.35">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c r="GK1169" s="23"/>
    </row>
    <row r="1170" spans="1:193" x14ac:dyDescent="0.35">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c r="GK1170" s="23"/>
    </row>
    <row r="1171" spans="1:193" x14ac:dyDescent="0.35">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c r="GK1171" s="23"/>
    </row>
    <row r="1172" spans="1:193" x14ac:dyDescent="0.35">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c r="GK1172" s="23"/>
    </row>
    <row r="1173" spans="1:193" x14ac:dyDescent="0.35">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c r="GK1173" s="23"/>
    </row>
    <row r="1174" spans="1:193" x14ac:dyDescent="0.35">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c r="GJ1174" s="23"/>
      <c r="GK1174" s="23"/>
    </row>
    <row r="1175" spans="1:193" x14ac:dyDescent="0.35">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c r="GJ1175" s="23"/>
      <c r="GK1175" s="23"/>
    </row>
    <row r="1176" spans="1:193" x14ac:dyDescent="0.35">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c r="GJ1176" s="23"/>
      <c r="GK1176" s="23"/>
    </row>
    <row r="1177" spans="1:193" x14ac:dyDescent="0.35">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c r="GJ1177" s="23"/>
      <c r="GK1177" s="23"/>
    </row>
    <row r="1178" spans="1:193" x14ac:dyDescent="0.35">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c r="GJ1178" s="23"/>
      <c r="GK1178" s="23"/>
    </row>
    <row r="1179" spans="1:193" x14ac:dyDescent="0.35">
      <c r="A1179" s="23"/>
      <c r="B1179" s="23"/>
      <c r="C1179" s="23"/>
      <c r="D1179" s="23"/>
      <c r="E1179" s="23"/>
      <c r="F1179" s="23"/>
      <c r="G1179" s="23"/>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c r="AG1179" s="23"/>
      <c r="AH1179" s="23"/>
      <c r="AI1179" s="23"/>
      <c r="AJ1179" s="23"/>
      <c r="AK1179" s="23"/>
      <c r="AL1179" s="23"/>
      <c r="AM1179" s="23"/>
      <c r="AN1179" s="23"/>
      <c r="AO1179" s="23"/>
      <c r="AP1179" s="23"/>
      <c r="AQ1179" s="23"/>
      <c r="AR1179" s="23"/>
      <c r="AS1179" s="23"/>
      <c r="AT1179" s="23"/>
      <c r="AU1179" s="23"/>
      <c r="AV1179" s="23"/>
      <c r="AW1179" s="23"/>
      <c r="AX1179" s="23"/>
      <c r="AY1179" s="23"/>
      <c r="AZ1179" s="23"/>
      <c r="BA1179" s="23"/>
      <c r="BB1179" s="23"/>
      <c r="BC1179" s="23"/>
      <c r="BD1179" s="23"/>
      <c r="BE1179" s="23"/>
      <c r="BF1179" s="23"/>
      <c r="BG1179" s="23"/>
      <c r="BH1179" s="23"/>
      <c r="BI1179" s="23"/>
      <c r="BJ1179" s="23"/>
      <c r="BK1179" s="23"/>
      <c r="BL1179" s="23"/>
      <c r="BM1179" s="23"/>
      <c r="BN1179" s="23"/>
      <c r="BO1179" s="23"/>
      <c r="BP1179" s="23"/>
      <c r="BQ1179" s="23"/>
      <c r="BR1179" s="23"/>
      <c r="BS1179" s="23"/>
      <c r="BT1179" s="23"/>
      <c r="BU1179" s="23"/>
      <c r="BV1179" s="23"/>
      <c r="BW1179" s="23"/>
      <c r="BX1179" s="23"/>
      <c r="BY1179" s="23"/>
      <c r="BZ1179" s="23"/>
      <c r="CA1179" s="23"/>
      <c r="CB1179" s="23"/>
      <c r="CC1179" s="23"/>
      <c r="CD1179" s="23"/>
      <c r="CE1179" s="23"/>
      <c r="CF1179" s="23"/>
      <c r="CG1179" s="23"/>
      <c r="CH1179" s="23"/>
      <c r="CI1179" s="23"/>
      <c r="CJ1179" s="23"/>
      <c r="CK1179" s="23"/>
      <c r="CL1179" s="23"/>
      <c r="CM1179" s="23"/>
      <c r="CN1179" s="23"/>
      <c r="CO1179" s="23"/>
      <c r="CP1179" s="23"/>
      <c r="CQ1179" s="23"/>
      <c r="CR1179" s="23"/>
      <c r="CS1179" s="23"/>
      <c r="CT1179" s="23"/>
      <c r="CU1179" s="23"/>
      <c r="CV1179" s="23"/>
      <c r="CW1179" s="23"/>
      <c r="CX1179" s="23"/>
      <c r="CY1179" s="23"/>
      <c r="CZ1179" s="23"/>
      <c r="DA1179" s="23"/>
      <c r="DB1179" s="23"/>
      <c r="DC1179" s="23"/>
      <c r="DD1179" s="23"/>
      <c r="DE1179" s="23"/>
      <c r="DF1179" s="23"/>
      <c r="DG1179" s="23"/>
      <c r="DH1179" s="23"/>
      <c r="DI1179" s="23"/>
      <c r="DJ1179" s="23"/>
      <c r="DK1179" s="23"/>
      <c r="DL1179" s="23"/>
      <c r="DM1179" s="23"/>
      <c r="DN1179" s="23"/>
      <c r="DO1179" s="23"/>
      <c r="DP1179" s="23"/>
      <c r="DQ1179" s="23"/>
      <c r="DR1179" s="23"/>
      <c r="DS1179" s="23"/>
      <c r="DT1179" s="23"/>
      <c r="DU1179" s="23"/>
      <c r="DV1179" s="23"/>
      <c r="DW1179" s="23"/>
      <c r="DX1179" s="23"/>
      <c r="DY1179" s="23"/>
      <c r="DZ1179" s="23"/>
      <c r="EA1179" s="23"/>
      <c r="EB1179" s="23"/>
      <c r="EC1179" s="23"/>
      <c r="ED1179" s="23"/>
      <c r="EE1179" s="23"/>
      <c r="EF1179" s="23"/>
      <c r="EG1179" s="23"/>
      <c r="EH1179" s="23"/>
      <c r="EI1179" s="23"/>
      <c r="EJ1179" s="23"/>
      <c r="EK1179" s="23"/>
      <c r="EL1179" s="23"/>
      <c r="EM1179" s="23"/>
      <c r="EN1179" s="23"/>
      <c r="EO1179" s="23"/>
      <c r="EP1179" s="23"/>
      <c r="EQ1179" s="23"/>
      <c r="ER1179" s="23"/>
      <c r="ES1179" s="23"/>
      <c r="ET1179" s="23"/>
      <c r="EU1179" s="23"/>
      <c r="EV1179" s="23"/>
      <c r="EW1179" s="23"/>
      <c r="EX1179" s="23"/>
      <c r="EY1179" s="23"/>
      <c r="EZ1179" s="23"/>
      <c r="FA1179" s="23"/>
      <c r="FB1179" s="23"/>
      <c r="FC1179" s="23"/>
      <c r="FD1179" s="23"/>
      <c r="FE1179" s="23"/>
      <c r="FF1179" s="23"/>
      <c r="FG1179" s="23"/>
      <c r="FH1179" s="23"/>
      <c r="FI1179" s="23"/>
      <c r="FJ1179" s="23"/>
      <c r="FK1179" s="23"/>
      <c r="FL1179" s="23"/>
      <c r="FM1179" s="23"/>
      <c r="FN1179" s="23"/>
      <c r="FO1179" s="23"/>
      <c r="FP1179" s="23"/>
      <c r="FQ1179" s="23"/>
      <c r="FR1179" s="23"/>
      <c r="FS1179" s="23"/>
      <c r="FT1179" s="23"/>
      <c r="FU1179" s="23"/>
      <c r="FV1179" s="23"/>
      <c r="FW1179" s="23"/>
      <c r="FX1179" s="23"/>
      <c r="FY1179" s="23"/>
      <c r="FZ1179" s="23"/>
      <c r="GA1179" s="23"/>
      <c r="GB1179" s="23"/>
      <c r="GC1179" s="23"/>
      <c r="GD1179" s="23"/>
      <c r="GE1179" s="23"/>
      <c r="GF1179" s="23"/>
      <c r="GG1179" s="23"/>
      <c r="GH1179" s="23"/>
      <c r="GI1179" s="23"/>
      <c r="GJ1179" s="23"/>
      <c r="GK1179" s="23"/>
    </row>
  </sheetData>
  <pageMargins left="0.25" right="0.25" top="0.75" bottom="0.75" header="0.3" footer="0.3"/>
  <pageSetup scale="1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tint="0.79998168889431442"/>
    <pageSetUpPr fitToPage="1"/>
  </sheetPr>
  <dimension ref="A1:HZ1178"/>
  <sheetViews>
    <sheetView showGridLines="0" zoomScaleNormal="100" workbookViewId="0">
      <pane xSplit="2" ySplit="5" topLeftCell="H6" activePane="bottomRight" state="frozen"/>
      <selection pane="topRight" activeCell="P32" sqref="P32"/>
      <selection pane="bottomLeft" activeCell="P32" sqref="P32"/>
      <selection pane="bottomRight" activeCell="R26" sqref="R26"/>
    </sheetView>
  </sheetViews>
  <sheetFormatPr defaultColWidth="9.265625" defaultRowHeight="13.5" outlineLevelCol="1" x14ac:dyDescent="0.35"/>
  <cols>
    <col min="1" max="1" width="9.265625" style="121"/>
    <col min="2" max="2" width="50.265625" style="122" customWidth="1"/>
    <col min="3" max="4" width="22.265625" style="121" hidden="1" customWidth="1" outlineLevel="1"/>
    <col min="5" max="5" width="19.1328125" style="121" hidden="1" customWidth="1" outlineLevel="1"/>
    <col min="6" max="6" width="22.265625" style="121" hidden="1" customWidth="1" outlineLevel="1" collapsed="1"/>
    <col min="7" max="7" width="20.73046875" style="121" hidden="1" customWidth="1" outlineLevel="1"/>
    <col min="8" max="8" width="22.265625" style="123" bestFit="1" customWidth="1" collapsed="1"/>
    <col min="9" max="9" width="19.73046875" style="123" bestFit="1" customWidth="1"/>
    <col min="10" max="10" width="22.73046875" style="121" hidden="1" customWidth="1" outlineLevel="1"/>
    <col min="11" max="11" width="25.265625" style="121" hidden="1" customWidth="1" outlineLevel="1"/>
    <col min="12" max="12" width="19.73046875" style="121" hidden="1" customWidth="1" outlineLevel="1"/>
    <col min="13" max="13" width="22.265625" style="121" hidden="1" customWidth="1" outlineLevel="1" collapsed="1"/>
    <col min="14" max="14" width="21.3984375" style="121" hidden="1" customWidth="1" outlineLevel="1"/>
    <col min="15" max="15" width="22.265625" style="123" customWidth="1" collapsed="1"/>
    <col min="16" max="16" width="20.1328125" style="123" customWidth="1"/>
    <col min="17" max="16384" width="9.265625" style="123"/>
  </cols>
  <sheetData>
    <row r="1" spans="1:234" ht="13.9" x14ac:dyDescent="0.4">
      <c r="A1" s="34" t="s">
        <v>196</v>
      </c>
    </row>
    <row r="2" spans="1:234" x14ac:dyDescent="0.35">
      <c r="A2" s="23" t="s">
        <v>61</v>
      </c>
    </row>
    <row r="3" spans="1:234" x14ac:dyDescent="0.35">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row>
    <row r="4" spans="1:234" ht="13.9" x14ac:dyDescent="0.4">
      <c r="A4" s="123"/>
      <c r="B4" s="34"/>
      <c r="C4" s="224" t="s">
        <v>42</v>
      </c>
      <c r="D4" s="248" t="s">
        <v>42</v>
      </c>
      <c r="E4" s="248" t="s">
        <v>43</v>
      </c>
      <c r="F4" s="248" t="s">
        <v>42</v>
      </c>
      <c r="G4" s="248" t="s">
        <v>209</v>
      </c>
      <c r="H4" s="238" t="s">
        <v>42</v>
      </c>
      <c r="I4" s="238" t="s">
        <v>80</v>
      </c>
      <c r="J4" s="224" t="s">
        <v>42</v>
      </c>
      <c r="K4" s="248" t="s">
        <v>42</v>
      </c>
      <c r="L4" s="248" t="s">
        <v>43</v>
      </c>
      <c r="M4" s="248" t="s">
        <v>42</v>
      </c>
      <c r="N4" s="248" t="s">
        <v>209</v>
      </c>
      <c r="O4" s="238" t="s">
        <v>42</v>
      </c>
      <c r="P4" s="238" t="s">
        <v>80</v>
      </c>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row>
    <row r="5" spans="1:234" ht="13.9" x14ac:dyDescent="0.4">
      <c r="A5" s="123"/>
      <c r="B5" s="34"/>
      <c r="C5" s="216">
        <v>43190</v>
      </c>
      <c r="D5" s="127">
        <v>43281</v>
      </c>
      <c r="E5" s="127">
        <v>43281</v>
      </c>
      <c r="F5" s="127">
        <v>43373</v>
      </c>
      <c r="G5" s="127">
        <v>43373</v>
      </c>
      <c r="H5" s="235">
        <v>43465</v>
      </c>
      <c r="I5" s="235">
        <v>43465</v>
      </c>
      <c r="J5" s="216">
        <v>43555</v>
      </c>
      <c r="K5" s="127">
        <v>43646</v>
      </c>
      <c r="L5" s="127">
        <v>43646</v>
      </c>
      <c r="M5" s="127">
        <v>43738</v>
      </c>
      <c r="N5" s="127">
        <v>43738</v>
      </c>
      <c r="O5" s="235">
        <v>43830</v>
      </c>
      <c r="P5" s="235">
        <v>43830</v>
      </c>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row>
    <row r="6" spans="1:234" ht="13.9" x14ac:dyDescent="0.4">
      <c r="A6" s="21"/>
      <c r="B6" s="30"/>
      <c r="C6" s="67"/>
      <c r="D6" s="67"/>
      <c r="E6" s="67"/>
      <c r="F6" s="67"/>
      <c r="G6" s="67"/>
      <c r="H6" s="67"/>
      <c r="I6" s="54"/>
      <c r="J6" s="67"/>
      <c r="K6" s="67"/>
      <c r="L6" s="67"/>
      <c r="M6" s="67"/>
      <c r="N6" s="67"/>
      <c r="O6" s="67"/>
      <c r="P6" s="67"/>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row>
    <row r="7" spans="1:234" x14ac:dyDescent="0.35">
      <c r="A7" s="30" t="s">
        <v>197</v>
      </c>
      <c r="B7" s="30"/>
      <c r="C7" s="131">
        <v>-92.9</v>
      </c>
      <c r="D7" s="131">
        <v>-33.5</v>
      </c>
      <c r="E7" s="131">
        <v>-126.4</v>
      </c>
      <c r="F7" s="131">
        <v>-41.4</v>
      </c>
      <c r="G7" s="131">
        <v>-167.80000000000007</v>
      </c>
      <c r="H7" s="131">
        <v>-18</v>
      </c>
      <c r="I7" s="55">
        <v>-185.8</v>
      </c>
      <c r="J7" s="131">
        <v>-20.9</v>
      </c>
      <c r="K7" s="131">
        <v>6.3</v>
      </c>
      <c r="L7" s="131">
        <v>-14.6</v>
      </c>
      <c r="M7" s="131">
        <v>11.7</v>
      </c>
      <c r="N7" s="131">
        <v>-2.8999999999999986</v>
      </c>
      <c r="O7" s="131">
        <v>3.1</v>
      </c>
      <c r="P7" s="131">
        <v>0.2</v>
      </c>
      <c r="R7" s="286"/>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row>
    <row r="8" spans="1:234" x14ac:dyDescent="0.35">
      <c r="A8" s="30" t="s">
        <v>193</v>
      </c>
      <c r="B8" s="30"/>
      <c r="C8" s="67"/>
      <c r="D8" s="67"/>
      <c r="E8" s="67"/>
      <c r="F8" s="67"/>
      <c r="G8" s="67"/>
      <c r="H8" s="67"/>
      <c r="I8" s="55"/>
      <c r="J8" s="67"/>
      <c r="K8" s="67"/>
      <c r="L8" s="67"/>
      <c r="M8" s="67"/>
      <c r="N8" s="67"/>
      <c r="O8" s="67"/>
      <c r="P8" s="67"/>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row>
    <row r="9" spans="1:234" ht="15" x14ac:dyDescent="0.4">
      <c r="A9" s="53" t="s">
        <v>198</v>
      </c>
      <c r="B9" s="30"/>
      <c r="C9" s="132">
        <v>51.600000000000009</v>
      </c>
      <c r="D9" s="132">
        <v>52.100000000000009</v>
      </c>
      <c r="E9" s="132">
        <v>103.70000000000002</v>
      </c>
      <c r="F9" s="132">
        <v>51.3</v>
      </c>
      <c r="G9" s="132">
        <v>155</v>
      </c>
      <c r="H9" s="132">
        <v>50.8</v>
      </c>
      <c r="I9" s="159">
        <v>205.8</v>
      </c>
      <c r="J9" s="132">
        <v>52.8</v>
      </c>
      <c r="K9" s="132">
        <v>53.5</v>
      </c>
      <c r="L9" s="132">
        <v>106.3</v>
      </c>
      <c r="M9" s="132">
        <v>52.800000000000004</v>
      </c>
      <c r="N9" s="132">
        <v>159.1</v>
      </c>
      <c r="O9" s="132">
        <v>50.1</v>
      </c>
      <c r="P9" s="132">
        <v>209.2</v>
      </c>
      <c r="FI9" s="23"/>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row>
    <row r="10" spans="1:234" x14ac:dyDescent="0.35">
      <c r="A10" s="53" t="s">
        <v>220</v>
      </c>
      <c r="B10" s="30"/>
      <c r="C10" s="132">
        <v>2.5</v>
      </c>
      <c r="D10" s="132">
        <v>-1.5</v>
      </c>
      <c r="E10" s="132">
        <v>0.99999999999999989</v>
      </c>
      <c r="F10" s="132">
        <v>48.5</v>
      </c>
      <c r="G10" s="132">
        <v>49.5</v>
      </c>
      <c r="H10" s="132">
        <v>-2.4</v>
      </c>
      <c r="I10" s="159">
        <v>47.1</v>
      </c>
      <c r="J10" s="132">
        <v>-0.3</v>
      </c>
      <c r="K10" s="132">
        <v>-0.39999999999999997</v>
      </c>
      <c r="L10" s="132">
        <v>-0.69999999999999984</v>
      </c>
      <c r="M10" s="132">
        <v>-0.39999999999999997</v>
      </c>
      <c r="N10" s="132">
        <v>-1.0999999999999999</v>
      </c>
      <c r="O10" s="132">
        <v>-1.3</v>
      </c>
      <c r="P10" s="132">
        <v>-2.4</v>
      </c>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row>
    <row r="11" spans="1:234" x14ac:dyDescent="0.35">
      <c r="A11" s="53" t="s">
        <v>195</v>
      </c>
      <c r="B11" s="30"/>
      <c r="C11" s="132">
        <v>66.2</v>
      </c>
      <c r="D11" s="132">
        <v>43</v>
      </c>
      <c r="E11" s="132">
        <v>109.19999999999999</v>
      </c>
      <c r="F11" s="132">
        <v>64.7</v>
      </c>
      <c r="G11" s="132">
        <v>173.9</v>
      </c>
      <c r="H11" s="132">
        <v>70.599999999999994</v>
      </c>
      <c r="I11" s="55">
        <v>244.7</v>
      </c>
      <c r="J11" s="132">
        <v>21.400000000000002</v>
      </c>
      <c r="K11" s="132">
        <v>22.299999999999997</v>
      </c>
      <c r="L11" s="132">
        <v>44.2</v>
      </c>
      <c r="M11" s="132">
        <v>29.9</v>
      </c>
      <c r="N11" s="132">
        <v>74.099999999999994</v>
      </c>
      <c r="O11" s="132">
        <v>38.4</v>
      </c>
      <c r="P11" s="132">
        <v>112.5</v>
      </c>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row>
    <row r="12" spans="1:234" x14ac:dyDescent="0.35">
      <c r="A12" s="53" t="s">
        <v>187</v>
      </c>
      <c r="B12" s="30"/>
      <c r="C12" s="132">
        <v>6.8</v>
      </c>
      <c r="D12" s="132">
        <v>10.199999999999999</v>
      </c>
      <c r="E12" s="132">
        <v>17</v>
      </c>
      <c r="F12" s="132">
        <v>8</v>
      </c>
      <c r="G12" s="132">
        <v>25</v>
      </c>
      <c r="H12" s="132">
        <v>38.5</v>
      </c>
      <c r="I12" s="55">
        <v>63.4</v>
      </c>
      <c r="J12" s="132">
        <v>11.6</v>
      </c>
      <c r="K12" s="132">
        <v>10.6</v>
      </c>
      <c r="L12" s="132">
        <v>22.2</v>
      </c>
      <c r="M12" s="132">
        <v>11.4</v>
      </c>
      <c r="N12" s="132">
        <v>33.6</v>
      </c>
      <c r="O12" s="132">
        <v>10.3</v>
      </c>
      <c r="P12" s="203">
        <v>43.9</v>
      </c>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row>
    <row r="13" spans="1:234" x14ac:dyDescent="0.35">
      <c r="A13" s="53" t="s">
        <v>188</v>
      </c>
      <c r="B13" s="30"/>
      <c r="C13" s="132">
        <v>10.4</v>
      </c>
      <c r="D13" s="132">
        <v>9.4</v>
      </c>
      <c r="E13" s="132">
        <v>19.8</v>
      </c>
      <c r="F13" s="132">
        <v>11</v>
      </c>
      <c r="G13" s="132">
        <v>30.8</v>
      </c>
      <c r="H13" s="132">
        <v>2.2000000000000002</v>
      </c>
      <c r="I13" s="55">
        <v>33</v>
      </c>
      <c r="J13" s="132">
        <v>0</v>
      </c>
      <c r="K13" s="132">
        <v>0</v>
      </c>
      <c r="L13" s="132">
        <v>0</v>
      </c>
      <c r="M13" s="132">
        <v>0</v>
      </c>
      <c r="N13" s="132">
        <v>0</v>
      </c>
      <c r="O13" s="203">
        <v>0</v>
      </c>
      <c r="P13" s="203">
        <v>0</v>
      </c>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row>
    <row r="14" spans="1:234" x14ac:dyDescent="0.35">
      <c r="A14" s="53" t="s">
        <v>199</v>
      </c>
      <c r="B14" s="30"/>
      <c r="C14" s="35">
        <v>0</v>
      </c>
      <c r="D14" s="35">
        <v>0</v>
      </c>
      <c r="E14" s="35">
        <v>0</v>
      </c>
      <c r="F14" s="35">
        <v>0</v>
      </c>
      <c r="G14" s="35">
        <v>0</v>
      </c>
      <c r="H14" s="35">
        <v>0</v>
      </c>
      <c r="I14" s="35">
        <v>0</v>
      </c>
      <c r="J14" s="202">
        <v>3.7</v>
      </c>
      <c r="K14" s="132">
        <v>6</v>
      </c>
      <c r="L14" s="132">
        <v>9.6999999999999993</v>
      </c>
      <c r="M14" s="35">
        <v>8</v>
      </c>
      <c r="N14" s="35">
        <v>17.700000000000003</v>
      </c>
      <c r="O14" s="202">
        <v>38.4</v>
      </c>
      <c r="P14" s="202">
        <v>56.1</v>
      </c>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row>
    <row r="15" spans="1:234" x14ac:dyDescent="0.35">
      <c r="A15" s="53" t="s">
        <v>190</v>
      </c>
      <c r="B15" s="30"/>
      <c r="C15" s="132">
        <v>2.1</v>
      </c>
      <c r="D15" s="132">
        <v>2.5</v>
      </c>
      <c r="E15" s="132">
        <v>4.5999999999999996</v>
      </c>
      <c r="F15" s="132">
        <v>3.0000000000000004</v>
      </c>
      <c r="G15" s="132">
        <v>7.6</v>
      </c>
      <c r="H15" s="132">
        <v>2.5</v>
      </c>
      <c r="I15" s="55">
        <v>10</v>
      </c>
      <c r="J15" s="203">
        <v>2.2999999999999998</v>
      </c>
      <c r="K15" s="132">
        <v>5.4</v>
      </c>
      <c r="L15" s="132">
        <v>7.6999999999999993</v>
      </c>
      <c r="M15" s="132">
        <v>6.1000000000000005</v>
      </c>
      <c r="N15" s="132">
        <v>13.799999999999997</v>
      </c>
      <c r="O15" s="203">
        <v>8</v>
      </c>
      <c r="P15" s="203">
        <v>21.8</v>
      </c>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row>
    <row r="16" spans="1:234" ht="15" x14ac:dyDescent="0.4">
      <c r="A16" s="53" t="s">
        <v>221</v>
      </c>
      <c r="B16" s="30"/>
      <c r="C16" s="132">
        <v>-35.200000000000003</v>
      </c>
      <c r="D16" s="132">
        <v>-6.7000000000000028</v>
      </c>
      <c r="E16" s="132">
        <v>-41.900000000000006</v>
      </c>
      <c r="F16" s="132">
        <v>-55.8</v>
      </c>
      <c r="G16" s="132">
        <v>-97.600000000000009</v>
      </c>
      <c r="H16" s="132">
        <v>-13.8</v>
      </c>
      <c r="I16" s="55">
        <v>-111.6</v>
      </c>
      <c r="J16" s="132">
        <v>-47.8</v>
      </c>
      <c r="K16" s="132">
        <v>-15.099999999999998</v>
      </c>
      <c r="L16" s="132">
        <v>-62.899999999999991</v>
      </c>
      <c r="M16" s="132">
        <v>-36</v>
      </c>
      <c r="N16" s="132">
        <v>-98.90000000000002</v>
      </c>
      <c r="O16" s="203">
        <v>27.9</v>
      </c>
      <c r="P16" s="203">
        <v>-73.5</v>
      </c>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row>
    <row r="17" spans="1:234" ht="13.9" x14ac:dyDescent="0.4">
      <c r="A17" s="89" t="s">
        <v>200</v>
      </c>
      <c r="B17" s="89"/>
      <c r="C17" s="134">
        <f t="shared" ref="C17:L17" si="0">SUM(C7:C16)</f>
        <v>11.5</v>
      </c>
      <c r="D17" s="134">
        <f t="shared" si="0"/>
        <v>75.500000000000014</v>
      </c>
      <c r="E17" s="134">
        <f t="shared" si="0"/>
        <v>87</v>
      </c>
      <c r="F17" s="134">
        <v>89.3</v>
      </c>
      <c r="G17" s="134">
        <v>176.39999999999992</v>
      </c>
      <c r="H17" s="134">
        <f t="shared" si="0"/>
        <v>130.39999999999998</v>
      </c>
      <c r="I17" s="134">
        <f t="shared" si="0"/>
        <v>306.59999999999991</v>
      </c>
      <c r="J17" s="134">
        <f t="shared" si="0"/>
        <v>22.799999999999997</v>
      </c>
      <c r="K17" s="134">
        <f t="shared" si="0"/>
        <v>88.6</v>
      </c>
      <c r="L17" s="134">
        <f t="shared" si="0"/>
        <v>111.89999999999996</v>
      </c>
      <c r="M17" s="134">
        <v>83.5</v>
      </c>
      <c r="N17" s="134">
        <v>195.39999999999998</v>
      </c>
      <c r="O17" s="382">
        <v>174.9</v>
      </c>
      <c r="P17" s="382">
        <v>367.8</v>
      </c>
      <c r="R17" s="286"/>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row>
    <row r="18" spans="1:234" ht="14.25" x14ac:dyDescent="0.45">
      <c r="A18" s="20"/>
      <c r="B18" s="138" t="s">
        <v>201</v>
      </c>
      <c r="C18" s="103">
        <v>0.22</v>
      </c>
      <c r="D18" s="103">
        <v>0.22</v>
      </c>
      <c r="E18" s="103">
        <v>0.22</v>
      </c>
      <c r="F18" s="103">
        <v>0.22</v>
      </c>
      <c r="G18" s="103">
        <v>0.22</v>
      </c>
      <c r="H18" s="103">
        <v>0.23</v>
      </c>
      <c r="I18" s="103">
        <v>0.23</v>
      </c>
      <c r="J18" s="103">
        <v>0.23</v>
      </c>
      <c r="K18" s="103">
        <v>0.23</v>
      </c>
      <c r="L18" s="103">
        <v>0.23</v>
      </c>
      <c r="M18" s="103">
        <v>0.23</v>
      </c>
      <c r="N18" s="103">
        <v>0.23</v>
      </c>
      <c r="O18" s="103">
        <v>0.24</v>
      </c>
      <c r="P18" s="103">
        <v>0.24</v>
      </c>
      <c r="Q18" s="287"/>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row>
    <row r="19" spans="1:234" ht="13.9" x14ac:dyDescent="0.4">
      <c r="A19" s="135" t="s">
        <v>191</v>
      </c>
      <c r="B19" s="136"/>
      <c r="C19" s="20"/>
      <c r="D19" s="20"/>
      <c r="E19" s="20"/>
      <c r="F19" s="20"/>
      <c r="G19" s="20"/>
      <c r="H19" s="103"/>
      <c r="J19" s="20"/>
      <c r="K19" s="20"/>
      <c r="L19" s="20"/>
      <c r="M19" s="20"/>
      <c r="N19" s="20"/>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row>
    <row r="20" spans="1:234" x14ac:dyDescent="0.35">
      <c r="A20" s="137" t="s">
        <v>218</v>
      </c>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row>
    <row r="21" spans="1:234" ht="14.25" customHeight="1" x14ac:dyDescent="0.35">
      <c r="A21" s="137" t="s">
        <v>219</v>
      </c>
      <c r="B21" s="137"/>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row>
    <row r="22" spans="1:234" ht="14.25" customHeight="1" x14ac:dyDescent="0.35">
      <c r="A22" s="137"/>
      <c r="B22" s="137"/>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row>
    <row r="23" spans="1:234" x14ac:dyDescent="0.35">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row>
    <row r="24" spans="1:234" x14ac:dyDescent="0.35">
      <c r="A24" s="23"/>
      <c r="B24" s="1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row>
    <row r="25" spans="1:234" x14ac:dyDescent="0.3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row>
    <row r="26" spans="1:234" x14ac:dyDescent="0.35">
      <c r="A26" s="23"/>
      <c r="B26" s="23"/>
      <c r="C26" s="23"/>
      <c r="D26" s="23"/>
      <c r="E26" s="23"/>
      <c r="F26" s="23"/>
      <c r="G26" s="23"/>
      <c r="H26" s="23" t="s">
        <v>202</v>
      </c>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row>
    <row r="27" spans="1:234" x14ac:dyDescent="0.3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row>
    <row r="28" spans="1:234" x14ac:dyDescent="0.3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row>
    <row r="29" spans="1:234" x14ac:dyDescent="0.3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row>
    <row r="30" spans="1:234" x14ac:dyDescent="0.3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row>
    <row r="31" spans="1:234" x14ac:dyDescent="0.3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row>
    <row r="32" spans="1:234" x14ac:dyDescent="0.3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row>
    <row r="33" spans="1:234" x14ac:dyDescent="0.3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row>
    <row r="34" spans="1:234" x14ac:dyDescent="0.3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row>
    <row r="35" spans="1:234" x14ac:dyDescent="0.3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row>
    <row r="36" spans="1:234" x14ac:dyDescent="0.3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row>
    <row r="37" spans="1:234" x14ac:dyDescent="0.3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row>
    <row r="38" spans="1:234" x14ac:dyDescent="0.3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row>
    <row r="39" spans="1:234" x14ac:dyDescent="0.3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row>
    <row r="40" spans="1:234" x14ac:dyDescent="0.3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row>
    <row r="41" spans="1:234" x14ac:dyDescent="0.3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row>
    <row r="42" spans="1:234" x14ac:dyDescent="0.3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row>
    <row r="43" spans="1:234" x14ac:dyDescent="0.3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row>
    <row r="44" spans="1:234" x14ac:dyDescent="0.3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row>
    <row r="45" spans="1:234" x14ac:dyDescent="0.3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row>
    <row r="46" spans="1:234"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row>
    <row r="47" spans="1:234"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row>
    <row r="48" spans="1:234"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row>
    <row r="49" spans="1:234"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row>
    <row r="50" spans="1:234"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row>
    <row r="51" spans="1:234"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row>
    <row r="52" spans="1:234"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row>
    <row r="53" spans="1:234"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row>
    <row r="54" spans="1:234"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row>
    <row r="55" spans="1:234"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row>
    <row r="56" spans="1:234"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row>
    <row r="57" spans="1:234"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row>
    <row r="58" spans="1:234"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row>
    <row r="59" spans="1:234"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row>
    <row r="60" spans="1:234"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row>
    <row r="61" spans="1:234"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row>
    <row r="62" spans="1:234"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row>
    <row r="63" spans="1:234"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row>
    <row r="64" spans="1:234"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row>
    <row r="65" spans="1:234"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row>
    <row r="66" spans="1:234"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row>
    <row r="67" spans="1:234"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row>
    <row r="68" spans="1:234"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row>
    <row r="69" spans="1:234"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row>
    <row r="70" spans="1:234"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row>
    <row r="71" spans="1:234"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row>
    <row r="72" spans="1:234"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row>
    <row r="73" spans="1:234"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row>
    <row r="74" spans="1:234"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row>
    <row r="75" spans="1:234"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row>
    <row r="76" spans="1:234"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row>
    <row r="77" spans="1:234"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row>
    <row r="78" spans="1:234"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row>
    <row r="79" spans="1:234"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row>
    <row r="80" spans="1:234"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row>
    <row r="81" spans="1:234"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row>
    <row r="82" spans="1:234"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row>
    <row r="83" spans="1:234"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row>
    <row r="84" spans="1:234"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row>
    <row r="85" spans="1:234"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row>
    <row r="86" spans="1:234"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row>
    <row r="87" spans="1:234"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row>
    <row r="88" spans="1:234"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row>
    <row r="89" spans="1:234"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row>
    <row r="90" spans="1:234"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row>
    <row r="91" spans="1:234"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row>
    <row r="92" spans="1:234"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row>
    <row r="93" spans="1:234"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row>
    <row r="94" spans="1:234"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row>
    <row r="95" spans="1:234"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row>
    <row r="96" spans="1:234"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row>
    <row r="97" spans="1:234"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row>
    <row r="98" spans="1:234"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row>
    <row r="99" spans="1:234"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row>
    <row r="100" spans="1:234"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row>
    <row r="101" spans="1:234"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row>
    <row r="102" spans="1:234"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row>
    <row r="103" spans="1:234"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row>
    <row r="104" spans="1:234"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row>
    <row r="105" spans="1:234"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row>
    <row r="106" spans="1:234"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row>
    <row r="107" spans="1:234"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row>
    <row r="108" spans="1:234"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row>
    <row r="109" spans="1:234"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row>
    <row r="110" spans="1:234"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row>
    <row r="111" spans="1:234"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row>
    <row r="112" spans="1:234"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row>
    <row r="113" spans="1:234"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row>
    <row r="114" spans="1:234"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row>
    <row r="115" spans="1:234"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row>
    <row r="116" spans="1:234"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row>
    <row r="117" spans="1:234"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row>
    <row r="118" spans="1:234"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row>
    <row r="119" spans="1:234"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row>
    <row r="120" spans="1:234"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row>
    <row r="121" spans="1:234"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row>
    <row r="122" spans="1:234"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row>
    <row r="123" spans="1:234"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row>
    <row r="124" spans="1:234"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row>
    <row r="125" spans="1:234"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row>
    <row r="126" spans="1:234"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row>
    <row r="127" spans="1:234"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row>
    <row r="128" spans="1:234"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row>
    <row r="129" spans="1:234"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row>
    <row r="130" spans="1:234"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row>
    <row r="131" spans="1:234"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row>
    <row r="132" spans="1:234"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row>
    <row r="133" spans="1:234"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row>
    <row r="134" spans="1:234"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row>
    <row r="135" spans="1:234"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row>
    <row r="136" spans="1:234"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row>
    <row r="137" spans="1:234"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row>
    <row r="138" spans="1:234"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row>
    <row r="139" spans="1:234"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row>
    <row r="140" spans="1:234"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row>
    <row r="141" spans="1:234"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row>
    <row r="142" spans="1:234"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row>
    <row r="143" spans="1:234"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row>
    <row r="144" spans="1:234"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row>
    <row r="145" spans="1:234"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row>
    <row r="146" spans="1:234"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row>
    <row r="147" spans="1:234"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row>
    <row r="148" spans="1:234"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row>
    <row r="149" spans="1:234"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row>
    <row r="150" spans="1:234"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row>
    <row r="151" spans="1:234"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row>
    <row r="152" spans="1:234"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row>
    <row r="153" spans="1:234"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row>
    <row r="154" spans="1:234"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row>
    <row r="155" spans="1:234"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row>
    <row r="156" spans="1:234"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row>
    <row r="157" spans="1:234"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row>
    <row r="158" spans="1:234"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row>
    <row r="159" spans="1:234"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row>
    <row r="160" spans="1:234"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row>
    <row r="161" spans="1:234"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row>
    <row r="162" spans="1:234"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row>
    <row r="163" spans="1:234"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row>
    <row r="164" spans="1:234"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row>
    <row r="165" spans="1:234"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row>
    <row r="166" spans="1:234"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row>
    <row r="167" spans="1:234"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row>
    <row r="168" spans="1:234"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row>
    <row r="169" spans="1:234"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row>
    <row r="170" spans="1:234"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row>
    <row r="171" spans="1:234"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row>
    <row r="172" spans="1:234"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row>
    <row r="173" spans="1:234"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row>
    <row r="174" spans="1:234"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row>
    <row r="175" spans="1:234"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row>
    <row r="176" spans="1:234"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row>
    <row r="177" spans="1:234"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row>
    <row r="178" spans="1:234"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row>
    <row r="179" spans="1:234"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row>
    <row r="180" spans="1:234"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row>
    <row r="181" spans="1:234"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row>
    <row r="182" spans="1:234"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row>
    <row r="183" spans="1:234"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row>
    <row r="184" spans="1:234"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row>
    <row r="185" spans="1:234"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row>
    <row r="186" spans="1:234"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row>
    <row r="187" spans="1:234"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row>
    <row r="188" spans="1:234"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row>
    <row r="189" spans="1:234"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row>
    <row r="190" spans="1:234"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row>
    <row r="191" spans="1:234"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row>
    <row r="192" spans="1:234"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row>
    <row r="193" spans="1:234"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row>
    <row r="194" spans="1:234"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row>
    <row r="195" spans="1:234"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row>
    <row r="196" spans="1:234"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row>
    <row r="197" spans="1:234"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row>
    <row r="198" spans="1:234"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row>
    <row r="199" spans="1:234"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row>
    <row r="200" spans="1:234"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row>
    <row r="201" spans="1:234"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row>
    <row r="202" spans="1:234"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row>
    <row r="203" spans="1:234"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row>
    <row r="204" spans="1:234"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row>
    <row r="205" spans="1:234"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row>
    <row r="206" spans="1:234"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row>
    <row r="207" spans="1:234"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row>
    <row r="208" spans="1:234"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row>
    <row r="209" spans="1:234"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row>
    <row r="210" spans="1:234"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row>
    <row r="211" spans="1:234"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row>
    <row r="212" spans="1:234"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row>
    <row r="213" spans="1:234"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row>
    <row r="214" spans="1:234"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row>
    <row r="215" spans="1:234"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row>
    <row r="216" spans="1:234"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row>
    <row r="217" spans="1:234"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row>
    <row r="218" spans="1:234"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row>
    <row r="219" spans="1:234"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row>
    <row r="220" spans="1:234"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row>
    <row r="221" spans="1:234"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row>
    <row r="222" spans="1:234"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row>
    <row r="223" spans="1:234"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row>
    <row r="224" spans="1:234"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row>
    <row r="225" spans="1:234"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row>
    <row r="226" spans="1:234"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row>
    <row r="227" spans="1:234"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row>
    <row r="228" spans="1:234"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row>
    <row r="229" spans="1:234"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row>
    <row r="230" spans="1:234"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row>
    <row r="231" spans="1:234"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row>
    <row r="232" spans="1:234"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row>
    <row r="233" spans="1:234"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row>
    <row r="234" spans="1:234"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row>
    <row r="235" spans="1:234"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row>
    <row r="236" spans="1:234"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row>
    <row r="237" spans="1:234"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row>
    <row r="238" spans="1:234"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row>
    <row r="239" spans="1:234"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row>
    <row r="240" spans="1:234"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row>
    <row r="241" spans="1:234"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row>
    <row r="242" spans="1:234"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row>
    <row r="243" spans="1:234"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row>
    <row r="244" spans="1:234"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row>
    <row r="245" spans="1:234"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row>
    <row r="246" spans="1:234"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row>
    <row r="247" spans="1:234"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row>
    <row r="248" spans="1:234"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row>
    <row r="249" spans="1:234"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row>
    <row r="250" spans="1:234"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row>
    <row r="251" spans="1:234"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row>
    <row r="252" spans="1:234"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row>
    <row r="253" spans="1:234"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row>
    <row r="254" spans="1:234"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row>
    <row r="255" spans="1:234"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row>
    <row r="256" spans="1:234"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row>
    <row r="257" spans="1:234"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row>
    <row r="258" spans="1:234"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row>
    <row r="259" spans="1:234"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row>
    <row r="260" spans="1:234"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row>
    <row r="261" spans="1:234"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row>
    <row r="262" spans="1:234"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row>
    <row r="263" spans="1:234"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row>
    <row r="264" spans="1:234"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row>
    <row r="265" spans="1:234"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row>
    <row r="266" spans="1:234"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row>
    <row r="267" spans="1:234"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row>
    <row r="268" spans="1:234"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row>
    <row r="269" spans="1:234"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row>
    <row r="270" spans="1:234"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row>
    <row r="271" spans="1:234"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row>
    <row r="272" spans="1:234"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row>
    <row r="273" spans="1:234"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row>
    <row r="274" spans="1:234"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row>
    <row r="275" spans="1:234"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row>
    <row r="276" spans="1:234"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row>
    <row r="277" spans="1:234"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row>
    <row r="278" spans="1:234"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row>
    <row r="279" spans="1:234"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row>
    <row r="280" spans="1:234"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row>
    <row r="281" spans="1:234"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row>
    <row r="282" spans="1:234"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row>
    <row r="283" spans="1:234"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row>
    <row r="284" spans="1:234"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row>
    <row r="285" spans="1:234"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row>
    <row r="286" spans="1:234"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row>
    <row r="287" spans="1:234"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row>
    <row r="288" spans="1:234"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row>
    <row r="289" spans="1:234"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row>
    <row r="290" spans="1:234"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row>
    <row r="291" spans="1:234"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row>
    <row r="292" spans="1:234"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row>
    <row r="293" spans="1:234"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row>
    <row r="294" spans="1:234"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row>
    <row r="295" spans="1:234"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row>
    <row r="296" spans="1:234"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row>
    <row r="297" spans="1:234"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row>
    <row r="298" spans="1:234"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row>
    <row r="299" spans="1:234"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row>
    <row r="300" spans="1:234"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row>
    <row r="301" spans="1:234"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row>
    <row r="302" spans="1:234"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row>
    <row r="303" spans="1:234"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row>
    <row r="304" spans="1:234"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row>
    <row r="305" spans="1:234"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row>
    <row r="306" spans="1:234"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row>
    <row r="307" spans="1:234"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row>
    <row r="308" spans="1:234"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row>
    <row r="309" spans="1:234"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row>
    <row r="310" spans="1:234"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row>
    <row r="311" spans="1:234"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row>
    <row r="312" spans="1:234"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row>
    <row r="313" spans="1:234"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row>
    <row r="314" spans="1:234"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row>
    <row r="315" spans="1:234"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row>
    <row r="316" spans="1:234"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row>
    <row r="317" spans="1:234"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row>
    <row r="318" spans="1:234"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row>
    <row r="319" spans="1:234"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row>
    <row r="320" spans="1:234"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row>
    <row r="321" spans="1:234"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row>
    <row r="322" spans="1:234"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row>
    <row r="323" spans="1:234"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row>
    <row r="324" spans="1:234"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row>
    <row r="325" spans="1:234"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row>
    <row r="326" spans="1:234"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row>
    <row r="327" spans="1:234"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row>
    <row r="328" spans="1:234"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row>
    <row r="329" spans="1:234"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row>
    <row r="330" spans="1:234"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row>
    <row r="331" spans="1:234"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row>
    <row r="332" spans="1:234"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row>
    <row r="333" spans="1:234"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row>
    <row r="334" spans="1:234"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row>
    <row r="335" spans="1:234"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row>
    <row r="336" spans="1:234"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row>
    <row r="337" spans="1:234"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row>
    <row r="338" spans="1:234"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row>
    <row r="339" spans="1:234"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row>
    <row r="340" spans="1:234"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row>
    <row r="341" spans="1:234"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row>
    <row r="342" spans="1:234"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row>
    <row r="343" spans="1:234"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row>
    <row r="344" spans="1:234"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row>
    <row r="345" spans="1:234"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row>
    <row r="346" spans="1:234"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row>
    <row r="347" spans="1:234"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row>
    <row r="348" spans="1:234"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row>
    <row r="349" spans="1:234"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row>
    <row r="350" spans="1:234"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row>
    <row r="351" spans="1:234"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row>
    <row r="352" spans="1:234"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row>
    <row r="353" spans="1:234"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row>
    <row r="354" spans="1:234"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row>
    <row r="355" spans="1:234"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row>
    <row r="356" spans="1:234"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row>
    <row r="357" spans="1:234"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row>
    <row r="358" spans="1:234"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row>
    <row r="359" spans="1:234"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row>
    <row r="360" spans="1:234"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row>
    <row r="361" spans="1:234"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row>
    <row r="362" spans="1:234"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row>
    <row r="363" spans="1:234"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row>
    <row r="364" spans="1:234"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row>
    <row r="365" spans="1:234"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row>
    <row r="366" spans="1:234"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row>
    <row r="367" spans="1:234"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row>
    <row r="368" spans="1:234"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row>
    <row r="369" spans="1:234"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row>
    <row r="370" spans="1:234"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row>
    <row r="371" spans="1:234"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row>
    <row r="372" spans="1:234"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row>
    <row r="373" spans="1:234"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row>
    <row r="374" spans="1:234"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row>
    <row r="375" spans="1:234"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row>
    <row r="376" spans="1:234"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row>
    <row r="377" spans="1:234"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row>
    <row r="378" spans="1:234"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row>
    <row r="379" spans="1:234"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c r="HU379" s="23"/>
      <c r="HV379" s="23"/>
      <c r="HW379" s="23"/>
      <c r="HX379" s="23"/>
      <c r="HY379" s="23"/>
      <c r="HZ379" s="23"/>
    </row>
    <row r="380" spans="1:234"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c r="HU380" s="23"/>
      <c r="HV380" s="23"/>
      <c r="HW380" s="23"/>
      <c r="HX380" s="23"/>
      <c r="HY380" s="23"/>
      <c r="HZ380" s="23"/>
    </row>
    <row r="381" spans="1:234"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c r="HU381" s="23"/>
      <c r="HV381" s="23"/>
      <c r="HW381" s="23"/>
      <c r="HX381" s="23"/>
      <c r="HY381" s="23"/>
      <c r="HZ381" s="23"/>
    </row>
    <row r="382" spans="1:234"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c r="HU382" s="23"/>
      <c r="HV382" s="23"/>
      <c r="HW382" s="23"/>
      <c r="HX382" s="23"/>
      <c r="HY382" s="23"/>
      <c r="HZ382" s="23"/>
    </row>
    <row r="383" spans="1:234"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c r="HU383" s="23"/>
      <c r="HV383" s="23"/>
      <c r="HW383" s="23"/>
      <c r="HX383" s="23"/>
      <c r="HY383" s="23"/>
      <c r="HZ383" s="23"/>
    </row>
    <row r="384" spans="1:234"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c r="HU384" s="23"/>
      <c r="HV384" s="23"/>
      <c r="HW384" s="23"/>
      <c r="HX384" s="23"/>
      <c r="HY384" s="23"/>
      <c r="HZ384" s="23"/>
    </row>
    <row r="385" spans="1:234"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c r="HU385" s="23"/>
      <c r="HV385" s="23"/>
      <c r="HW385" s="23"/>
      <c r="HX385" s="23"/>
      <c r="HY385" s="23"/>
      <c r="HZ385" s="23"/>
    </row>
    <row r="386" spans="1:234"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row>
    <row r="387" spans="1:234"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row>
    <row r="388" spans="1:234"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row>
    <row r="389" spans="1:234"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row>
    <row r="390" spans="1:234"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row>
    <row r="391" spans="1:234"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row>
    <row r="392" spans="1:234"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row>
    <row r="393" spans="1:234"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row>
    <row r="394" spans="1:234"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row>
    <row r="395" spans="1:234"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row>
    <row r="396" spans="1:234"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row>
    <row r="397" spans="1:234"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row>
    <row r="398" spans="1:234"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row>
    <row r="399" spans="1:234"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row>
    <row r="400" spans="1:234"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row>
    <row r="401" spans="1:192"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row>
    <row r="402" spans="1:192"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row>
    <row r="403" spans="1:192"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row>
    <row r="404" spans="1:192"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row>
    <row r="405" spans="1:192"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row>
    <row r="406" spans="1:192"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row>
    <row r="407" spans="1:192"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row>
    <row r="408" spans="1:192"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row>
    <row r="409" spans="1:192"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row>
    <row r="410" spans="1:192"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row>
    <row r="411" spans="1:192"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row>
    <row r="412" spans="1:192"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row>
    <row r="413" spans="1:192"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row>
    <row r="414" spans="1:192"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row>
    <row r="415" spans="1:192"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row>
    <row r="416" spans="1:192"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row>
    <row r="417" spans="1:192"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row>
    <row r="418" spans="1:192"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row>
    <row r="419" spans="1:192"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row>
    <row r="420" spans="1:192"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row>
    <row r="421" spans="1:192"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row>
    <row r="422" spans="1:192"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row>
    <row r="423" spans="1:192"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row>
    <row r="424" spans="1:192"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row>
    <row r="425" spans="1:192"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row>
    <row r="426" spans="1:192"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row>
    <row r="427" spans="1:192"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row>
    <row r="428" spans="1:192"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row>
    <row r="429" spans="1:192"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row>
    <row r="430" spans="1:192"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row>
    <row r="431" spans="1:192"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row>
    <row r="432" spans="1:192"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row>
    <row r="433" spans="1:192"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row>
    <row r="434" spans="1:192"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row>
    <row r="435" spans="1:192"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row>
    <row r="436" spans="1:192"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row>
    <row r="437" spans="1:192"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row>
    <row r="438" spans="1:192"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row>
    <row r="439" spans="1:192"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row>
    <row r="440" spans="1:192"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row>
    <row r="441" spans="1:192"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row>
    <row r="442" spans="1:192"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row>
    <row r="443" spans="1:192"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row>
    <row r="444" spans="1:192"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row>
    <row r="445" spans="1:192"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row>
    <row r="446" spans="1:192"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row>
    <row r="447" spans="1:192"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row>
    <row r="448" spans="1:192"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row>
    <row r="449" spans="1:192"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row>
    <row r="450" spans="1:192"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row>
    <row r="451" spans="1:192"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row>
    <row r="452" spans="1:192"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row>
    <row r="453" spans="1:192"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row>
    <row r="454" spans="1:192"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row>
    <row r="455" spans="1:192"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row>
    <row r="456" spans="1:192"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row>
    <row r="457" spans="1:192"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row>
    <row r="458" spans="1:192"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row>
    <row r="459" spans="1:192"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row>
    <row r="460" spans="1:192"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row>
    <row r="461" spans="1:192"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row>
    <row r="462" spans="1:192"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row>
    <row r="463" spans="1:192"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row>
    <row r="464" spans="1:192"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row>
    <row r="465" spans="1:192"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row>
    <row r="466" spans="1:192"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row>
    <row r="467" spans="1:192"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row>
    <row r="468" spans="1:192"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row>
    <row r="469" spans="1:192"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row>
    <row r="470" spans="1:192"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row>
    <row r="471" spans="1:192"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row>
    <row r="472" spans="1:192"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row>
    <row r="473" spans="1:192"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row>
    <row r="474" spans="1:192"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row>
    <row r="475" spans="1:192"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row>
    <row r="476" spans="1:192"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row>
    <row r="477" spans="1:192"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row>
    <row r="478" spans="1:192"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row>
    <row r="479" spans="1:192"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row>
    <row r="480" spans="1:192"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row>
    <row r="481" spans="1:192"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row>
    <row r="482" spans="1:192"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row>
    <row r="483" spans="1:192"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row>
    <row r="484" spans="1:192"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row>
    <row r="485" spans="1:192"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row>
    <row r="486" spans="1:192"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row>
    <row r="487" spans="1:192"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row>
    <row r="488" spans="1:192"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row>
    <row r="489" spans="1:192"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row>
    <row r="490" spans="1:192"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row>
    <row r="491" spans="1:192"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row>
    <row r="492" spans="1:192"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row>
    <row r="493" spans="1:192"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row>
    <row r="494" spans="1:192"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row>
    <row r="495" spans="1:192"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row>
    <row r="496" spans="1:192"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row>
    <row r="497" spans="1:192"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row>
    <row r="498" spans="1:192"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row>
    <row r="499" spans="1:192" x14ac:dyDescent="0.3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row>
    <row r="500" spans="1:192" x14ac:dyDescent="0.3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row>
    <row r="501" spans="1:192" x14ac:dyDescent="0.3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row>
    <row r="502" spans="1:192" x14ac:dyDescent="0.3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row>
    <row r="503" spans="1:192" x14ac:dyDescent="0.3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row>
    <row r="504" spans="1:192" x14ac:dyDescent="0.3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row>
    <row r="505" spans="1:192" x14ac:dyDescent="0.3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row>
    <row r="506" spans="1:192" x14ac:dyDescent="0.3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row>
    <row r="507" spans="1:192" x14ac:dyDescent="0.3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row>
    <row r="508" spans="1:192" x14ac:dyDescent="0.3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row>
    <row r="509" spans="1:192" x14ac:dyDescent="0.3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row>
    <row r="510" spans="1:192" x14ac:dyDescent="0.3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row>
    <row r="511" spans="1:192" x14ac:dyDescent="0.3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row>
    <row r="512" spans="1:192" x14ac:dyDescent="0.3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row>
    <row r="513" spans="1:192" x14ac:dyDescent="0.3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row>
    <row r="514" spans="1:192" x14ac:dyDescent="0.3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row>
    <row r="515" spans="1:192" x14ac:dyDescent="0.3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row>
    <row r="516" spans="1:192" x14ac:dyDescent="0.3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row>
    <row r="517" spans="1:192" x14ac:dyDescent="0.3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row>
    <row r="518" spans="1:192" x14ac:dyDescent="0.3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row>
    <row r="519" spans="1:192" x14ac:dyDescent="0.3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row>
    <row r="520" spans="1:192" x14ac:dyDescent="0.3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row>
    <row r="521" spans="1:192" x14ac:dyDescent="0.3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row>
    <row r="522" spans="1:192" x14ac:dyDescent="0.3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row>
    <row r="523" spans="1:192" x14ac:dyDescent="0.3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row>
    <row r="524" spans="1:192" x14ac:dyDescent="0.3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row>
    <row r="525" spans="1:192" x14ac:dyDescent="0.3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row>
    <row r="526" spans="1:192" x14ac:dyDescent="0.3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row>
    <row r="527" spans="1:192" x14ac:dyDescent="0.3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row>
    <row r="528" spans="1:192" x14ac:dyDescent="0.3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row>
    <row r="529" spans="1:192" x14ac:dyDescent="0.3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row>
    <row r="530" spans="1:192" x14ac:dyDescent="0.3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row>
    <row r="531" spans="1:192" x14ac:dyDescent="0.3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row>
    <row r="532" spans="1:192" x14ac:dyDescent="0.3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row>
    <row r="533" spans="1:192" x14ac:dyDescent="0.3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row>
    <row r="534" spans="1:192" x14ac:dyDescent="0.3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row>
    <row r="535" spans="1:192" x14ac:dyDescent="0.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row>
    <row r="536" spans="1:192" x14ac:dyDescent="0.3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row>
    <row r="537" spans="1:192" x14ac:dyDescent="0.3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row>
    <row r="538" spans="1:192" x14ac:dyDescent="0.3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row>
    <row r="539" spans="1:192" x14ac:dyDescent="0.3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row>
    <row r="540" spans="1:192" x14ac:dyDescent="0.3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row>
    <row r="541" spans="1:192" x14ac:dyDescent="0.3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row>
    <row r="542" spans="1:192" x14ac:dyDescent="0.3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row>
    <row r="543" spans="1:192" x14ac:dyDescent="0.3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row>
    <row r="544" spans="1:192" x14ac:dyDescent="0.3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row>
    <row r="545" spans="1:192" x14ac:dyDescent="0.3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row>
    <row r="546" spans="1:192" x14ac:dyDescent="0.3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row>
    <row r="547" spans="1:192" x14ac:dyDescent="0.3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row>
    <row r="548" spans="1:192" x14ac:dyDescent="0.3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row>
    <row r="549" spans="1:192" x14ac:dyDescent="0.3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row>
    <row r="550" spans="1:192" x14ac:dyDescent="0.3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row>
    <row r="551" spans="1:192" x14ac:dyDescent="0.3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row>
    <row r="552" spans="1:192" x14ac:dyDescent="0.3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row>
    <row r="553" spans="1:192" x14ac:dyDescent="0.3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row>
    <row r="554" spans="1:192" x14ac:dyDescent="0.3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row>
    <row r="555" spans="1:192" x14ac:dyDescent="0.3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row>
    <row r="556" spans="1:192" x14ac:dyDescent="0.3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row>
    <row r="557" spans="1:192" x14ac:dyDescent="0.3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row>
    <row r="558" spans="1:192" x14ac:dyDescent="0.3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row>
    <row r="559" spans="1:192" x14ac:dyDescent="0.3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row>
    <row r="560" spans="1:192" x14ac:dyDescent="0.3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row>
    <row r="561" spans="1:192" x14ac:dyDescent="0.3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row>
    <row r="562" spans="1:192" x14ac:dyDescent="0.3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row>
    <row r="563" spans="1:192" x14ac:dyDescent="0.3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row>
    <row r="564" spans="1:192" x14ac:dyDescent="0.3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row>
    <row r="565" spans="1:192" x14ac:dyDescent="0.3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row>
    <row r="566" spans="1:192" x14ac:dyDescent="0.3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row>
    <row r="567" spans="1:192" x14ac:dyDescent="0.3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row>
    <row r="568" spans="1:192" x14ac:dyDescent="0.3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row>
    <row r="569" spans="1:192" x14ac:dyDescent="0.3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row>
    <row r="570" spans="1:192" x14ac:dyDescent="0.3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row>
    <row r="571" spans="1:192" x14ac:dyDescent="0.3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row>
    <row r="572" spans="1:192" x14ac:dyDescent="0.3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row>
    <row r="573" spans="1:192" x14ac:dyDescent="0.3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row>
    <row r="574" spans="1:192" x14ac:dyDescent="0.3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row>
    <row r="575" spans="1:192" x14ac:dyDescent="0.3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row>
    <row r="576" spans="1:192" x14ac:dyDescent="0.3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row>
    <row r="577" spans="1:192" x14ac:dyDescent="0.3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row>
    <row r="578" spans="1:192" x14ac:dyDescent="0.3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row>
    <row r="579" spans="1:192" x14ac:dyDescent="0.3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row>
    <row r="580" spans="1:192" x14ac:dyDescent="0.3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row>
    <row r="581" spans="1:192" x14ac:dyDescent="0.3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row>
    <row r="582" spans="1:192" x14ac:dyDescent="0.3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row>
    <row r="583" spans="1:192" x14ac:dyDescent="0.3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row>
    <row r="584" spans="1:192" x14ac:dyDescent="0.3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row>
    <row r="585" spans="1:192" x14ac:dyDescent="0.3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row>
    <row r="586" spans="1:192" x14ac:dyDescent="0.3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row>
    <row r="587" spans="1:192" x14ac:dyDescent="0.3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row>
    <row r="588" spans="1:192" x14ac:dyDescent="0.3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row>
    <row r="589" spans="1:192" x14ac:dyDescent="0.3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row>
    <row r="590" spans="1:192" x14ac:dyDescent="0.3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row>
    <row r="591" spans="1:192" x14ac:dyDescent="0.3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row>
    <row r="592" spans="1:192" x14ac:dyDescent="0.3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row>
    <row r="593" spans="1:192" x14ac:dyDescent="0.3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row>
    <row r="594" spans="1:192" x14ac:dyDescent="0.3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row>
    <row r="595" spans="1:192" x14ac:dyDescent="0.3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row>
    <row r="596" spans="1:192" x14ac:dyDescent="0.3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row>
    <row r="597" spans="1:192" x14ac:dyDescent="0.3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row>
    <row r="598" spans="1:192" x14ac:dyDescent="0.3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row>
    <row r="599" spans="1:192" x14ac:dyDescent="0.3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row>
    <row r="600" spans="1:192" x14ac:dyDescent="0.3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row>
    <row r="601" spans="1:192" x14ac:dyDescent="0.3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row>
    <row r="602" spans="1:192" x14ac:dyDescent="0.3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row>
    <row r="603" spans="1:192" x14ac:dyDescent="0.3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row>
    <row r="604" spans="1:192" x14ac:dyDescent="0.3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row>
    <row r="605" spans="1:192" x14ac:dyDescent="0.3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row>
    <row r="606" spans="1:192" x14ac:dyDescent="0.3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row>
    <row r="607" spans="1:192" x14ac:dyDescent="0.3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row>
    <row r="608" spans="1:192" x14ac:dyDescent="0.3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row>
    <row r="609" spans="1:192" x14ac:dyDescent="0.3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row>
    <row r="610" spans="1:192" x14ac:dyDescent="0.3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row>
    <row r="611" spans="1:192" x14ac:dyDescent="0.3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row>
    <row r="612" spans="1:192" x14ac:dyDescent="0.3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row>
    <row r="613" spans="1:192" x14ac:dyDescent="0.3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row>
    <row r="614" spans="1:192" x14ac:dyDescent="0.3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row>
    <row r="615" spans="1:192" x14ac:dyDescent="0.3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row>
    <row r="616" spans="1:192" x14ac:dyDescent="0.3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row>
    <row r="617" spans="1:192" x14ac:dyDescent="0.3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row>
    <row r="618" spans="1:192" x14ac:dyDescent="0.3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row>
    <row r="619" spans="1:192" x14ac:dyDescent="0.3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row>
    <row r="620" spans="1:192" x14ac:dyDescent="0.3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row>
    <row r="621" spans="1:192" x14ac:dyDescent="0.3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row>
    <row r="622" spans="1:192" x14ac:dyDescent="0.3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row>
    <row r="623" spans="1:192" x14ac:dyDescent="0.3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row>
    <row r="624" spans="1:192" x14ac:dyDescent="0.3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row>
    <row r="625" spans="1:192" x14ac:dyDescent="0.3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row>
    <row r="626" spans="1:192" x14ac:dyDescent="0.3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row>
    <row r="627" spans="1:192" x14ac:dyDescent="0.3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row>
    <row r="628" spans="1:192" x14ac:dyDescent="0.3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row>
    <row r="629" spans="1:192" x14ac:dyDescent="0.3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row>
    <row r="630" spans="1:192" x14ac:dyDescent="0.3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row>
    <row r="631" spans="1:192" x14ac:dyDescent="0.3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row>
    <row r="632" spans="1:192" x14ac:dyDescent="0.3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row>
    <row r="633" spans="1:192" x14ac:dyDescent="0.3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row>
    <row r="634" spans="1:192" x14ac:dyDescent="0.3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row>
    <row r="635" spans="1:192" x14ac:dyDescent="0.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row>
    <row r="636" spans="1:192" x14ac:dyDescent="0.3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row>
    <row r="637" spans="1:192" x14ac:dyDescent="0.3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row>
    <row r="638" spans="1:192" x14ac:dyDescent="0.3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row>
    <row r="639" spans="1:192" x14ac:dyDescent="0.3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row>
    <row r="640" spans="1:192" x14ac:dyDescent="0.3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row>
    <row r="641" spans="1:192" x14ac:dyDescent="0.3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row>
    <row r="642" spans="1:192" x14ac:dyDescent="0.3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row>
    <row r="643" spans="1:192" x14ac:dyDescent="0.3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row>
    <row r="644" spans="1:192" x14ac:dyDescent="0.3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row>
    <row r="645" spans="1:192" x14ac:dyDescent="0.3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row>
    <row r="646" spans="1:192" x14ac:dyDescent="0.3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row>
    <row r="647" spans="1:192" x14ac:dyDescent="0.3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row>
    <row r="648" spans="1:192" x14ac:dyDescent="0.3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row>
    <row r="649" spans="1:192" x14ac:dyDescent="0.3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row>
    <row r="650" spans="1:192" x14ac:dyDescent="0.3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row>
    <row r="651" spans="1:192" x14ac:dyDescent="0.3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row>
    <row r="652" spans="1:192" x14ac:dyDescent="0.3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row>
    <row r="653" spans="1:192" x14ac:dyDescent="0.3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row>
    <row r="654" spans="1:192" x14ac:dyDescent="0.3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row>
    <row r="655" spans="1:192" x14ac:dyDescent="0.3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row>
    <row r="656" spans="1:192" x14ac:dyDescent="0.3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row>
    <row r="657" spans="1:192" x14ac:dyDescent="0.3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row>
    <row r="658" spans="1:192" x14ac:dyDescent="0.3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row>
    <row r="659" spans="1:192" x14ac:dyDescent="0.3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row>
    <row r="660" spans="1:192" x14ac:dyDescent="0.3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row>
    <row r="661" spans="1:192" x14ac:dyDescent="0.3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row>
    <row r="662" spans="1:192" x14ac:dyDescent="0.3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row>
    <row r="663" spans="1:192" x14ac:dyDescent="0.3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row>
    <row r="664" spans="1:192" x14ac:dyDescent="0.3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row>
    <row r="665" spans="1:192" x14ac:dyDescent="0.3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row>
    <row r="666" spans="1:192" x14ac:dyDescent="0.3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row>
    <row r="667" spans="1:192" x14ac:dyDescent="0.3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row>
    <row r="668" spans="1:192" x14ac:dyDescent="0.3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row>
    <row r="669" spans="1:192" x14ac:dyDescent="0.3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row>
    <row r="670" spans="1:192" x14ac:dyDescent="0.3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row>
    <row r="671" spans="1:192" x14ac:dyDescent="0.3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row>
    <row r="672" spans="1:192" x14ac:dyDescent="0.3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row>
    <row r="673" spans="1:192" x14ac:dyDescent="0.3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row>
    <row r="674" spans="1:192" x14ac:dyDescent="0.3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row>
    <row r="675" spans="1:192" x14ac:dyDescent="0.3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row>
    <row r="676" spans="1:192" x14ac:dyDescent="0.3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row>
    <row r="677" spans="1:192" x14ac:dyDescent="0.3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row>
    <row r="678" spans="1:192" x14ac:dyDescent="0.3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row>
    <row r="679" spans="1:192" x14ac:dyDescent="0.3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row>
    <row r="680" spans="1:192" x14ac:dyDescent="0.3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row>
    <row r="681" spans="1:192" x14ac:dyDescent="0.3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row>
    <row r="682" spans="1:192" x14ac:dyDescent="0.3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row>
    <row r="683" spans="1:192" x14ac:dyDescent="0.3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row>
    <row r="684" spans="1:192" x14ac:dyDescent="0.3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row>
    <row r="685" spans="1:192" x14ac:dyDescent="0.3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row>
    <row r="686" spans="1:192" x14ac:dyDescent="0.3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row>
    <row r="687" spans="1:192" x14ac:dyDescent="0.3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row>
    <row r="688" spans="1:192" x14ac:dyDescent="0.3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row>
    <row r="689" spans="1:192" x14ac:dyDescent="0.3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row>
    <row r="690" spans="1:192" x14ac:dyDescent="0.3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row>
    <row r="691" spans="1:192" x14ac:dyDescent="0.3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row>
    <row r="692" spans="1:192" x14ac:dyDescent="0.3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row>
    <row r="693" spans="1:192" x14ac:dyDescent="0.3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row>
    <row r="694" spans="1:192" x14ac:dyDescent="0.3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row>
    <row r="695" spans="1:192" x14ac:dyDescent="0.3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row>
    <row r="696" spans="1:192" x14ac:dyDescent="0.3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row>
    <row r="697" spans="1:192" x14ac:dyDescent="0.3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row>
    <row r="698" spans="1:192" x14ac:dyDescent="0.3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row>
    <row r="699" spans="1:192" x14ac:dyDescent="0.3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row>
    <row r="700" spans="1:192" x14ac:dyDescent="0.3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row>
    <row r="701" spans="1:192" x14ac:dyDescent="0.3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row>
    <row r="702" spans="1:192" x14ac:dyDescent="0.3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row>
    <row r="703" spans="1:192" x14ac:dyDescent="0.3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row>
    <row r="704" spans="1:192" x14ac:dyDescent="0.3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row>
    <row r="705" spans="1:192" x14ac:dyDescent="0.3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row>
    <row r="706" spans="1:192" x14ac:dyDescent="0.3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row>
    <row r="707" spans="1:192" x14ac:dyDescent="0.3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row>
    <row r="708" spans="1:192" x14ac:dyDescent="0.3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row>
    <row r="709" spans="1:192" x14ac:dyDescent="0.3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row>
    <row r="710" spans="1:192" x14ac:dyDescent="0.3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row>
    <row r="711" spans="1:192" x14ac:dyDescent="0.3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row>
    <row r="712" spans="1:192" x14ac:dyDescent="0.3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row>
    <row r="713" spans="1:192" x14ac:dyDescent="0.3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row>
    <row r="714" spans="1:192" x14ac:dyDescent="0.3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row>
    <row r="715" spans="1:192" x14ac:dyDescent="0.3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row>
    <row r="716" spans="1:192" x14ac:dyDescent="0.3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row>
    <row r="717" spans="1:192" x14ac:dyDescent="0.3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row>
    <row r="718" spans="1:192" x14ac:dyDescent="0.3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row>
    <row r="719" spans="1:192" x14ac:dyDescent="0.3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row>
    <row r="720" spans="1:192" x14ac:dyDescent="0.3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row>
    <row r="721" spans="1:192" x14ac:dyDescent="0.3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row>
    <row r="722" spans="1:192" x14ac:dyDescent="0.3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row>
    <row r="723" spans="1:192" x14ac:dyDescent="0.3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row>
    <row r="724" spans="1:192" x14ac:dyDescent="0.3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row>
    <row r="725" spans="1:192" x14ac:dyDescent="0.3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row>
    <row r="726" spans="1:192" x14ac:dyDescent="0.3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row>
    <row r="727" spans="1:192" x14ac:dyDescent="0.3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row>
    <row r="728" spans="1:192" x14ac:dyDescent="0.3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row>
    <row r="729" spans="1:192" x14ac:dyDescent="0.3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row>
    <row r="730" spans="1:192" x14ac:dyDescent="0.3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row>
    <row r="731" spans="1:192" x14ac:dyDescent="0.3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row>
    <row r="732" spans="1:192" x14ac:dyDescent="0.3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row>
    <row r="733" spans="1:192" x14ac:dyDescent="0.3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row>
    <row r="734" spans="1:192" x14ac:dyDescent="0.3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row>
    <row r="735" spans="1:192" x14ac:dyDescent="0.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row>
    <row r="736" spans="1:192" x14ac:dyDescent="0.3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row>
    <row r="737" spans="1:192" x14ac:dyDescent="0.3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row>
    <row r="738" spans="1:192" x14ac:dyDescent="0.3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row>
    <row r="739" spans="1:192" x14ac:dyDescent="0.3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row>
    <row r="740" spans="1:192" x14ac:dyDescent="0.3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row>
    <row r="741" spans="1:192" x14ac:dyDescent="0.3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row>
    <row r="742" spans="1:192" x14ac:dyDescent="0.3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row>
    <row r="743" spans="1:192" x14ac:dyDescent="0.3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row>
    <row r="744" spans="1:192" x14ac:dyDescent="0.3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row>
    <row r="745" spans="1:192" x14ac:dyDescent="0.3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row>
    <row r="746" spans="1:192" x14ac:dyDescent="0.3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row>
    <row r="747" spans="1:192" x14ac:dyDescent="0.3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row>
    <row r="748" spans="1:192" x14ac:dyDescent="0.3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row>
    <row r="749" spans="1:192" x14ac:dyDescent="0.3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row>
    <row r="750" spans="1:192" x14ac:dyDescent="0.3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row>
    <row r="751" spans="1:192" x14ac:dyDescent="0.3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row>
    <row r="752" spans="1:192" x14ac:dyDescent="0.3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row>
    <row r="753" spans="1:192" x14ac:dyDescent="0.3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row>
    <row r="754" spans="1:192" x14ac:dyDescent="0.3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row>
    <row r="755" spans="1:192" x14ac:dyDescent="0.3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row>
    <row r="756" spans="1:192" x14ac:dyDescent="0.3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row>
    <row r="757" spans="1:192" x14ac:dyDescent="0.3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row>
    <row r="758" spans="1:192" x14ac:dyDescent="0.3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row>
    <row r="759" spans="1:192" x14ac:dyDescent="0.3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row>
    <row r="760" spans="1:192" x14ac:dyDescent="0.3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row>
    <row r="761" spans="1:192" x14ac:dyDescent="0.3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row>
    <row r="762" spans="1:192" x14ac:dyDescent="0.3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row>
    <row r="763" spans="1:192" x14ac:dyDescent="0.3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row>
    <row r="764" spans="1:192" x14ac:dyDescent="0.3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row>
    <row r="765" spans="1:192" x14ac:dyDescent="0.3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row>
    <row r="766" spans="1:192" x14ac:dyDescent="0.3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row>
    <row r="767" spans="1:192" x14ac:dyDescent="0.3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row>
    <row r="768" spans="1:192" x14ac:dyDescent="0.3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row>
    <row r="769" spans="1:192" x14ac:dyDescent="0.3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row>
    <row r="770" spans="1:192" x14ac:dyDescent="0.3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row>
    <row r="771" spans="1:192" x14ac:dyDescent="0.3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row>
    <row r="772" spans="1:192" x14ac:dyDescent="0.3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row>
    <row r="773" spans="1:192" x14ac:dyDescent="0.3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row>
    <row r="774" spans="1:192" x14ac:dyDescent="0.3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row>
    <row r="775" spans="1:192" x14ac:dyDescent="0.3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row>
    <row r="776" spans="1:192" x14ac:dyDescent="0.3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row>
    <row r="777" spans="1:192" x14ac:dyDescent="0.3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row>
    <row r="778" spans="1:192" x14ac:dyDescent="0.3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row>
    <row r="779" spans="1:192" x14ac:dyDescent="0.3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row>
    <row r="780" spans="1:192" x14ac:dyDescent="0.3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row>
    <row r="781" spans="1:192" x14ac:dyDescent="0.3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row>
    <row r="782" spans="1:192" x14ac:dyDescent="0.3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row>
    <row r="783" spans="1:192" x14ac:dyDescent="0.3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row>
    <row r="784" spans="1:192" x14ac:dyDescent="0.3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row>
    <row r="785" spans="1:192" x14ac:dyDescent="0.3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row>
    <row r="786" spans="1:192" x14ac:dyDescent="0.3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row>
    <row r="787" spans="1:192" x14ac:dyDescent="0.3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row>
    <row r="788" spans="1:192" x14ac:dyDescent="0.3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row>
    <row r="789" spans="1:192" x14ac:dyDescent="0.3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row>
    <row r="790" spans="1:192" x14ac:dyDescent="0.3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row>
    <row r="791" spans="1:192" x14ac:dyDescent="0.3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row>
    <row r="792" spans="1:192" x14ac:dyDescent="0.3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row>
    <row r="793" spans="1:192" x14ac:dyDescent="0.3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row>
    <row r="794" spans="1:192" x14ac:dyDescent="0.3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row>
    <row r="795" spans="1:192" x14ac:dyDescent="0.3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row>
    <row r="796" spans="1:192" x14ac:dyDescent="0.3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row>
    <row r="797" spans="1:192" x14ac:dyDescent="0.3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row>
    <row r="798" spans="1:192" x14ac:dyDescent="0.3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row>
    <row r="799" spans="1:192" x14ac:dyDescent="0.3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row>
    <row r="800" spans="1:192" x14ac:dyDescent="0.3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row>
    <row r="801" spans="1:192" x14ac:dyDescent="0.3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row>
    <row r="802" spans="1:192" x14ac:dyDescent="0.3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row>
    <row r="803" spans="1:192" x14ac:dyDescent="0.3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row>
    <row r="804" spans="1:192" x14ac:dyDescent="0.3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row>
    <row r="805" spans="1:192" x14ac:dyDescent="0.3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row>
    <row r="806" spans="1:192" x14ac:dyDescent="0.3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row>
    <row r="807" spans="1:192" x14ac:dyDescent="0.3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row>
    <row r="808" spans="1:192" x14ac:dyDescent="0.3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row>
    <row r="809" spans="1:192" x14ac:dyDescent="0.3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row>
    <row r="810" spans="1:192" x14ac:dyDescent="0.3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row>
    <row r="811" spans="1:192" x14ac:dyDescent="0.3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row>
    <row r="812" spans="1:192" x14ac:dyDescent="0.3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row>
    <row r="813" spans="1:192" x14ac:dyDescent="0.3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row>
    <row r="814" spans="1:192" x14ac:dyDescent="0.3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row>
    <row r="815" spans="1:192" x14ac:dyDescent="0.3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row>
    <row r="816" spans="1:192" x14ac:dyDescent="0.3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row>
    <row r="817" spans="1:192" x14ac:dyDescent="0.3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row>
    <row r="818" spans="1:192" x14ac:dyDescent="0.3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row>
    <row r="819" spans="1:192" x14ac:dyDescent="0.3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row>
    <row r="820" spans="1:192" x14ac:dyDescent="0.3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row>
    <row r="821" spans="1:192" x14ac:dyDescent="0.3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row>
    <row r="822" spans="1:192" x14ac:dyDescent="0.3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row>
    <row r="823" spans="1:192" x14ac:dyDescent="0.3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row>
    <row r="824" spans="1:192" x14ac:dyDescent="0.3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row>
    <row r="825" spans="1:192" x14ac:dyDescent="0.3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row>
    <row r="826" spans="1:192" x14ac:dyDescent="0.3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row>
    <row r="827" spans="1:192" x14ac:dyDescent="0.3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row>
    <row r="828" spans="1:192" x14ac:dyDescent="0.3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row>
    <row r="829" spans="1:192" x14ac:dyDescent="0.3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row>
    <row r="830" spans="1:192" x14ac:dyDescent="0.3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row>
    <row r="831" spans="1:192" x14ac:dyDescent="0.3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row>
    <row r="832" spans="1:192" x14ac:dyDescent="0.3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row>
    <row r="833" spans="1:192" x14ac:dyDescent="0.3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row>
    <row r="834" spans="1:192" x14ac:dyDescent="0.3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row>
    <row r="835" spans="1:192" x14ac:dyDescent="0.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row>
    <row r="836" spans="1:192" x14ac:dyDescent="0.3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row>
    <row r="837" spans="1:192" x14ac:dyDescent="0.3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row>
    <row r="838" spans="1:192" x14ac:dyDescent="0.3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row>
    <row r="839" spans="1:192" x14ac:dyDescent="0.3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row>
    <row r="840" spans="1:192" x14ac:dyDescent="0.3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row>
    <row r="841" spans="1:192" x14ac:dyDescent="0.3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row>
    <row r="842" spans="1:192" x14ac:dyDescent="0.3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row>
    <row r="843" spans="1:192" x14ac:dyDescent="0.3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row>
    <row r="844" spans="1:192" x14ac:dyDescent="0.3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row>
    <row r="845" spans="1:192" x14ac:dyDescent="0.3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row>
    <row r="846" spans="1:192" x14ac:dyDescent="0.3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row>
    <row r="847" spans="1:192" x14ac:dyDescent="0.3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row>
    <row r="848" spans="1:192" x14ac:dyDescent="0.3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row>
    <row r="849" spans="1:192" x14ac:dyDescent="0.3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row>
    <row r="850" spans="1:192" x14ac:dyDescent="0.3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row>
    <row r="851" spans="1:192" x14ac:dyDescent="0.3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row>
    <row r="852" spans="1:192" x14ac:dyDescent="0.3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row>
    <row r="853" spans="1:192" x14ac:dyDescent="0.3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row>
    <row r="854" spans="1:192" x14ac:dyDescent="0.3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row>
    <row r="855" spans="1:192" x14ac:dyDescent="0.3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row>
    <row r="856" spans="1:192" x14ac:dyDescent="0.3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row>
    <row r="857" spans="1:192" x14ac:dyDescent="0.3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row>
    <row r="858" spans="1:192" x14ac:dyDescent="0.3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row>
    <row r="859" spans="1:192" x14ac:dyDescent="0.3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row>
    <row r="860" spans="1:192" x14ac:dyDescent="0.3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row>
    <row r="861" spans="1:192" x14ac:dyDescent="0.3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row>
    <row r="862" spans="1:192" x14ac:dyDescent="0.3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row>
    <row r="863" spans="1:192" x14ac:dyDescent="0.3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row>
    <row r="864" spans="1:192" x14ac:dyDescent="0.3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row>
    <row r="865" spans="1:192" x14ac:dyDescent="0.3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row>
    <row r="866" spans="1:192" x14ac:dyDescent="0.3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row>
    <row r="867" spans="1:192" x14ac:dyDescent="0.3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row>
    <row r="868" spans="1:192" x14ac:dyDescent="0.3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row>
    <row r="869" spans="1:192" x14ac:dyDescent="0.3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row>
    <row r="870" spans="1:192" x14ac:dyDescent="0.3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row>
    <row r="871" spans="1:192" x14ac:dyDescent="0.3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row>
    <row r="872" spans="1:192" x14ac:dyDescent="0.3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row>
    <row r="873" spans="1:192" x14ac:dyDescent="0.3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row>
    <row r="874" spans="1:192" x14ac:dyDescent="0.3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row>
    <row r="875" spans="1:192" x14ac:dyDescent="0.3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row>
    <row r="876" spans="1:192" x14ac:dyDescent="0.3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row>
    <row r="877" spans="1:192" x14ac:dyDescent="0.3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row>
    <row r="878" spans="1:192" x14ac:dyDescent="0.3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row>
    <row r="879" spans="1:192" x14ac:dyDescent="0.3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row>
    <row r="880" spans="1:192" x14ac:dyDescent="0.3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row>
    <row r="881" spans="1:192" x14ac:dyDescent="0.3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row>
    <row r="882" spans="1:192" x14ac:dyDescent="0.3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row>
    <row r="883" spans="1:192" x14ac:dyDescent="0.3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row>
    <row r="884" spans="1:192" x14ac:dyDescent="0.3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row>
    <row r="885" spans="1:192" x14ac:dyDescent="0.3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row>
    <row r="886" spans="1:192" x14ac:dyDescent="0.3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row>
    <row r="887" spans="1:192" x14ac:dyDescent="0.3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row>
    <row r="888" spans="1:192" x14ac:dyDescent="0.3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row>
    <row r="889" spans="1:192" x14ac:dyDescent="0.3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row>
    <row r="890" spans="1:192" x14ac:dyDescent="0.3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row>
    <row r="891" spans="1:192" x14ac:dyDescent="0.3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row>
    <row r="892" spans="1:192" x14ac:dyDescent="0.3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row>
    <row r="893" spans="1:192" x14ac:dyDescent="0.3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row>
    <row r="894" spans="1:192" x14ac:dyDescent="0.3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row>
    <row r="895" spans="1:192" x14ac:dyDescent="0.3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row>
    <row r="896" spans="1:192" x14ac:dyDescent="0.3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row>
    <row r="897" spans="1:192" x14ac:dyDescent="0.3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row>
    <row r="898" spans="1:192" x14ac:dyDescent="0.3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row>
    <row r="899" spans="1:192" x14ac:dyDescent="0.3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row>
    <row r="900" spans="1:192" x14ac:dyDescent="0.3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row>
    <row r="901" spans="1:192" x14ac:dyDescent="0.3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row>
    <row r="902" spans="1:192" x14ac:dyDescent="0.3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row>
    <row r="903" spans="1:192" x14ac:dyDescent="0.3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row>
    <row r="904" spans="1:192" x14ac:dyDescent="0.3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row>
    <row r="905" spans="1:192" x14ac:dyDescent="0.3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row>
    <row r="906" spans="1:192" x14ac:dyDescent="0.3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row>
    <row r="907" spans="1:192" x14ac:dyDescent="0.3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row>
    <row r="908" spans="1:192" x14ac:dyDescent="0.3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row>
    <row r="909" spans="1:192" x14ac:dyDescent="0.3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row>
    <row r="910" spans="1:192" x14ac:dyDescent="0.3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row>
    <row r="911" spans="1:192" x14ac:dyDescent="0.3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row>
    <row r="912" spans="1:192" x14ac:dyDescent="0.3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row>
    <row r="913" spans="1:192" x14ac:dyDescent="0.3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row>
    <row r="914" spans="1:192" x14ac:dyDescent="0.3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row>
    <row r="915" spans="1:192" x14ac:dyDescent="0.3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row>
    <row r="916" spans="1:192" x14ac:dyDescent="0.3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row>
    <row r="917" spans="1:192" x14ac:dyDescent="0.3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row>
    <row r="918" spans="1:192" x14ac:dyDescent="0.3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row>
    <row r="919" spans="1:192" x14ac:dyDescent="0.3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row>
    <row r="920" spans="1:192" x14ac:dyDescent="0.3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row>
    <row r="921" spans="1:192" x14ac:dyDescent="0.3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row>
    <row r="922" spans="1:192" x14ac:dyDescent="0.3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row>
    <row r="923" spans="1:192" x14ac:dyDescent="0.3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row>
    <row r="924" spans="1:192" x14ac:dyDescent="0.3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row>
    <row r="925" spans="1:192" x14ac:dyDescent="0.3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row>
    <row r="926" spans="1:192" x14ac:dyDescent="0.3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row>
    <row r="927" spans="1:192" x14ac:dyDescent="0.3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row>
    <row r="928" spans="1:192" x14ac:dyDescent="0.3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row>
    <row r="929" spans="1:192" x14ac:dyDescent="0.3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row>
    <row r="930" spans="1:192" x14ac:dyDescent="0.3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row>
    <row r="931" spans="1:192" x14ac:dyDescent="0.3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row>
    <row r="932" spans="1:192" x14ac:dyDescent="0.3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row>
    <row r="933" spans="1:192" x14ac:dyDescent="0.3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row>
    <row r="934" spans="1:192" x14ac:dyDescent="0.3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row>
    <row r="935" spans="1:192" x14ac:dyDescent="0.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row>
    <row r="936" spans="1:192" x14ac:dyDescent="0.3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row>
    <row r="937" spans="1:192" x14ac:dyDescent="0.3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row>
    <row r="938" spans="1:192" x14ac:dyDescent="0.3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row>
    <row r="939" spans="1:192" x14ac:dyDescent="0.3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row>
    <row r="940" spans="1:192" x14ac:dyDescent="0.3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row>
    <row r="941" spans="1:192" x14ac:dyDescent="0.3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row>
    <row r="942" spans="1:192" x14ac:dyDescent="0.3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row>
    <row r="943" spans="1:192" x14ac:dyDescent="0.3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row>
    <row r="944" spans="1:192" x14ac:dyDescent="0.3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row>
    <row r="945" spans="1:192" x14ac:dyDescent="0.3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row>
    <row r="946" spans="1:192" x14ac:dyDescent="0.3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row>
    <row r="947" spans="1:192" x14ac:dyDescent="0.3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row>
    <row r="948" spans="1:192" x14ac:dyDescent="0.3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row>
    <row r="949" spans="1:192" x14ac:dyDescent="0.3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row>
    <row r="950" spans="1:192" x14ac:dyDescent="0.3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row>
    <row r="951" spans="1:192" x14ac:dyDescent="0.3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row>
    <row r="952" spans="1:192" x14ac:dyDescent="0.3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row>
    <row r="953" spans="1:192" x14ac:dyDescent="0.3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row>
    <row r="954" spans="1:192" x14ac:dyDescent="0.3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row>
    <row r="955" spans="1:192" x14ac:dyDescent="0.3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row>
    <row r="956" spans="1:192" x14ac:dyDescent="0.3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row>
    <row r="957" spans="1:192" x14ac:dyDescent="0.3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row>
    <row r="958" spans="1:192" x14ac:dyDescent="0.3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row>
    <row r="959" spans="1:192" x14ac:dyDescent="0.3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row>
    <row r="960" spans="1:192" x14ac:dyDescent="0.3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row>
    <row r="961" spans="1:192" x14ac:dyDescent="0.3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row>
    <row r="962" spans="1:192" x14ac:dyDescent="0.3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row>
    <row r="963" spans="1:192" x14ac:dyDescent="0.3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row>
    <row r="964" spans="1:192" x14ac:dyDescent="0.3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row>
    <row r="965" spans="1:192" x14ac:dyDescent="0.3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row>
    <row r="966" spans="1:192" x14ac:dyDescent="0.3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row>
    <row r="967" spans="1:192" x14ac:dyDescent="0.3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row>
    <row r="968" spans="1:192" x14ac:dyDescent="0.3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row>
    <row r="969" spans="1:192" x14ac:dyDescent="0.3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row>
    <row r="970" spans="1:192" x14ac:dyDescent="0.3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row>
    <row r="971" spans="1:192" x14ac:dyDescent="0.3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row>
    <row r="972" spans="1:192" x14ac:dyDescent="0.3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row>
    <row r="973" spans="1:192" x14ac:dyDescent="0.3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row>
    <row r="974" spans="1:192" x14ac:dyDescent="0.3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row>
    <row r="975" spans="1:192" x14ac:dyDescent="0.3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row>
    <row r="976" spans="1:192" x14ac:dyDescent="0.3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row>
    <row r="977" spans="1:192" x14ac:dyDescent="0.3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row>
    <row r="978" spans="1:192" x14ac:dyDescent="0.3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row>
    <row r="979" spans="1:192" x14ac:dyDescent="0.3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row>
    <row r="980" spans="1:192" x14ac:dyDescent="0.3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row>
    <row r="981" spans="1:192" x14ac:dyDescent="0.3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row>
    <row r="982" spans="1:192" x14ac:dyDescent="0.3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row>
    <row r="983" spans="1:192" x14ac:dyDescent="0.3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row>
    <row r="984" spans="1:192" x14ac:dyDescent="0.3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row>
    <row r="985" spans="1:192" x14ac:dyDescent="0.3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row>
    <row r="986" spans="1:192" x14ac:dyDescent="0.3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row>
    <row r="987" spans="1:192" x14ac:dyDescent="0.3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row>
    <row r="988" spans="1:192" x14ac:dyDescent="0.3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row>
    <row r="989" spans="1:192" x14ac:dyDescent="0.3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row>
    <row r="990" spans="1:192" x14ac:dyDescent="0.3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row>
    <row r="991" spans="1:192" x14ac:dyDescent="0.3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row>
    <row r="992" spans="1:192" x14ac:dyDescent="0.3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row>
    <row r="993" spans="1:192" x14ac:dyDescent="0.3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row>
    <row r="994" spans="1:192" x14ac:dyDescent="0.3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row>
    <row r="995" spans="1:192" x14ac:dyDescent="0.3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row>
    <row r="996" spans="1:192" x14ac:dyDescent="0.3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row>
    <row r="997" spans="1:192" x14ac:dyDescent="0.3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row>
    <row r="998" spans="1:192" x14ac:dyDescent="0.3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row>
    <row r="999" spans="1:192" x14ac:dyDescent="0.3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row>
    <row r="1000" spans="1:192" x14ac:dyDescent="0.3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row>
    <row r="1001" spans="1:192" x14ac:dyDescent="0.3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row>
    <row r="1002" spans="1:192" x14ac:dyDescent="0.3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row>
    <row r="1003" spans="1:192" x14ac:dyDescent="0.35">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row>
    <row r="1004" spans="1:192" x14ac:dyDescent="0.35">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row>
    <row r="1005" spans="1:192" x14ac:dyDescent="0.3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row>
    <row r="1006" spans="1:192" x14ac:dyDescent="0.35">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row>
    <row r="1007" spans="1:192" x14ac:dyDescent="0.35">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row>
    <row r="1008" spans="1:192" x14ac:dyDescent="0.35">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row>
    <row r="1009" spans="1:192" x14ac:dyDescent="0.35">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row>
    <row r="1010" spans="1:192" x14ac:dyDescent="0.35">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row>
    <row r="1011" spans="1:192" x14ac:dyDescent="0.35">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row>
    <row r="1012" spans="1:192" x14ac:dyDescent="0.35">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row>
    <row r="1013" spans="1:192" x14ac:dyDescent="0.35">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row>
    <row r="1014" spans="1:192" x14ac:dyDescent="0.35">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row>
    <row r="1015" spans="1:192" x14ac:dyDescent="0.35">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row>
    <row r="1016" spans="1:192" x14ac:dyDescent="0.35">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row>
    <row r="1017" spans="1:192" x14ac:dyDescent="0.35">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row>
    <row r="1018" spans="1:192" x14ac:dyDescent="0.35">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row>
    <row r="1019" spans="1:192" x14ac:dyDescent="0.35">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row>
    <row r="1020" spans="1:192" x14ac:dyDescent="0.35">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row>
    <row r="1021" spans="1:192" x14ac:dyDescent="0.35">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row>
    <row r="1022" spans="1:192" x14ac:dyDescent="0.35">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row>
    <row r="1023" spans="1:192" x14ac:dyDescent="0.35">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row>
    <row r="1024" spans="1:192" x14ac:dyDescent="0.35">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row>
    <row r="1025" spans="1:192" x14ac:dyDescent="0.35">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row>
    <row r="1026" spans="1:192" x14ac:dyDescent="0.35">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row>
    <row r="1027" spans="1:192" x14ac:dyDescent="0.35">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row>
    <row r="1028" spans="1:192" x14ac:dyDescent="0.35">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row>
    <row r="1029" spans="1:192" x14ac:dyDescent="0.35">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row>
    <row r="1030" spans="1:192" x14ac:dyDescent="0.35">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row>
    <row r="1031" spans="1:192" x14ac:dyDescent="0.35">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row>
    <row r="1032" spans="1:192" x14ac:dyDescent="0.35">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row>
    <row r="1033" spans="1:192" x14ac:dyDescent="0.35">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row>
    <row r="1034" spans="1:192" x14ac:dyDescent="0.35">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row>
    <row r="1035" spans="1:192" x14ac:dyDescent="0.35">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row>
    <row r="1036" spans="1:192" x14ac:dyDescent="0.35">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row>
    <row r="1037" spans="1:192" x14ac:dyDescent="0.35">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row>
    <row r="1038" spans="1:192" x14ac:dyDescent="0.35">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row>
    <row r="1039" spans="1:192" x14ac:dyDescent="0.35">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row>
    <row r="1040" spans="1:192" x14ac:dyDescent="0.35">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row>
    <row r="1041" spans="1:192" x14ac:dyDescent="0.35">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row>
    <row r="1042" spans="1:192" x14ac:dyDescent="0.35">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row>
    <row r="1043" spans="1:192" x14ac:dyDescent="0.35">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row>
    <row r="1044" spans="1:192" x14ac:dyDescent="0.35">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row>
    <row r="1045" spans="1:192" x14ac:dyDescent="0.35">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row>
    <row r="1046" spans="1:192" x14ac:dyDescent="0.35">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row>
    <row r="1047" spans="1:192" x14ac:dyDescent="0.35">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row>
    <row r="1048" spans="1:192" x14ac:dyDescent="0.35">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row>
    <row r="1049" spans="1:192" x14ac:dyDescent="0.35">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row>
    <row r="1050" spans="1:192" x14ac:dyDescent="0.35">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row>
    <row r="1051" spans="1:192" x14ac:dyDescent="0.35">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row>
    <row r="1052" spans="1:192" x14ac:dyDescent="0.35">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row>
    <row r="1053" spans="1:192" x14ac:dyDescent="0.35">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row>
    <row r="1054" spans="1:192" x14ac:dyDescent="0.35">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row>
    <row r="1055" spans="1:192" x14ac:dyDescent="0.35">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row>
    <row r="1056" spans="1:192" x14ac:dyDescent="0.35">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row>
    <row r="1057" spans="1:192" x14ac:dyDescent="0.35">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row>
    <row r="1058" spans="1:192" x14ac:dyDescent="0.35">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row>
    <row r="1059" spans="1:192" x14ac:dyDescent="0.35">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row>
    <row r="1060" spans="1:192" x14ac:dyDescent="0.35">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row>
    <row r="1061" spans="1:192" x14ac:dyDescent="0.35">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row>
    <row r="1062" spans="1:192" x14ac:dyDescent="0.35">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row>
    <row r="1063" spans="1:192" x14ac:dyDescent="0.35">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row>
    <row r="1064" spans="1:192" x14ac:dyDescent="0.35">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row>
    <row r="1065" spans="1:192" x14ac:dyDescent="0.35">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row>
    <row r="1066" spans="1:192" x14ac:dyDescent="0.35">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row>
    <row r="1067" spans="1:192" x14ac:dyDescent="0.35">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row>
    <row r="1068" spans="1:192" x14ac:dyDescent="0.35">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row>
    <row r="1069" spans="1:192" x14ac:dyDescent="0.35">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row>
    <row r="1070" spans="1:192" x14ac:dyDescent="0.35">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row>
    <row r="1071" spans="1:192" x14ac:dyDescent="0.35">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row>
    <row r="1072" spans="1:192" x14ac:dyDescent="0.35">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row>
    <row r="1073" spans="1:192" x14ac:dyDescent="0.35">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row>
    <row r="1074" spans="1:192" x14ac:dyDescent="0.35">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row>
    <row r="1075" spans="1:192" x14ac:dyDescent="0.35">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row>
    <row r="1076" spans="1:192" x14ac:dyDescent="0.35">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row>
    <row r="1077" spans="1:192" x14ac:dyDescent="0.35">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row>
    <row r="1078" spans="1:192" x14ac:dyDescent="0.35">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row>
    <row r="1079" spans="1:192" x14ac:dyDescent="0.35">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row>
    <row r="1080" spans="1:192" x14ac:dyDescent="0.35">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row>
    <row r="1081" spans="1:192" x14ac:dyDescent="0.35">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row>
    <row r="1082" spans="1:192" x14ac:dyDescent="0.35">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row>
    <row r="1083" spans="1:192" x14ac:dyDescent="0.35">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row>
    <row r="1084" spans="1:192" x14ac:dyDescent="0.35">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row>
    <row r="1085" spans="1:192" x14ac:dyDescent="0.35">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row>
    <row r="1086" spans="1:192" x14ac:dyDescent="0.35">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row>
    <row r="1087" spans="1:192" x14ac:dyDescent="0.35">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row>
    <row r="1088" spans="1:192" x14ac:dyDescent="0.35">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row>
    <row r="1089" spans="1:192" x14ac:dyDescent="0.35">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row>
    <row r="1090" spans="1:192" x14ac:dyDescent="0.35">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row>
    <row r="1091" spans="1:192" x14ac:dyDescent="0.35">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row>
    <row r="1092" spans="1:192" x14ac:dyDescent="0.35">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row>
    <row r="1093" spans="1:192" x14ac:dyDescent="0.35">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row>
    <row r="1094" spans="1:192" x14ac:dyDescent="0.35">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row>
    <row r="1095" spans="1:192" x14ac:dyDescent="0.35">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row>
    <row r="1096" spans="1:192" x14ac:dyDescent="0.35">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row>
    <row r="1097" spans="1:192" x14ac:dyDescent="0.35">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row>
    <row r="1098" spans="1:192" x14ac:dyDescent="0.35">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row>
    <row r="1099" spans="1:192" x14ac:dyDescent="0.35">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row>
    <row r="1100" spans="1:192" x14ac:dyDescent="0.35">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row>
    <row r="1101" spans="1:192" x14ac:dyDescent="0.35">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row>
    <row r="1102" spans="1:192" x14ac:dyDescent="0.35">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row>
    <row r="1103" spans="1:192" x14ac:dyDescent="0.35">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row>
    <row r="1104" spans="1:192" x14ac:dyDescent="0.35">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row>
    <row r="1105" spans="1:192" x14ac:dyDescent="0.35">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row>
    <row r="1106" spans="1:192" x14ac:dyDescent="0.35">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row>
    <row r="1107" spans="1:192" x14ac:dyDescent="0.35">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row>
    <row r="1108" spans="1:192" x14ac:dyDescent="0.35">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row>
    <row r="1109" spans="1:192" x14ac:dyDescent="0.35">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row>
    <row r="1110" spans="1:192" x14ac:dyDescent="0.35">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row>
    <row r="1111" spans="1:192" x14ac:dyDescent="0.35">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row>
    <row r="1112" spans="1:192" x14ac:dyDescent="0.35">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row>
    <row r="1113" spans="1:192" x14ac:dyDescent="0.35">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row>
    <row r="1114" spans="1:192" x14ac:dyDescent="0.35">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row>
    <row r="1115" spans="1:192" x14ac:dyDescent="0.35">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row>
    <row r="1116" spans="1:192" x14ac:dyDescent="0.35">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row>
    <row r="1117" spans="1:192" x14ac:dyDescent="0.35">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row>
    <row r="1118" spans="1:192" x14ac:dyDescent="0.35">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row>
    <row r="1119" spans="1:192" x14ac:dyDescent="0.35">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row>
    <row r="1120" spans="1:192" x14ac:dyDescent="0.35">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row>
    <row r="1121" spans="1:192" x14ac:dyDescent="0.35">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row>
    <row r="1122" spans="1:192" x14ac:dyDescent="0.35">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row>
    <row r="1123" spans="1:192" x14ac:dyDescent="0.35">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row>
    <row r="1124" spans="1:192" x14ac:dyDescent="0.35">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row>
    <row r="1125" spans="1:192" x14ac:dyDescent="0.35">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row>
    <row r="1126" spans="1:192" x14ac:dyDescent="0.35">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row>
    <row r="1127" spans="1:192" x14ac:dyDescent="0.35">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row>
    <row r="1128" spans="1:192" x14ac:dyDescent="0.35">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row>
    <row r="1129" spans="1:192" x14ac:dyDescent="0.35">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row>
    <row r="1130" spans="1:192" x14ac:dyDescent="0.35">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row>
    <row r="1131" spans="1:192" x14ac:dyDescent="0.35">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row>
    <row r="1132" spans="1:192" x14ac:dyDescent="0.35">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row>
    <row r="1133" spans="1:192" x14ac:dyDescent="0.35">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row>
    <row r="1134" spans="1:192" x14ac:dyDescent="0.35">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row>
    <row r="1135" spans="1:192" x14ac:dyDescent="0.35">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row>
    <row r="1136" spans="1:192" x14ac:dyDescent="0.35">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row>
    <row r="1137" spans="1:192" x14ac:dyDescent="0.35">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row>
    <row r="1138" spans="1:192" x14ac:dyDescent="0.35">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row>
    <row r="1139" spans="1:192" x14ac:dyDescent="0.35">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row>
    <row r="1140" spans="1:192" x14ac:dyDescent="0.35">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row>
    <row r="1141" spans="1:192" x14ac:dyDescent="0.35">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row>
    <row r="1142" spans="1:192" x14ac:dyDescent="0.35">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row>
    <row r="1143" spans="1:192" x14ac:dyDescent="0.35">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row>
    <row r="1144" spans="1:192" x14ac:dyDescent="0.35">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row>
    <row r="1145" spans="1:192" x14ac:dyDescent="0.35">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row>
    <row r="1146" spans="1:192" x14ac:dyDescent="0.35">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row>
    <row r="1147" spans="1:192" x14ac:dyDescent="0.35">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row>
    <row r="1148" spans="1:192" x14ac:dyDescent="0.35">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row>
    <row r="1149" spans="1:192" x14ac:dyDescent="0.35">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row>
    <row r="1150" spans="1:192" x14ac:dyDescent="0.35">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row>
    <row r="1151" spans="1:192" x14ac:dyDescent="0.35">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row>
    <row r="1152" spans="1:192" x14ac:dyDescent="0.35">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row>
    <row r="1153" spans="1:192" x14ac:dyDescent="0.35">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row>
    <row r="1154" spans="1:192" x14ac:dyDescent="0.35">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row>
    <row r="1155" spans="1:192" x14ac:dyDescent="0.35">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row>
    <row r="1156" spans="1:192" x14ac:dyDescent="0.35">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row>
    <row r="1157" spans="1:192" x14ac:dyDescent="0.35">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row>
    <row r="1158" spans="1:192" x14ac:dyDescent="0.35">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row>
    <row r="1159" spans="1:192" x14ac:dyDescent="0.35">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row>
    <row r="1160" spans="1:192" x14ac:dyDescent="0.35">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row>
    <row r="1161" spans="1:192" x14ac:dyDescent="0.35">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row>
    <row r="1162" spans="1:192" x14ac:dyDescent="0.35">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row>
    <row r="1163" spans="1:192" x14ac:dyDescent="0.35">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row>
    <row r="1164" spans="1:192" x14ac:dyDescent="0.35">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row>
    <row r="1165" spans="1:192" x14ac:dyDescent="0.35">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row>
    <row r="1166" spans="1:192" x14ac:dyDescent="0.35">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row>
    <row r="1167" spans="1:192" x14ac:dyDescent="0.35">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row>
    <row r="1168" spans="1:192" x14ac:dyDescent="0.35">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row>
    <row r="1169" spans="1:192" x14ac:dyDescent="0.35">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row>
    <row r="1170" spans="1:192" x14ac:dyDescent="0.35">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row>
    <row r="1171" spans="1:192" x14ac:dyDescent="0.35">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row>
    <row r="1172" spans="1:192" x14ac:dyDescent="0.35">
      <c r="A1172" s="23"/>
      <c r="B1172" s="23"/>
      <c r="C1172" s="23"/>
      <c r="D1172" s="23"/>
      <c r="E1172" s="23"/>
      <c r="F1172" s="23"/>
      <c r="G1172" s="23"/>
      <c r="H1172" s="23"/>
      <c r="I1172" s="23"/>
      <c r="J1172" s="23"/>
      <c r="K1172" s="23"/>
      <c r="L1172" s="23"/>
      <c r="M1172" s="23"/>
      <c r="N1172" s="23"/>
      <c r="O1172" s="23"/>
      <c r="P1172" s="23"/>
      <c r="Q1172" s="23"/>
      <c r="R1172" s="23"/>
      <c r="S1172" s="23"/>
      <c r="T1172" s="23"/>
      <c r="U1172" s="23"/>
      <c r="V1172" s="23"/>
      <c r="W1172" s="23"/>
      <c r="X1172" s="23"/>
      <c r="Y1172" s="23"/>
      <c r="Z1172" s="23"/>
      <c r="AA1172" s="23"/>
      <c r="AB1172" s="23"/>
      <c r="AC1172" s="23"/>
      <c r="AD1172" s="23"/>
      <c r="AE1172" s="23"/>
      <c r="AF1172" s="23"/>
      <c r="AG1172" s="23"/>
      <c r="AH1172" s="23"/>
      <c r="AI1172" s="23"/>
      <c r="AJ1172" s="23"/>
      <c r="AK1172" s="23"/>
      <c r="AL1172" s="23"/>
      <c r="AM1172" s="23"/>
      <c r="AN1172" s="23"/>
      <c r="AO1172" s="23"/>
      <c r="AP1172" s="23"/>
      <c r="AQ1172" s="23"/>
      <c r="AR1172" s="23"/>
      <c r="AS1172" s="23"/>
      <c r="AT1172" s="23"/>
      <c r="AU1172" s="23"/>
      <c r="AV1172" s="23"/>
      <c r="AW1172" s="23"/>
      <c r="AX1172" s="23"/>
      <c r="AY1172" s="23"/>
      <c r="AZ1172" s="23"/>
      <c r="BA1172" s="23"/>
      <c r="BB1172" s="23"/>
      <c r="BC1172" s="23"/>
      <c r="BD1172" s="23"/>
      <c r="BE1172" s="23"/>
      <c r="BF1172" s="23"/>
      <c r="BG1172" s="23"/>
      <c r="BH1172" s="23"/>
      <c r="BI1172" s="23"/>
      <c r="BJ1172" s="23"/>
      <c r="BK1172" s="23"/>
      <c r="BL1172" s="23"/>
      <c r="BM1172" s="23"/>
      <c r="BN1172" s="23"/>
      <c r="BO1172" s="23"/>
      <c r="BP1172" s="23"/>
      <c r="BQ1172" s="23"/>
      <c r="BR1172" s="23"/>
      <c r="BS1172" s="23"/>
      <c r="BT1172" s="23"/>
      <c r="BU1172" s="23"/>
      <c r="BV1172" s="23"/>
      <c r="BW1172" s="23"/>
      <c r="BX1172" s="23"/>
      <c r="BY1172" s="23"/>
      <c r="BZ1172" s="23"/>
      <c r="CA1172" s="23"/>
      <c r="CB1172" s="23"/>
      <c r="CC1172" s="23"/>
      <c r="CD1172" s="23"/>
      <c r="CE1172" s="23"/>
      <c r="CF1172" s="23"/>
      <c r="CG1172" s="23"/>
      <c r="CH1172" s="23"/>
      <c r="CI1172" s="23"/>
      <c r="CJ1172" s="23"/>
      <c r="CK1172" s="23"/>
      <c r="CL1172" s="23"/>
      <c r="CM1172" s="23"/>
      <c r="CN1172" s="23"/>
      <c r="CO1172" s="23"/>
      <c r="CP1172" s="23"/>
      <c r="CQ1172" s="23"/>
      <c r="CR1172" s="23"/>
      <c r="CS1172" s="23"/>
      <c r="CT1172" s="23"/>
      <c r="CU1172" s="23"/>
      <c r="CV1172" s="23"/>
      <c r="CW1172" s="23"/>
      <c r="CX1172" s="23"/>
      <c r="CY1172" s="23"/>
      <c r="CZ1172" s="23"/>
      <c r="DA1172" s="23"/>
      <c r="DB1172" s="23"/>
      <c r="DC1172" s="23"/>
      <c r="DD1172" s="23"/>
      <c r="DE1172" s="23"/>
      <c r="DF1172" s="23"/>
      <c r="DG1172" s="23"/>
      <c r="DH1172" s="23"/>
      <c r="DI1172" s="23"/>
      <c r="DJ1172" s="23"/>
      <c r="DK1172" s="23"/>
      <c r="DL1172" s="23"/>
      <c r="DM1172" s="23"/>
      <c r="DN1172" s="23"/>
      <c r="DO1172" s="23"/>
      <c r="DP1172" s="23"/>
      <c r="DQ1172" s="23"/>
      <c r="DR1172" s="23"/>
      <c r="DS1172" s="23"/>
      <c r="DT1172" s="23"/>
      <c r="DU1172" s="23"/>
      <c r="DV1172" s="23"/>
      <c r="DW1172" s="23"/>
      <c r="DX1172" s="23"/>
      <c r="DY1172" s="23"/>
      <c r="DZ1172" s="23"/>
      <c r="EA1172" s="23"/>
      <c r="EB1172" s="23"/>
      <c r="EC1172" s="23"/>
      <c r="ED1172" s="23"/>
      <c r="EE1172" s="23"/>
      <c r="EF1172" s="23"/>
      <c r="EG1172" s="23"/>
      <c r="EH1172" s="23"/>
      <c r="EI1172" s="23"/>
      <c r="EJ1172" s="23"/>
      <c r="EK1172" s="23"/>
      <c r="EL1172" s="23"/>
      <c r="EM1172" s="23"/>
      <c r="EN1172" s="23"/>
      <c r="EO1172" s="23"/>
      <c r="EP1172" s="23"/>
      <c r="EQ1172" s="23"/>
      <c r="ER1172" s="23"/>
      <c r="ES1172" s="23"/>
      <c r="ET1172" s="23"/>
      <c r="EU1172" s="23"/>
      <c r="EV1172" s="23"/>
      <c r="EW1172" s="23"/>
      <c r="EX1172" s="23"/>
      <c r="EY1172" s="23"/>
      <c r="EZ1172" s="23"/>
      <c r="FA1172" s="23"/>
      <c r="FB1172" s="23"/>
      <c r="FC1172" s="23"/>
      <c r="FD1172" s="23"/>
      <c r="FE1172" s="23"/>
      <c r="FF1172" s="23"/>
      <c r="FG1172" s="23"/>
      <c r="FH1172" s="23"/>
      <c r="FI1172" s="23"/>
      <c r="FJ1172" s="23"/>
      <c r="FK1172" s="23"/>
      <c r="FL1172" s="23"/>
      <c r="FM1172" s="23"/>
      <c r="FN1172" s="23"/>
      <c r="FO1172" s="23"/>
      <c r="FP1172" s="23"/>
      <c r="FQ1172" s="23"/>
      <c r="FR1172" s="23"/>
      <c r="FS1172" s="23"/>
      <c r="FT1172" s="23"/>
      <c r="FU1172" s="23"/>
      <c r="FV1172" s="23"/>
      <c r="FW1172" s="23"/>
      <c r="FX1172" s="23"/>
      <c r="FY1172" s="23"/>
      <c r="FZ1172" s="23"/>
      <c r="GA1172" s="23"/>
      <c r="GB1172" s="23"/>
      <c r="GC1172" s="23"/>
      <c r="GD1172" s="23"/>
      <c r="GE1172" s="23"/>
      <c r="GF1172" s="23"/>
      <c r="GG1172" s="23"/>
      <c r="GH1172" s="23"/>
      <c r="GI1172" s="23"/>
      <c r="GJ1172" s="23"/>
    </row>
    <row r="1173" spans="1:192" x14ac:dyDescent="0.35">
      <c r="A1173" s="23"/>
      <c r="B1173" s="23"/>
      <c r="C1173" s="23"/>
      <c r="D1173" s="23"/>
      <c r="E1173" s="23"/>
      <c r="F1173" s="23"/>
      <c r="G1173" s="23"/>
      <c r="H1173" s="23"/>
      <c r="I1173" s="23"/>
      <c r="J1173" s="23"/>
      <c r="K1173" s="23"/>
      <c r="L1173" s="23"/>
      <c r="M1173" s="23"/>
      <c r="N1173" s="23"/>
      <c r="O1173" s="23"/>
      <c r="P1173" s="23"/>
      <c r="Q1173" s="23"/>
      <c r="R1173" s="23"/>
      <c r="S1173" s="23"/>
      <c r="T1173" s="23"/>
      <c r="U1173" s="23"/>
      <c r="V1173" s="23"/>
      <c r="W1173" s="23"/>
      <c r="X1173" s="23"/>
      <c r="Y1173" s="23"/>
      <c r="Z1173" s="23"/>
      <c r="AA1173" s="23"/>
      <c r="AB1173" s="23"/>
      <c r="AC1173" s="23"/>
      <c r="AD1173" s="23"/>
      <c r="AE1173" s="23"/>
      <c r="AF1173" s="23"/>
      <c r="AG1173" s="23"/>
      <c r="AH1173" s="23"/>
      <c r="AI1173" s="23"/>
      <c r="AJ1173" s="23"/>
      <c r="AK1173" s="23"/>
      <c r="AL1173" s="23"/>
      <c r="AM1173" s="23"/>
      <c r="AN1173" s="23"/>
      <c r="AO1173" s="23"/>
      <c r="AP1173" s="23"/>
      <c r="AQ1173" s="23"/>
      <c r="AR1173" s="23"/>
      <c r="AS1173" s="23"/>
      <c r="AT1173" s="23"/>
      <c r="AU1173" s="23"/>
      <c r="AV1173" s="23"/>
      <c r="AW1173" s="23"/>
      <c r="AX1173" s="23"/>
      <c r="AY1173" s="23"/>
      <c r="AZ1173" s="23"/>
      <c r="BA1173" s="23"/>
      <c r="BB1173" s="23"/>
      <c r="BC1173" s="23"/>
      <c r="BD1173" s="23"/>
      <c r="BE1173" s="23"/>
      <c r="BF1173" s="23"/>
      <c r="BG1173" s="23"/>
      <c r="BH1173" s="23"/>
      <c r="BI1173" s="23"/>
      <c r="BJ1173" s="23"/>
      <c r="BK1173" s="23"/>
      <c r="BL1173" s="23"/>
      <c r="BM1173" s="23"/>
      <c r="BN1173" s="23"/>
      <c r="BO1173" s="23"/>
      <c r="BP1173" s="23"/>
      <c r="BQ1173" s="23"/>
      <c r="BR1173" s="23"/>
      <c r="BS1173" s="23"/>
      <c r="BT1173" s="23"/>
      <c r="BU1173" s="23"/>
      <c r="BV1173" s="23"/>
      <c r="BW1173" s="23"/>
      <c r="BX1173" s="23"/>
      <c r="BY1173" s="23"/>
      <c r="BZ1173" s="23"/>
      <c r="CA1173" s="23"/>
      <c r="CB1173" s="23"/>
      <c r="CC1173" s="23"/>
      <c r="CD1173" s="23"/>
      <c r="CE1173" s="23"/>
      <c r="CF1173" s="23"/>
      <c r="CG1173" s="23"/>
      <c r="CH1173" s="23"/>
      <c r="CI1173" s="23"/>
      <c r="CJ1173" s="23"/>
      <c r="CK1173" s="23"/>
      <c r="CL1173" s="23"/>
      <c r="CM1173" s="23"/>
      <c r="CN1173" s="23"/>
      <c r="CO1173" s="23"/>
      <c r="CP1173" s="23"/>
      <c r="CQ1173" s="23"/>
      <c r="CR1173" s="23"/>
      <c r="CS1173" s="23"/>
      <c r="CT1173" s="23"/>
      <c r="CU1173" s="23"/>
      <c r="CV1173" s="23"/>
      <c r="CW1173" s="23"/>
      <c r="CX1173" s="23"/>
      <c r="CY1173" s="23"/>
      <c r="CZ1173" s="23"/>
      <c r="DA1173" s="23"/>
      <c r="DB1173" s="23"/>
      <c r="DC1173" s="23"/>
      <c r="DD1173" s="23"/>
      <c r="DE1173" s="23"/>
      <c r="DF1173" s="23"/>
      <c r="DG1173" s="23"/>
      <c r="DH1173" s="23"/>
      <c r="DI1173" s="23"/>
      <c r="DJ1173" s="23"/>
      <c r="DK1173" s="23"/>
      <c r="DL1173" s="23"/>
      <c r="DM1173" s="23"/>
      <c r="DN1173" s="23"/>
      <c r="DO1173" s="23"/>
      <c r="DP1173" s="23"/>
      <c r="DQ1173" s="23"/>
      <c r="DR1173" s="23"/>
      <c r="DS1173" s="23"/>
      <c r="DT1173" s="23"/>
      <c r="DU1173" s="23"/>
      <c r="DV1173" s="23"/>
      <c r="DW1173" s="23"/>
      <c r="DX1173" s="23"/>
      <c r="DY1173" s="23"/>
      <c r="DZ1173" s="23"/>
      <c r="EA1173" s="23"/>
      <c r="EB1173" s="23"/>
      <c r="EC1173" s="23"/>
      <c r="ED1173" s="23"/>
      <c r="EE1173" s="23"/>
      <c r="EF1173" s="23"/>
      <c r="EG1173" s="23"/>
      <c r="EH1173" s="23"/>
      <c r="EI1173" s="23"/>
      <c r="EJ1173" s="23"/>
      <c r="EK1173" s="23"/>
      <c r="EL1173" s="23"/>
      <c r="EM1173" s="23"/>
      <c r="EN1173" s="23"/>
      <c r="EO1173" s="23"/>
      <c r="EP1173" s="23"/>
      <c r="EQ1173" s="23"/>
      <c r="ER1173" s="23"/>
      <c r="ES1173" s="23"/>
      <c r="ET1173" s="23"/>
      <c r="EU1173" s="23"/>
      <c r="EV1173" s="23"/>
      <c r="EW1173" s="23"/>
      <c r="EX1173" s="23"/>
      <c r="EY1173" s="23"/>
      <c r="EZ1173" s="23"/>
      <c r="FA1173" s="23"/>
      <c r="FB1173" s="23"/>
      <c r="FC1173" s="23"/>
      <c r="FD1173" s="23"/>
      <c r="FE1173" s="23"/>
      <c r="FF1173" s="23"/>
      <c r="FG1173" s="23"/>
      <c r="FH1173" s="23"/>
      <c r="FI1173" s="23"/>
      <c r="FJ1173" s="23"/>
      <c r="FK1173" s="23"/>
      <c r="FL1173" s="23"/>
      <c r="FM1173" s="23"/>
      <c r="FN1173" s="23"/>
      <c r="FO1173" s="23"/>
      <c r="FP1173" s="23"/>
      <c r="FQ1173" s="23"/>
      <c r="FR1173" s="23"/>
      <c r="FS1173" s="23"/>
      <c r="FT1173" s="23"/>
      <c r="FU1173" s="23"/>
      <c r="FV1173" s="23"/>
      <c r="FW1173" s="23"/>
      <c r="FX1173" s="23"/>
      <c r="FY1173" s="23"/>
      <c r="FZ1173" s="23"/>
      <c r="GA1173" s="23"/>
      <c r="GB1173" s="23"/>
      <c r="GC1173" s="23"/>
      <c r="GD1173" s="23"/>
      <c r="GE1173" s="23"/>
      <c r="GF1173" s="23"/>
      <c r="GG1173" s="23"/>
      <c r="GH1173" s="23"/>
      <c r="GI1173" s="23"/>
      <c r="GJ1173" s="23"/>
    </row>
    <row r="1174" spans="1:192" x14ac:dyDescent="0.35">
      <c r="A1174" s="23"/>
      <c r="B1174" s="23"/>
      <c r="C1174" s="23"/>
      <c r="D1174" s="23"/>
      <c r="E1174" s="23"/>
      <c r="F1174" s="23"/>
      <c r="G1174" s="23"/>
      <c r="H1174" s="23"/>
      <c r="I1174" s="23"/>
      <c r="J1174" s="23"/>
      <c r="K1174" s="23"/>
      <c r="L1174" s="23"/>
      <c r="M1174" s="23"/>
      <c r="N1174" s="23"/>
      <c r="O1174" s="23"/>
      <c r="P1174" s="23"/>
      <c r="Q1174" s="23"/>
      <c r="R1174" s="23"/>
      <c r="S1174" s="23"/>
      <c r="T1174" s="23"/>
      <c r="U1174" s="23"/>
      <c r="V1174" s="23"/>
      <c r="W1174" s="23"/>
      <c r="X1174" s="23"/>
      <c r="Y1174" s="23"/>
      <c r="Z1174" s="23"/>
      <c r="AA1174" s="23"/>
      <c r="AB1174" s="23"/>
      <c r="AC1174" s="23"/>
      <c r="AD1174" s="23"/>
      <c r="AE1174" s="23"/>
      <c r="AF1174" s="23"/>
      <c r="AG1174" s="23"/>
      <c r="AH1174" s="23"/>
      <c r="AI1174" s="23"/>
      <c r="AJ1174" s="23"/>
      <c r="AK1174" s="23"/>
      <c r="AL1174" s="23"/>
      <c r="AM1174" s="23"/>
      <c r="AN1174" s="23"/>
      <c r="AO1174" s="23"/>
      <c r="AP1174" s="23"/>
      <c r="AQ1174" s="23"/>
      <c r="AR1174" s="23"/>
      <c r="AS1174" s="23"/>
      <c r="AT1174" s="23"/>
      <c r="AU1174" s="23"/>
      <c r="AV1174" s="23"/>
      <c r="AW1174" s="23"/>
      <c r="AX1174" s="23"/>
      <c r="AY1174" s="23"/>
      <c r="AZ1174" s="23"/>
      <c r="BA1174" s="23"/>
      <c r="BB1174" s="23"/>
      <c r="BC1174" s="23"/>
      <c r="BD1174" s="23"/>
      <c r="BE1174" s="23"/>
      <c r="BF1174" s="23"/>
      <c r="BG1174" s="23"/>
      <c r="BH1174" s="23"/>
      <c r="BI1174" s="23"/>
      <c r="BJ1174" s="23"/>
      <c r="BK1174" s="23"/>
      <c r="BL1174" s="23"/>
      <c r="BM1174" s="23"/>
      <c r="BN1174" s="23"/>
      <c r="BO1174" s="23"/>
      <c r="BP1174" s="23"/>
      <c r="BQ1174" s="23"/>
      <c r="BR1174" s="23"/>
      <c r="BS1174" s="23"/>
      <c r="BT1174" s="23"/>
      <c r="BU1174" s="23"/>
      <c r="BV1174" s="23"/>
      <c r="BW1174" s="23"/>
      <c r="BX1174" s="23"/>
      <c r="BY1174" s="23"/>
      <c r="BZ1174" s="23"/>
      <c r="CA1174" s="23"/>
      <c r="CB1174" s="23"/>
      <c r="CC1174" s="23"/>
      <c r="CD1174" s="23"/>
      <c r="CE1174" s="23"/>
      <c r="CF1174" s="23"/>
      <c r="CG1174" s="23"/>
      <c r="CH1174" s="23"/>
      <c r="CI1174" s="23"/>
      <c r="CJ1174" s="23"/>
      <c r="CK1174" s="23"/>
      <c r="CL1174" s="23"/>
      <c r="CM1174" s="23"/>
      <c r="CN1174" s="23"/>
      <c r="CO1174" s="23"/>
      <c r="CP1174" s="23"/>
      <c r="CQ1174" s="23"/>
      <c r="CR1174" s="23"/>
      <c r="CS1174" s="23"/>
      <c r="CT1174" s="23"/>
      <c r="CU1174" s="23"/>
      <c r="CV1174" s="23"/>
      <c r="CW1174" s="23"/>
      <c r="CX1174" s="23"/>
      <c r="CY1174" s="23"/>
      <c r="CZ1174" s="23"/>
      <c r="DA1174" s="23"/>
      <c r="DB1174" s="23"/>
      <c r="DC1174" s="23"/>
      <c r="DD1174" s="23"/>
      <c r="DE1174" s="23"/>
      <c r="DF1174" s="23"/>
      <c r="DG1174" s="23"/>
      <c r="DH1174" s="23"/>
      <c r="DI1174" s="23"/>
      <c r="DJ1174" s="23"/>
      <c r="DK1174" s="23"/>
      <c r="DL1174" s="23"/>
      <c r="DM1174" s="23"/>
      <c r="DN1174" s="23"/>
      <c r="DO1174" s="23"/>
      <c r="DP1174" s="23"/>
      <c r="DQ1174" s="23"/>
      <c r="DR1174" s="23"/>
      <c r="DS1174" s="23"/>
      <c r="DT1174" s="23"/>
      <c r="DU1174" s="23"/>
      <c r="DV1174" s="23"/>
      <c r="DW1174" s="23"/>
      <c r="DX1174" s="23"/>
      <c r="DY1174" s="23"/>
      <c r="DZ1174" s="23"/>
      <c r="EA1174" s="23"/>
      <c r="EB1174" s="23"/>
      <c r="EC1174" s="23"/>
      <c r="ED1174" s="23"/>
      <c r="EE1174" s="23"/>
      <c r="EF1174" s="23"/>
      <c r="EG1174" s="23"/>
      <c r="EH1174" s="23"/>
      <c r="EI1174" s="23"/>
      <c r="EJ1174" s="23"/>
      <c r="EK1174" s="23"/>
      <c r="EL1174" s="23"/>
      <c r="EM1174" s="23"/>
      <c r="EN1174" s="23"/>
      <c r="EO1174" s="23"/>
      <c r="EP1174" s="23"/>
      <c r="EQ1174" s="23"/>
      <c r="ER1174" s="23"/>
      <c r="ES1174" s="23"/>
      <c r="ET1174" s="23"/>
      <c r="EU1174" s="23"/>
      <c r="EV1174" s="23"/>
      <c r="EW1174" s="23"/>
      <c r="EX1174" s="23"/>
      <c r="EY1174" s="23"/>
      <c r="EZ1174" s="23"/>
      <c r="FA1174" s="23"/>
      <c r="FB1174" s="23"/>
      <c r="FC1174" s="23"/>
      <c r="FD1174" s="23"/>
      <c r="FE1174" s="23"/>
      <c r="FF1174" s="23"/>
      <c r="FG1174" s="23"/>
      <c r="FH1174" s="23"/>
      <c r="FI1174" s="23"/>
      <c r="FJ1174" s="23"/>
      <c r="FK1174" s="23"/>
      <c r="FL1174" s="23"/>
      <c r="FM1174" s="23"/>
      <c r="FN1174" s="23"/>
      <c r="FO1174" s="23"/>
      <c r="FP1174" s="23"/>
      <c r="FQ1174" s="23"/>
      <c r="FR1174" s="23"/>
      <c r="FS1174" s="23"/>
      <c r="FT1174" s="23"/>
      <c r="FU1174" s="23"/>
      <c r="FV1174" s="23"/>
      <c r="FW1174" s="23"/>
      <c r="FX1174" s="23"/>
      <c r="FY1174" s="23"/>
      <c r="FZ1174" s="23"/>
      <c r="GA1174" s="23"/>
      <c r="GB1174" s="23"/>
      <c r="GC1174" s="23"/>
      <c r="GD1174" s="23"/>
      <c r="GE1174" s="23"/>
      <c r="GF1174" s="23"/>
      <c r="GG1174" s="23"/>
      <c r="GH1174" s="23"/>
      <c r="GI1174" s="23"/>
      <c r="GJ1174" s="23"/>
    </row>
    <row r="1175" spans="1:192" x14ac:dyDescent="0.35">
      <c r="A1175" s="23"/>
      <c r="B1175" s="23"/>
      <c r="C1175" s="23"/>
      <c r="D1175" s="23"/>
      <c r="E1175" s="23"/>
      <c r="F1175" s="23"/>
      <c r="G1175" s="23"/>
      <c r="H1175" s="23"/>
      <c r="I1175" s="23"/>
      <c r="J1175" s="23"/>
      <c r="K1175" s="23"/>
      <c r="L1175" s="23"/>
      <c r="M1175" s="23"/>
      <c r="N1175" s="23"/>
      <c r="O1175" s="23"/>
      <c r="P1175" s="23"/>
      <c r="Q1175" s="23"/>
      <c r="R1175" s="23"/>
      <c r="S1175" s="23"/>
      <c r="T1175" s="23"/>
      <c r="U1175" s="23"/>
      <c r="V1175" s="23"/>
      <c r="W1175" s="23"/>
      <c r="X1175" s="23"/>
      <c r="Y1175" s="23"/>
      <c r="Z1175" s="23"/>
      <c r="AA1175" s="23"/>
      <c r="AB1175" s="23"/>
      <c r="AC1175" s="23"/>
      <c r="AD1175" s="23"/>
      <c r="AE1175" s="23"/>
      <c r="AF1175" s="23"/>
      <c r="AG1175" s="23"/>
      <c r="AH1175" s="23"/>
      <c r="AI1175" s="23"/>
      <c r="AJ1175" s="23"/>
      <c r="AK1175" s="23"/>
      <c r="AL1175" s="23"/>
      <c r="AM1175" s="23"/>
      <c r="AN1175" s="23"/>
      <c r="AO1175" s="23"/>
      <c r="AP1175" s="23"/>
      <c r="AQ1175" s="23"/>
      <c r="AR1175" s="23"/>
      <c r="AS1175" s="23"/>
      <c r="AT1175" s="23"/>
      <c r="AU1175" s="23"/>
      <c r="AV1175" s="23"/>
      <c r="AW1175" s="23"/>
      <c r="AX1175" s="23"/>
      <c r="AY1175" s="23"/>
      <c r="AZ1175" s="23"/>
      <c r="BA1175" s="23"/>
      <c r="BB1175" s="23"/>
      <c r="BC1175" s="23"/>
      <c r="BD1175" s="23"/>
      <c r="BE1175" s="23"/>
      <c r="BF1175" s="23"/>
      <c r="BG1175" s="23"/>
      <c r="BH1175" s="23"/>
      <c r="BI1175" s="23"/>
      <c r="BJ1175" s="23"/>
      <c r="BK1175" s="23"/>
      <c r="BL1175" s="23"/>
      <c r="BM1175" s="23"/>
      <c r="BN1175" s="23"/>
      <c r="BO1175" s="23"/>
      <c r="BP1175" s="23"/>
      <c r="BQ1175" s="23"/>
      <c r="BR1175" s="23"/>
      <c r="BS1175" s="23"/>
      <c r="BT1175" s="23"/>
      <c r="BU1175" s="23"/>
      <c r="BV1175" s="23"/>
      <c r="BW1175" s="23"/>
      <c r="BX1175" s="23"/>
      <c r="BY1175" s="23"/>
      <c r="BZ1175" s="23"/>
      <c r="CA1175" s="23"/>
      <c r="CB1175" s="23"/>
      <c r="CC1175" s="23"/>
      <c r="CD1175" s="23"/>
      <c r="CE1175" s="23"/>
      <c r="CF1175" s="23"/>
      <c r="CG1175" s="23"/>
      <c r="CH1175" s="23"/>
      <c r="CI1175" s="23"/>
      <c r="CJ1175" s="23"/>
      <c r="CK1175" s="23"/>
      <c r="CL1175" s="23"/>
      <c r="CM1175" s="23"/>
      <c r="CN1175" s="23"/>
      <c r="CO1175" s="23"/>
      <c r="CP1175" s="23"/>
      <c r="CQ1175" s="23"/>
      <c r="CR1175" s="23"/>
      <c r="CS1175" s="23"/>
      <c r="CT1175" s="23"/>
      <c r="CU1175" s="23"/>
      <c r="CV1175" s="23"/>
      <c r="CW1175" s="23"/>
      <c r="CX1175" s="23"/>
      <c r="CY1175" s="23"/>
      <c r="CZ1175" s="23"/>
      <c r="DA1175" s="23"/>
      <c r="DB1175" s="23"/>
      <c r="DC1175" s="23"/>
      <c r="DD1175" s="23"/>
      <c r="DE1175" s="23"/>
      <c r="DF1175" s="23"/>
      <c r="DG1175" s="23"/>
      <c r="DH1175" s="23"/>
      <c r="DI1175" s="23"/>
      <c r="DJ1175" s="23"/>
      <c r="DK1175" s="23"/>
      <c r="DL1175" s="23"/>
      <c r="DM1175" s="23"/>
      <c r="DN1175" s="23"/>
      <c r="DO1175" s="23"/>
      <c r="DP1175" s="23"/>
      <c r="DQ1175" s="23"/>
      <c r="DR1175" s="23"/>
      <c r="DS1175" s="23"/>
      <c r="DT1175" s="23"/>
      <c r="DU1175" s="23"/>
      <c r="DV1175" s="23"/>
      <c r="DW1175" s="23"/>
      <c r="DX1175" s="23"/>
      <c r="DY1175" s="23"/>
      <c r="DZ1175" s="23"/>
      <c r="EA1175" s="23"/>
      <c r="EB1175" s="23"/>
      <c r="EC1175" s="23"/>
      <c r="ED1175" s="23"/>
      <c r="EE1175" s="23"/>
      <c r="EF1175" s="23"/>
      <c r="EG1175" s="23"/>
      <c r="EH1175" s="23"/>
      <c r="EI1175" s="23"/>
      <c r="EJ1175" s="23"/>
      <c r="EK1175" s="23"/>
      <c r="EL1175" s="23"/>
      <c r="EM1175" s="23"/>
      <c r="EN1175" s="23"/>
      <c r="EO1175" s="23"/>
      <c r="EP1175" s="23"/>
      <c r="EQ1175" s="23"/>
      <c r="ER1175" s="23"/>
      <c r="ES1175" s="23"/>
      <c r="ET1175" s="23"/>
      <c r="EU1175" s="23"/>
      <c r="EV1175" s="23"/>
      <c r="EW1175" s="23"/>
      <c r="EX1175" s="23"/>
      <c r="EY1175" s="23"/>
      <c r="EZ1175" s="23"/>
      <c r="FA1175" s="23"/>
      <c r="FB1175" s="23"/>
      <c r="FC1175" s="23"/>
      <c r="FD1175" s="23"/>
      <c r="FE1175" s="23"/>
      <c r="FF1175" s="23"/>
      <c r="FG1175" s="23"/>
      <c r="FH1175" s="23"/>
      <c r="FI1175" s="23"/>
      <c r="FJ1175" s="23"/>
      <c r="FK1175" s="23"/>
      <c r="FL1175" s="23"/>
      <c r="FM1175" s="23"/>
      <c r="FN1175" s="23"/>
      <c r="FO1175" s="23"/>
      <c r="FP1175" s="23"/>
      <c r="FQ1175" s="23"/>
      <c r="FR1175" s="23"/>
      <c r="FS1175" s="23"/>
      <c r="FT1175" s="23"/>
      <c r="FU1175" s="23"/>
      <c r="FV1175" s="23"/>
      <c r="FW1175" s="23"/>
      <c r="FX1175" s="23"/>
      <c r="FY1175" s="23"/>
      <c r="FZ1175" s="23"/>
      <c r="GA1175" s="23"/>
      <c r="GB1175" s="23"/>
      <c r="GC1175" s="23"/>
      <c r="GD1175" s="23"/>
      <c r="GE1175" s="23"/>
      <c r="GF1175" s="23"/>
      <c r="GG1175" s="23"/>
      <c r="GH1175" s="23"/>
      <c r="GI1175" s="23"/>
      <c r="GJ1175" s="23"/>
    </row>
    <row r="1176" spans="1:192" x14ac:dyDescent="0.35">
      <c r="A1176" s="23"/>
      <c r="B1176" s="23"/>
      <c r="C1176" s="23"/>
      <c r="D1176" s="23"/>
      <c r="E1176" s="23"/>
      <c r="F1176" s="23"/>
      <c r="G1176" s="23"/>
      <c r="H1176" s="23"/>
      <c r="I1176" s="23"/>
      <c r="J1176" s="23"/>
      <c r="K1176" s="23"/>
      <c r="L1176" s="23"/>
      <c r="M1176" s="23"/>
      <c r="N1176" s="23"/>
      <c r="O1176" s="23"/>
      <c r="P1176" s="23"/>
      <c r="Q1176" s="23"/>
      <c r="R1176" s="23"/>
      <c r="S1176" s="23"/>
      <c r="T1176" s="23"/>
      <c r="U1176" s="23"/>
      <c r="V1176" s="23"/>
      <c r="W1176" s="23"/>
      <c r="X1176" s="23"/>
      <c r="Y1176" s="23"/>
      <c r="Z1176" s="23"/>
      <c r="AA1176" s="23"/>
      <c r="AB1176" s="23"/>
      <c r="AC1176" s="23"/>
      <c r="AD1176" s="23"/>
      <c r="AE1176" s="23"/>
      <c r="AF1176" s="23"/>
      <c r="AG1176" s="23"/>
      <c r="AH1176" s="23"/>
      <c r="AI1176" s="23"/>
      <c r="AJ1176" s="23"/>
      <c r="AK1176" s="23"/>
      <c r="AL1176" s="23"/>
      <c r="AM1176" s="23"/>
      <c r="AN1176" s="23"/>
      <c r="AO1176" s="23"/>
      <c r="AP1176" s="23"/>
      <c r="AQ1176" s="23"/>
      <c r="AR1176" s="23"/>
      <c r="AS1176" s="23"/>
      <c r="AT1176" s="23"/>
      <c r="AU1176" s="23"/>
      <c r="AV1176" s="23"/>
      <c r="AW1176" s="23"/>
      <c r="AX1176" s="23"/>
      <c r="AY1176" s="23"/>
      <c r="AZ1176" s="23"/>
      <c r="BA1176" s="23"/>
      <c r="BB1176" s="23"/>
      <c r="BC1176" s="23"/>
      <c r="BD1176" s="23"/>
      <c r="BE1176" s="23"/>
      <c r="BF1176" s="23"/>
      <c r="BG1176" s="23"/>
      <c r="BH1176" s="23"/>
      <c r="BI1176" s="23"/>
      <c r="BJ1176" s="23"/>
      <c r="BK1176" s="23"/>
      <c r="BL1176" s="23"/>
      <c r="BM1176" s="23"/>
      <c r="BN1176" s="23"/>
      <c r="BO1176" s="23"/>
      <c r="BP1176" s="23"/>
      <c r="BQ1176" s="23"/>
      <c r="BR1176" s="23"/>
      <c r="BS1176" s="23"/>
      <c r="BT1176" s="23"/>
      <c r="BU1176" s="23"/>
      <c r="BV1176" s="23"/>
      <c r="BW1176" s="23"/>
      <c r="BX1176" s="23"/>
      <c r="BY1176" s="23"/>
      <c r="BZ1176" s="23"/>
      <c r="CA1176" s="23"/>
      <c r="CB1176" s="23"/>
      <c r="CC1176" s="23"/>
      <c r="CD1176" s="23"/>
      <c r="CE1176" s="23"/>
      <c r="CF1176" s="23"/>
      <c r="CG1176" s="23"/>
      <c r="CH1176" s="23"/>
      <c r="CI1176" s="23"/>
      <c r="CJ1176" s="23"/>
      <c r="CK1176" s="23"/>
      <c r="CL1176" s="23"/>
      <c r="CM1176" s="23"/>
      <c r="CN1176" s="23"/>
      <c r="CO1176" s="23"/>
      <c r="CP1176" s="23"/>
      <c r="CQ1176" s="23"/>
      <c r="CR1176" s="23"/>
      <c r="CS1176" s="23"/>
      <c r="CT1176" s="23"/>
      <c r="CU1176" s="23"/>
      <c r="CV1176" s="23"/>
      <c r="CW1176" s="23"/>
      <c r="CX1176" s="23"/>
      <c r="CY1176" s="23"/>
      <c r="CZ1176" s="23"/>
      <c r="DA1176" s="23"/>
      <c r="DB1176" s="23"/>
      <c r="DC1176" s="23"/>
      <c r="DD1176" s="23"/>
      <c r="DE1176" s="23"/>
      <c r="DF1176" s="23"/>
      <c r="DG1176" s="23"/>
      <c r="DH1176" s="23"/>
      <c r="DI1176" s="23"/>
      <c r="DJ1176" s="23"/>
      <c r="DK1176" s="23"/>
      <c r="DL1176" s="23"/>
      <c r="DM1176" s="23"/>
      <c r="DN1176" s="23"/>
      <c r="DO1176" s="23"/>
      <c r="DP1176" s="23"/>
      <c r="DQ1176" s="23"/>
      <c r="DR1176" s="23"/>
      <c r="DS1176" s="23"/>
      <c r="DT1176" s="23"/>
      <c r="DU1176" s="23"/>
      <c r="DV1176" s="23"/>
      <c r="DW1176" s="23"/>
      <c r="DX1176" s="23"/>
      <c r="DY1176" s="23"/>
      <c r="DZ1176" s="23"/>
      <c r="EA1176" s="23"/>
      <c r="EB1176" s="23"/>
      <c r="EC1176" s="23"/>
      <c r="ED1176" s="23"/>
      <c r="EE1176" s="23"/>
      <c r="EF1176" s="23"/>
      <c r="EG1176" s="23"/>
      <c r="EH1176" s="23"/>
      <c r="EI1176" s="23"/>
      <c r="EJ1176" s="23"/>
      <c r="EK1176" s="23"/>
      <c r="EL1176" s="23"/>
      <c r="EM1176" s="23"/>
      <c r="EN1176" s="23"/>
      <c r="EO1176" s="23"/>
      <c r="EP1176" s="23"/>
      <c r="EQ1176" s="23"/>
      <c r="ER1176" s="23"/>
      <c r="ES1176" s="23"/>
      <c r="ET1176" s="23"/>
      <c r="EU1176" s="23"/>
      <c r="EV1176" s="23"/>
      <c r="EW1176" s="23"/>
      <c r="EX1176" s="23"/>
      <c r="EY1176" s="23"/>
      <c r="EZ1176" s="23"/>
      <c r="FA1176" s="23"/>
      <c r="FB1176" s="23"/>
      <c r="FC1176" s="23"/>
      <c r="FD1176" s="23"/>
      <c r="FE1176" s="23"/>
      <c r="FF1176" s="23"/>
      <c r="FG1176" s="23"/>
      <c r="FH1176" s="23"/>
      <c r="FI1176" s="23"/>
      <c r="FJ1176" s="23"/>
      <c r="FK1176" s="23"/>
      <c r="FL1176" s="23"/>
      <c r="FM1176" s="23"/>
      <c r="FN1176" s="23"/>
      <c r="FO1176" s="23"/>
      <c r="FP1176" s="23"/>
      <c r="FQ1176" s="23"/>
      <c r="FR1176" s="23"/>
      <c r="FS1176" s="23"/>
      <c r="FT1176" s="23"/>
      <c r="FU1176" s="23"/>
      <c r="FV1176" s="23"/>
      <c r="FW1176" s="23"/>
      <c r="FX1176" s="23"/>
      <c r="FY1176" s="23"/>
      <c r="FZ1176" s="23"/>
      <c r="GA1176" s="23"/>
      <c r="GB1176" s="23"/>
      <c r="GC1176" s="23"/>
      <c r="GD1176" s="23"/>
      <c r="GE1176" s="23"/>
      <c r="GF1176" s="23"/>
      <c r="GG1176" s="23"/>
      <c r="GH1176" s="23"/>
      <c r="GI1176" s="23"/>
      <c r="GJ1176" s="23"/>
    </row>
    <row r="1177" spans="1:192" x14ac:dyDescent="0.35">
      <c r="A1177" s="23"/>
      <c r="B1177" s="23"/>
      <c r="C1177" s="23"/>
      <c r="D1177" s="23"/>
      <c r="E1177" s="23"/>
      <c r="F1177" s="23"/>
      <c r="G1177" s="23"/>
      <c r="H1177" s="23"/>
      <c r="I1177" s="23"/>
      <c r="J1177" s="23"/>
      <c r="K1177" s="23"/>
      <c r="L1177" s="23"/>
      <c r="M1177" s="23"/>
      <c r="N1177" s="23"/>
      <c r="O1177" s="23"/>
      <c r="P1177" s="23"/>
      <c r="Q1177" s="23"/>
      <c r="R1177" s="23"/>
      <c r="S1177" s="23"/>
      <c r="T1177" s="23"/>
      <c r="U1177" s="23"/>
      <c r="V1177" s="23"/>
      <c r="W1177" s="23"/>
      <c r="X1177" s="23"/>
      <c r="Y1177" s="23"/>
      <c r="Z1177" s="23"/>
      <c r="AA1177" s="23"/>
      <c r="AB1177" s="23"/>
      <c r="AC1177" s="23"/>
      <c r="AD1177" s="23"/>
      <c r="AE1177" s="23"/>
      <c r="AF1177" s="23"/>
      <c r="AG1177" s="23"/>
      <c r="AH1177" s="23"/>
      <c r="AI1177" s="23"/>
      <c r="AJ1177" s="23"/>
      <c r="AK1177" s="23"/>
      <c r="AL1177" s="23"/>
      <c r="AM1177" s="23"/>
      <c r="AN1177" s="23"/>
      <c r="AO1177" s="23"/>
      <c r="AP1177" s="23"/>
      <c r="AQ1177" s="23"/>
      <c r="AR1177" s="23"/>
      <c r="AS1177" s="23"/>
      <c r="AT1177" s="23"/>
      <c r="AU1177" s="23"/>
      <c r="AV1177" s="23"/>
      <c r="AW1177" s="23"/>
      <c r="AX1177" s="23"/>
      <c r="AY1177" s="23"/>
      <c r="AZ1177" s="23"/>
      <c r="BA1177" s="23"/>
      <c r="BB1177" s="23"/>
      <c r="BC1177" s="23"/>
      <c r="BD1177" s="23"/>
      <c r="BE1177" s="23"/>
      <c r="BF1177" s="23"/>
      <c r="BG1177" s="23"/>
      <c r="BH1177" s="23"/>
      <c r="BI1177" s="23"/>
      <c r="BJ1177" s="23"/>
      <c r="BK1177" s="23"/>
      <c r="BL1177" s="23"/>
      <c r="BM1177" s="23"/>
      <c r="BN1177" s="23"/>
      <c r="BO1177" s="23"/>
      <c r="BP1177" s="23"/>
      <c r="BQ1177" s="23"/>
      <c r="BR1177" s="23"/>
      <c r="BS1177" s="23"/>
      <c r="BT1177" s="23"/>
      <c r="BU1177" s="23"/>
      <c r="BV1177" s="23"/>
      <c r="BW1177" s="23"/>
      <c r="BX1177" s="23"/>
      <c r="BY1177" s="23"/>
      <c r="BZ1177" s="23"/>
      <c r="CA1177" s="23"/>
      <c r="CB1177" s="23"/>
      <c r="CC1177" s="23"/>
      <c r="CD1177" s="23"/>
      <c r="CE1177" s="23"/>
      <c r="CF1177" s="23"/>
      <c r="CG1177" s="23"/>
      <c r="CH1177" s="23"/>
      <c r="CI1177" s="23"/>
      <c r="CJ1177" s="23"/>
      <c r="CK1177" s="23"/>
      <c r="CL1177" s="23"/>
      <c r="CM1177" s="23"/>
      <c r="CN1177" s="23"/>
      <c r="CO1177" s="23"/>
      <c r="CP1177" s="23"/>
      <c r="CQ1177" s="23"/>
      <c r="CR1177" s="23"/>
      <c r="CS1177" s="23"/>
      <c r="CT1177" s="23"/>
      <c r="CU1177" s="23"/>
      <c r="CV1177" s="23"/>
      <c r="CW1177" s="23"/>
      <c r="CX1177" s="23"/>
      <c r="CY1177" s="23"/>
      <c r="CZ1177" s="23"/>
      <c r="DA1177" s="23"/>
      <c r="DB1177" s="23"/>
      <c r="DC1177" s="23"/>
      <c r="DD1177" s="23"/>
      <c r="DE1177" s="23"/>
      <c r="DF1177" s="23"/>
      <c r="DG1177" s="23"/>
      <c r="DH1177" s="23"/>
      <c r="DI1177" s="23"/>
      <c r="DJ1177" s="23"/>
      <c r="DK1177" s="23"/>
      <c r="DL1177" s="23"/>
      <c r="DM1177" s="23"/>
      <c r="DN1177" s="23"/>
      <c r="DO1177" s="23"/>
      <c r="DP1177" s="23"/>
      <c r="DQ1177" s="23"/>
      <c r="DR1177" s="23"/>
      <c r="DS1177" s="23"/>
      <c r="DT1177" s="23"/>
      <c r="DU1177" s="23"/>
      <c r="DV1177" s="23"/>
      <c r="DW1177" s="23"/>
      <c r="DX1177" s="23"/>
      <c r="DY1177" s="23"/>
      <c r="DZ1177" s="23"/>
      <c r="EA1177" s="23"/>
      <c r="EB1177" s="23"/>
      <c r="EC1177" s="23"/>
      <c r="ED1177" s="23"/>
      <c r="EE1177" s="23"/>
      <c r="EF1177" s="23"/>
      <c r="EG1177" s="23"/>
      <c r="EH1177" s="23"/>
      <c r="EI1177" s="23"/>
      <c r="EJ1177" s="23"/>
      <c r="EK1177" s="23"/>
      <c r="EL1177" s="23"/>
      <c r="EM1177" s="23"/>
      <c r="EN1177" s="23"/>
      <c r="EO1177" s="23"/>
      <c r="EP1177" s="23"/>
      <c r="EQ1177" s="23"/>
      <c r="ER1177" s="23"/>
      <c r="ES1177" s="23"/>
      <c r="ET1177" s="23"/>
      <c r="EU1177" s="23"/>
      <c r="EV1177" s="23"/>
      <c r="EW1177" s="23"/>
      <c r="EX1177" s="23"/>
      <c r="EY1177" s="23"/>
      <c r="EZ1177" s="23"/>
      <c r="FA1177" s="23"/>
      <c r="FB1177" s="23"/>
      <c r="FC1177" s="23"/>
      <c r="FD1177" s="23"/>
      <c r="FE1177" s="23"/>
      <c r="FF1177" s="23"/>
      <c r="FG1177" s="23"/>
      <c r="FH1177" s="23"/>
      <c r="FI1177" s="23"/>
      <c r="FJ1177" s="23"/>
      <c r="FK1177" s="23"/>
      <c r="FL1177" s="23"/>
      <c r="FM1177" s="23"/>
      <c r="FN1177" s="23"/>
      <c r="FO1177" s="23"/>
      <c r="FP1177" s="23"/>
      <c r="FQ1177" s="23"/>
      <c r="FR1177" s="23"/>
      <c r="FS1177" s="23"/>
      <c r="FT1177" s="23"/>
      <c r="FU1177" s="23"/>
      <c r="FV1177" s="23"/>
      <c r="FW1177" s="23"/>
      <c r="FX1177" s="23"/>
      <c r="FY1177" s="23"/>
      <c r="FZ1177" s="23"/>
      <c r="GA1177" s="23"/>
      <c r="GB1177" s="23"/>
      <c r="GC1177" s="23"/>
      <c r="GD1177" s="23"/>
      <c r="GE1177" s="23"/>
      <c r="GF1177" s="23"/>
      <c r="GG1177" s="23"/>
      <c r="GH1177" s="23"/>
      <c r="GI1177" s="23"/>
      <c r="GJ1177" s="23"/>
    </row>
    <row r="1178" spans="1:192" x14ac:dyDescent="0.35">
      <c r="A1178" s="23"/>
      <c r="B1178" s="23"/>
      <c r="C1178" s="23"/>
      <c r="D1178" s="23"/>
      <c r="E1178" s="23"/>
      <c r="F1178" s="23"/>
      <c r="G1178" s="23"/>
      <c r="H1178" s="23"/>
      <c r="I1178" s="23"/>
      <c r="J1178" s="23"/>
      <c r="K1178" s="23"/>
      <c r="L1178" s="23"/>
      <c r="M1178" s="23"/>
      <c r="N1178" s="23"/>
      <c r="O1178" s="23"/>
      <c r="P1178" s="23"/>
      <c r="Q1178" s="23"/>
      <c r="R1178" s="23"/>
      <c r="S1178" s="23"/>
      <c r="T1178" s="23"/>
      <c r="U1178" s="23"/>
      <c r="V1178" s="23"/>
      <c r="W1178" s="23"/>
      <c r="X1178" s="23"/>
      <c r="Y1178" s="23"/>
      <c r="Z1178" s="23"/>
      <c r="AA1178" s="23"/>
      <c r="AB1178" s="23"/>
      <c r="AC1178" s="23"/>
      <c r="AD1178" s="23"/>
      <c r="AE1178" s="23"/>
      <c r="AF1178" s="23"/>
      <c r="AG1178" s="23"/>
      <c r="AH1178" s="23"/>
      <c r="AI1178" s="23"/>
      <c r="AJ1178" s="23"/>
      <c r="AK1178" s="23"/>
      <c r="AL1178" s="23"/>
      <c r="AM1178" s="23"/>
      <c r="AN1178" s="23"/>
      <c r="AO1178" s="23"/>
      <c r="AP1178" s="23"/>
      <c r="AQ1178" s="23"/>
      <c r="AR1178" s="23"/>
      <c r="AS1178" s="23"/>
      <c r="AT1178" s="23"/>
      <c r="AU1178" s="23"/>
      <c r="AV1178" s="23"/>
      <c r="AW1178" s="23"/>
      <c r="AX1178" s="23"/>
      <c r="AY1178" s="23"/>
      <c r="AZ1178" s="23"/>
      <c r="BA1178" s="23"/>
      <c r="BB1178" s="23"/>
      <c r="BC1178" s="23"/>
      <c r="BD1178" s="23"/>
      <c r="BE1178" s="23"/>
      <c r="BF1178" s="23"/>
      <c r="BG1178" s="23"/>
      <c r="BH1178" s="23"/>
      <c r="BI1178" s="23"/>
      <c r="BJ1178" s="23"/>
      <c r="BK1178" s="23"/>
      <c r="BL1178" s="23"/>
      <c r="BM1178" s="23"/>
      <c r="BN1178" s="23"/>
      <c r="BO1178" s="23"/>
      <c r="BP1178" s="23"/>
      <c r="BQ1178" s="23"/>
      <c r="BR1178" s="23"/>
      <c r="BS1178" s="23"/>
      <c r="BT1178" s="23"/>
      <c r="BU1178" s="23"/>
      <c r="BV1178" s="23"/>
      <c r="BW1178" s="23"/>
      <c r="BX1178" s="23"/>
      <c r="BY1178" s="23"/>
      <c r="BZ1178" s="23"/>
      <c r="CA1178" s="23"/>
      <c r="CB1178" s="23"/>
      <c r="CC1178" s="23"/>
      <c r="CD1178" s="23"/>
      <c r="CE1178" s="23"/>
      <c r="CF1178" s="23"/>
      <c r="CG1178" s="23"/>
      <c r="CH1178" s="23"/>
      <c r="CI1178" s="23"/>
      <c r="CJ1178" s="23"/>
      <c r="CK1178" s="23"/>
      <c r="CL1178" s="23"/>
      <c r="CM1178" s="23"/>
      <c r="CN1178" s="23"/>
      <c r="CO1178" s="23"/>
      <c r="CP1178" s="23"/>
      <c r="CQ1178" s="23"/>
      <c r="CR1178" s="23"/>
      <c r="CS1178" s="23"/>
      <c r="CT1178" s="23"/>
      <c r="CU1178" s="23"/>
      <c r="CV1178" s="23"/>
      <c r="CW1178" s="23"/>
      <c r="CX1178" s="23"/>
      <c r="CY1178" s="23"/>
      <c r="CZ1178" s="23"/>
      <c r="DA1178" s="23"/>
      <c r="DB1178" s="23"/>
      <c r="DC1178" s="23"/>
      <c r="DD1178" s="23"/>
      <c r="DE1178" s="23"/>
      <c r="DF1178" s="23"/>
      <c r="DG1178" s="23"/>
      <c r="DH1178" s="23"/>
      <c r="DI1178" s="23"/>
      <c r="DJ1178" s="23"/>
      <c r="DK1178" s="23"/>
      <c r="DL1178" s="23"/>
      <c r="DM1178" s="23"/>
      <c r="DN1178" s="23"/>
      <c r="DO1178" s="23"/>
      <c r="DP1178" s="23"/>
      <c r="DQ1178" s="23"/>
      <c r="DR1178" s="23"/>
      <c r="DS1178" s="23"/>
      <c r="DT1178" s="23"/>
      <c r="DU1178" s="23"/>
      <c r="DV1178" s="23"/>
      <c r="DW1178" s="23"/>
      <c r="DX1178" s="23"/>
      <c r="DY1178" s="23"/>
      <c r="DZ1178" s="23"/>
      <c r="EA1178" s="23"/>
      <c r="EB1178" s="23"/>
      <c r="EC1178" s="23"/>
      <c r="ED1178" s="23"/>
      <c r="EE1178" s="23"/>
      <c r="EF1178" s="23"/>
      <c r="EG1178" s="23"/>
      <c r="EH1178" s="23"/>
      <c r="EI1178" s="23"/>
      <c r="EJ1178" s="23"/>
      <c r="EK1178" s="23"/>
      <c r="EL1178" s="23"/>
      <c r="EM1178" s="23"/>
      <c r="EN1178" s="23"/>
      <c r="EO1178" s="23"/>
      <c r="EP1178" s="23"/>
      <c r="EQ1178" s="23"/>
      <c r="ER1178" s="23"/>
      <c r="ES1178" s="23"/>
      <c r="ET1178" s="23"/>
      <c r="EU1178" s="23"/>
      <c r="EV1178" s="23"/>
      <c r="EW1178" s="23"/>
      <c r="EX1178" s="23"/>
      <c r="EY1178" s="23"/>
      <c r="EZ1178" s="23"/>
      <c r="FA1178" s="23"/>
      <c r="FB1178" s="23"/>
      <c r="FC1178" s="23"/>
      <c r="FD1178" s="23"/>
      <c r="FE1178" s="23"/>
      <c r="FF1178" s="23"/>
      <c r="FG1178" s="23"/>
      <c r="FH1178" s="23"/>
      <c r="FI1178" s="23"/>
      <c r="FJ1178" s="23"/>
      <c r="FK1178" s="23"/>
      <c r="FL1178" s="23"/>
      <c r="FM1178" s="23"/>
      <c r="FN1178" s="23"/>
      <c r="FO1178" s="23"/>
      <c r="FP1178" s="23"/>
      <c r="FQ1178" s="23"/>
      <c r="FR1178" s="23"/>
      <c r="FS1178" s="23"/>
      <c r="FT1178" s="23"/>
      <c r="FU1178" s="23"/>
      <c r="FV1178" s="23"/>
      <c r="FW1178" s="23"/>
      <c r="FX1178" s="23"/>
      <c r="FY1178" s="23"/>
      <c r="FZ1178" s="23"/>
      <c r="GA1178" s="23"/>
      <c r="GB1178" s="23"/>
      <c r="GC1178" s="23"/>
      <c r="GD1178" s="23"/>
      <c r="GE1178" s="23"/>
      <c r="GF1178" s="23"/>
      <c r="GG1178" s="23"/>
      <c r="GH1178" s="23"/>
      <c r="GI1178" s="23"/>
      <c r="GJ1178" s="23"/>
    </row>
  </sheetData>
  <pageMargins left="0.25" right="0.25" top="0.75" bottom="0.75" header="0.3" footer="0.3"/>
  <pageSetup scale="1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79998168889431442"/>
    <pageSetUpPr fitToPage="1"/>
  </sheetPr>
  <dimension ref="A1:IA1171"/>
  <sheetViews>
    <sheetView showGridLines="0" tabSelected="1" zoomScaleNormal="100" workbookViewId="0">
      <selection activeCell="T20" sqref="T20"/>
    </sheetView>
  </sheetViews>
  <sheetFormatPr defaultColWidth="9.265625" defaultRowHeight="13.5" outlineLevelCol="1" x14ac:dyDescent="0.35"/>
  <cols>
    <col min="1" max="1" width="9.265625" style="121"/>
    <col min="2" max="2" width="50.265625" style="122" customWidth="1"/>
    <col min="3" max="4" width="22.1328125" style="121" hidden="1" customWidth="1" outlineLevel="1"/>
    <col min="5" max="5" width="21.3984375" style="121" hidden="1" customWidth="1" outlineLevel="1"/>
    <col min="6" max="6" width="23.73046875" style="121" hidden="1" customWidth="1" outlineLevel="1" collapsed="1"/>
    <col min="7" max="7" width="21.3984375" style="121" hidden="1" customWidth="1" outlineLevel="1"/>
    <col min="8" max="8" width="24.1328125" style="123" customWidth="1" collapsed="1"/>
    <col min="9" max="9" width="21.3984375" style="123" customWidth="1"/>
    <col min="10" max="11" width="22.265625" style="121" hidden="1" customWidth="1" outlineLevel="1"/>
    <col min="12" max="12" width="21.3984375" style="121" hidden="1" customWidth="1" outlineLevel="1"/>
    <col min="13" max="13" width="27.265625" style="121" hidden="1" customWidth="1" outlineLevel="1" collapsed="1"/>
    <col min="14" max="14" width="21.3984375" style="121" hidden="1" customWidth="1" outlineLevel="1"/>
    <col min="15" max="15" width="21.86328125" style="123" customWidth="1" collapsed="1"/>
    <col min="16" max="16" width="20.265625" style="123" bestFit="1" customWidth="1"/>
    <col min="17" max="16384" width="9.265625" style="123"/>
  </cols>
  <sheetData>
    <row r="1" spans="1:235" ht="13.9" x14ac:dyDescent="0.4">
      <c r="A1" s="34" t="s">
        <v>203</v>
      </c>
    </row>
    <row r="2" spans="1:235" x14ac:dyDescent="0.35">
      <c r="A2" s="23" t="s">
        <v>204</v>
      </c>
    </row>
    <row r="3" spans="1:235" x14ac:dyDescent="0.35">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row>
    <row r="4" spans="1:235" ht="13.9" x14ac:dyDescent="0.4">
      <c r="A4" s="123"/>
      <c r="B4" s="34"/>
      <c r="C4" s="217" t="s">
        <v>42</v>
      </c>
      <c r="D4" s="126" t="s">
        <v>42</v>
      </c>
      <c r="E4" s="126" t="s">
        <v>43</v>
      </c>
      <c r="F4" s="126" t="s">
        <v>42</v>
      </c>
      <c r="G4" s="126" t="s">
        <v>209</v>
      </c>
      <c r="H4" s="234" t="s">
        <v>42</v>
      </c>
      <c r="I4" s="234" t="s">
        <v>80</v>
      </c>
      <c r="J4" s="217" t="s">
        <v>42</v>
      </c>
      <c r="K4" s="126" t="s">
        <v>42</v>
      </c>
      <c r="L4" s="126" t="s">
        <v>43</v>
      </c>
      <c r="M4" s="126" t="s">
        <v>42</v>
      </c>
      <c r="N4" s="126" t="s">
        <v>209</v>
      </c>
      <c r="O4" s="234" t="s">
        <v>42</v>
      </c>
      <c r="P4" s="234" t="s">
        <v>80</v>
      </c>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row>
    <row r="5" spans="1:235" ht="13.9" x14ac:dyDescent="0.4">
      <c r="A5" s="123"/>
      <c r="B5" s="34"/>
      <c r="C5" s="216">
        <v>43190</v>
      </c>
      <c r="D5" s="127">
        <v>43281</v>
      </c>
      <c r="E5" s="127">
        <v>43281</v>
      </c>
      <c r="F5" s="127">
        <v>43373</v>
      </c>
      <c r="G5" s="127">
        <v>43373</v>
      </c>
      <c r="H5" s="235">
        <v>43465</v>
      </c>
      <c r="I5" s="235">
        <v>43465</v>
      </c>
      <c r="J5" s="216">
        <v>43555</v>
      </c>
      <c r="K5" s="127">
        <v>43646</v>
      </c>
      <c r="L5" s="127">
        <v>43646</v>
      </c>
      <c r="M5" s="127">
        <v>43738</v>
      </c>
      <c r="N5" s="127">
        <v>43738</v>
      </c>
      <c r="O5" s="235">
        <v>43830</v>
      </c>
      <c r="P5" s="235">
        <v>43830</v>
      </c>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row>
    <row r="6" spans="1:235" ht="13.9" x14ac:dyDescent="0.4">
      <c r="A6" s="89" t="s">
        <v>200</v>
      </c>
      <c r="B6" s="89"/>
      <c r="C6" s="113">
        <v>11.5</v>
      </c>
      <c r="D6" s="133">
        <v>75.500000000000014</v>
      </c>
      <c r="E6" s="133">
        <v>86.999999999999972</v>
      </c>
      <c r="F6" s="133">
        <v>89.3</v>
      </c>
      <c r="G6" s="133">
        <v>176.39999999999992</v>
      </c>
      <c r="H6" s="147">
        <f>130.4</f>
        <v>130.4</v>
      </c>
      <c r="I6" s="133">
        <v>306.60000000000002</v>
      </c>
      <c r="J6" s="133">
        <v>23.29999999999999</v>
      </c>
      <c r="K6" s="133">
        <v>88.6</v>
      </c>
      <c r="L6" s="133">
        <v>111.89999999999996</v>
      </c>
      <c r="M6" s="133">
        <v>83.5</v>
      </c>
      <c r="N6" s="133">
        <v>195.39999999999998</v>
      </c>
      <c r="O6" s="289">
        <v>174.9</v>
      </c>
      <c r="P6" s="289">
        <v>367.8</v>
      </c>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row>
    <row r="7" spans="1:235" ht="13.9" x14ac:dyDescent="0.4">
      <c r="A7" s="207" t="s">
        <v>205</v>
      </c>
      <c r="B7" s="34"/>
      <c r="C7" s="200">
        <v>145.30000000000001</v>
      </c>
      <c r="D7" s="208">
        <v>145.69999999999999</v>
      </c>
      <c r="E7" s="199">
        <v>145.5</v>
      </c>
      <c r="F7" s="255">
        <v>184</v>
      </c>
      <c r="G7" s="199">
        <v>158.5</v>
      </c>
      <c r="H7" s="255">
        <v>209</v>
      </c>
      <c r="I7" s="199">
        <v>171.2</v>
      </c>
      <c r="J7" s="199">
        <v>216.6</v>
      </c>
      <c r="K7" s="199">
        <v>216.9</v>
      </c>
      <c r="L7" s="199">
        <v>216.8</v>
      </c>
      <c r="M7" s="201">
        <v>218</v>
      </c>
      <c r="N7" s="199">
        <v>217.2</v>
      </c>
      <c r="O7" s="201">
        <v>219.3</v>
      </c>
      <c r="P7" s="199">
        <v>217.7</v>
      </c>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row>
    <row r="8" spans="1:235" ht="15.4" x14ac:dyDescent="0.4">
      <c r="A8" s="207" t="s">
        <v>206</v>
      </c>
      <c r="B8" s="34"/>
      <c r="C8" s="200">
        <v>156.19999999999999</v>
      </c>
      <c r="D8" s="200">
        <v>157.5</v>
      </c>
      <c r="E8" s="199">
        <v>156.80000000000001</v>
      </c>
      <c r="F8" s="256">
        <v>197</v>
      </c>
      <c r="G8" s="199">
        <v>170.3</v>
      </c>
      <c r="H8" s="256">
        <v>222.2</v>
      </c>
      <c r="I8" s="199">
        <v>183.4</v>
      </c>
      <c r="J8" s="201">
        <v>224</v>
      </c>
      <c r="K8" s="201">
        <v>224.8</v>
      </c>
      <c r="L8" s="201">
        <v>224.4</v>
      </c>
      <c r="M8" s="201">
        <v>224.5</v>
      </c>
      <c r="N8" s="201">
        <v>224.4</v>
      </c>
      <c r="O8" s="201">
        <v>224.6</v>
      </c>
      <c r="P8" s="201">
        <v>224.5</v>
      </c>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row>
    <row r="9" spans="1:235" ht="13.9" x14ac:dyDescent="0.4">
      <c r="A9" s="207" t="s">
        <v>207</v>
      </c>
      <c r="B9" s="34"/>
      <c r="C9" s="186">
        <f t="shared" ref="C9:L9" si="0">C6/C7</f>
        <v>7.9146593255333783E-2</v>
      </c>
      <c r="D9" s="186">
        <f t="shared" ref="D9:E9" si="1">D6/D7</f>
        <v>0.51818805765271114</v>
      </c>
      <c r="E9" s="186">
        <f t="shared" si="1"/>
        <v>0.59793814432989667</v>
      </c>
      <c r="F9" s="186">
        <f>F6/F7</f>
        <v>0.48532608695652174</v>
      </c>
      <c r="G9" s="186">
        <f>G6/G7</f>
        <v>1.1129337539432171</v>
      </c>
      <c r="H9" s="186">
        <f t="shared" si="0"/>
        <v>0.62392344497607655</v>
      </c>
      <c r="I9" s="148">
        <f t="shared" si="0"/>
        <v>1.79088785046729</v>
      </c>
      <c r="J9" s="148">
        <f t="shared" si="0"/>
        <v>0.1075715604801477</v>
      </c>
      <c r="K9" s="148">
        <f t="shared" si="0"/>
        <v>0.40848317196864908</v>
      </c>
      <c r="L9" s="148">
        <f t="shared" si="0"/>
        <v>0.5161439114391142</v>
      </c>
      <c r="M9" s="148">
        <f t="shared" ref="M9:N9" si="2">M6/M7</f>
        <v>0.3830275229357798</v>
      </c>
      <c r="N9" s="148">
        <f t="shared" si="2"/>
        <v>0.89963167587476978</v>
      </c>
      <c r="O9" s="148">
        <f t="shared" ref="O9:P9" si="3">O6/O7</f>
        <v>0.79753761969904235</v>
      </c>
      <c r="P9" s="148">
        <f t="shared" si="3"/>
        <v>1.6894809370693618</v>
      </c>
      <c r="FJ9" s="23"/>
      <c r="FK9" s="23"/>
      <c r="FL9" s="23"/>
      <c r="FM9" s="23"/>
      <c r="FN9" s="23"/>
      <c r="FO9" s="23"/>
      <c r="FP9" s="23"/>
      <c r="FQ9" s="23"/>
      <c r="FR9" s="23"/>
      <c r="FS9" s="23"/>
      <c r="FT9" s="23"/>
      <c r="FU9" s="23"/>
      <c r="FV9" s="23"/>
      <c r="FW9" s="23"/>
      <c r="FX9" s="23"/>
      <c r="FY9" s="23"/>
      <c r="FZ9" s="23"/>
      <c r="GA9" s="23"/>
      <c r="GB9" s="23"/>
      <c r="GC9" s="23"/>
      <c r="GD9" s="23"/>
      <c r="GE9" s="23"/>
      <c r="GF9" s="23"/>
      <c r="GG9" s="23"/>
      <c r="GH9" s="23"/>
      <c r="GI9" s="23"/>
      <c r="GJ9" s="23"/>
      <c r="GK9" s="23"/>
      <c r="GL9" s="23"/>
      <c r="GM9" s="23"/>
      <c r="GN9" s="23"/>
      <c r="GO9" s="23"/>
      <c r="GP9" s="23"/>
      <c r="GQ9" s="23"/>
      <c r="GR9" s="23"/>
      <c r="GS9" s="23"/>
      <c r="GT9" s="23"/>
      <c r="GU9" s="23"/>
      <c r="GV9" s="23"/>
      <c r="GW9" s="23"/>
      <c r="GX9" s="23"/>
      <c r="GY9" s="23"/>
      <c r="GZ9" s="23"/>
      <c r="HA9" s="23"/>
      <c r="HB9" s="23"/>
      <c r="HC9" s="23"/>
      <c r="HD9" s="23"/>
      <c r="HE9" s="23"/>
      <c r="HF9" s="23"/>
      <c r="HG9" s="23"/>
      <c r="HH9" s="23"/>
      <c r="HI9" s="23"/>
      <c r="HJ9" s="23"/>
      <c r="HK9" s="23"/>
      <c r="HL9" s="23"/>
      <c r="HM9" s="23"/>
      <c r="HN9" s="23"/>
      <c r="HO9" s="23"/>
      <c r="HP9" s="23"/>
      <c r="HQ9" s="23"/>
      <c r="HR9" s="23"/>
      <c r="HS9" s="23"/>
      <c r="HT9" s="23"/>
      <c r="HU9" s="23"/>
      <c r="HV9" s="23"/>
      <c r="HW9" s="23"/>
      <c r="HX9" s="23"/>
      <c r="HY9" s="23"/>
      <c r="HZ9" s="23"/>
      <c r="IA9" s="23"/>
    </row>
    <row r="10" spans="1:235" ht="13.9" x14ac:dyDescent="0.4">
      <c r="A10" s="207" t="s">
        <v>208</v>
      </c>
      <c r="B10" s="34"/>
      <c r="C10" s="187">
        <f t="shared" ref="C10:L10" si="4">C6/C8</f>
        <v>7.3623559539052502E-2</v>
      </c>
      <c r="D10" s="187">
        <f t="shared" ref="D10:E10" si="5">D6/D8</f>
        <v>0.47936507936507944</v>
      </c>
      <c r="E10" s="187">
        <f t="shared" si="5"/>
        <v>0.55484693877550995</v>
      </c>
      <c r="F10" s="187">
        <f>F6/F8</f>
        <v>0.45329949238578676</v>
      </c>
      <c r="G10" s="187">
        <f>G6/G8</f>
        <v>1.0358191426893713</v>
      </c>
      <c r="H10" s="187">
        <f t="shared" si="4"/>
        <v>0.58685868586858692</v>
      </c>
      <c r="I10" s="149">
        <f t="shared" si="4"/>
        <v>1.6717557251908397</v>
      </c>
      <c r="J10" s="149">
        <f t="shared" si="4"/>
        <v>0.10401785714285709</v>
      </c>
      <c r="K10" s="149">
        <f t="shared" si="4"/>
        <v>0.39412811387900354</v>
      </c>
      <c r="L10" s="149">
        <f t="shared" si="4"/>
        <v>0.4986631016042779</v>
      </c>
      <c r="M10" s="149">
        <f>M6/M8</f>
        <v>0.37193763919821826</v>
      </c>
      <c r="N10" s="149">
        <f>N6/N8</f>
        <v>0.87076648841354709</v>
      </c>
      <c r="O10" s="149">
        <f>O6/O8</f>
        <v>0.77871772039180776</v>
      </c>
      <c r="P10" s="149">
        <f>P6/P8</f>
        <v>1.6383073496659244</v>
      </c>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row>
    <row r="11" spans="1:235" ht="13.9" x14ac:dyDescent="0.4">
      <c r="A11" s="34"/>
      <c r="B11" s="34"/>
      <c r="C11" s="144"/>
      <c r="D11" s="144"/>
      <c r="E11" s="144"/>
      <c r="F11" s="144"/>
      <c r="G11" s="144"/>
      <c r="H11" s="144"/>
      <c r="I11" s="144"/>
      <c r="J11" s="144"/>
      <c r="K11" s="144"/>
      <c r="L11" s="144"/>
      <c r="M11" s="144"/>
      <c r="N11" s="144"/>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row>
    <row r="12" spans="1:235" ht="13.9" x14ac:dyDescent="0.4">
      <c r="A12" s="135" t="s">
        <v>191</v>
      </c>
      <c r="B12" s="136"/>
      <c r="C12" s="185"/>
      <c r="D12" s="185"/>
      <c r="E12" s="185"/>
      <c r="F12" s="185"/>
      <c r="G12" s="185"/>
      <c r="H12" s="185"/>
      <c r="I12" s="185"/>
      <c r="J12" s="185"/>
      <c r="K12" s="185"/>
      <c r="L12" s="185"/>
      <c r="M12" s="185"/>
      <c r="N12" s="185"/>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row>
    <row r="13" spans="1:235" ht="21" customHeight="1" x14ac:dyDescent="0.35">
      <c r="A13" s="401" t="s">
        <v>223</v>
      </c>
      <c r="B13" s="401"/>
      <c r="C13" s="401"/>
      <c r="D13" s="401"/>
      <c r="E13" s="401"/>
      <c r="F13" s="401"/>
      <c r="G13" s="401"/>
      <c r="H13" s="401"/>
      <c r="I13" s="401"/>
      <c r="J13" s="401"/>
      <c r="K13" s="401"/>
      <c r="L13" s="401"/>
      <c r="M13" s="401"/>
      <c r="N13" s="401"/>
      <c r="O13" s="401"/>
      <c r="P13" s="401"/>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row>
    <row r="14" spans="1:235" ht="14.25" customHeight="1" x14ac:dyDescent="0.35">
      <c r="A14" s="401"/>
      <c r="B14" s="401"/>
      <c r="C14" s="401"/>
      <c r="D14" s="401"/>
      <c r="E14" s="401"/>
      <c r="F14" s="401"/>
      <c r="G14" s="401"/>
      <c r="H14" s="401"/>
      <c r="I14" s="401"/>
      <c r="J14" s="401"/>
      <c r="K14" s="401"/>
      <c r="L14" s="401"/>
      <c r="M14" s="401"/>
      <c r="N14" s="401"/>
      <c r="O14" s="401"/>
      <c r="P14" s="401"/>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row>
    <row r="15" spans="1:235" ht="14.25" customHeight="1" x14ac:dyDescent="0.35">
      <c r="A15" s="137"/>
      <c r="B15" s="137"/>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row>
    <row r="16" spans="1:235" x14ac:dyDescent="0.35">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row>
    <row r="17" spans="1:235" x14ac:dyDescent="0.35">
      <c r="A17" s="23"/>
      <c r="B17" s="1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row>
    <row r="18" spans="1:235" x14ac:dyDescent="0.35">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row>
    <row r="19" spans="1:235" x14ac:dyDescent="0.35">
      <c r="A19" s="23"/>
      <c r="B19" s="23"/>
      <c r="C19" s="23"/>
      <c r="D19" s="23"/>
      <c r="E19" s="23"/>
      <c r="F19" s="23"/>
      <c r="G19" s="23"/>
      <c r="H19" s="23"/>
      <c r="I19" s="23"/>
      <c r="J19" s="23"/>
      <c r="K19" s="184"/>
      <c r="L19" s="23"/>
      <c r="M19" s="184"/>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row>
    <row r="20" spans="1:235" x14ac:dyDescent="0.35">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row>
    <row r="21" spans="1:235" x14ac:dyDescent="0.35">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row>
    <row r="22" spans="1:235" x14ac:dyDescent="0.35">
      <c r="A22" s="23"/>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row>
    <row r="23" spans="1:235" x14ac:dyDescent="0.35">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row>
    <row r="24" spans="1:235" x14ac:dyDescent="0.35">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row>
    <row r="25" spans="1:235" x14ac:dyDescent="0.35">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row>
    <row r="26" spans="1:235" x14ac:dyDescent="0.35">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row>
    <row r="27" spans="1:235" x14ac:dyDescent="0.35">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row>
    <row r="28" spans="1:235" x14ac:dyDescent="0.35">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row>
    <row r="29" spans="1:235" x14ac:dyDescent="0.35">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row>
    <row r="30" spans="1:235" x14ac:dyDescent="0.35">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row>
    <row r="31" spans="1:235" x14ac:dyDescent="0.35">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row>
    <row r="32" spans="1:235" x14ac:dyDescent="0.35">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row>
    <row r="33" spans="1:235" x14ac:dyDescent="0.35">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row>
    <row r="34" spans="1:235" x14ac:dyDescent="0.35">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row>
    <row r="35" spans="1:235" x14ac:dyDescent="0.35">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row>
    <row r="36" spans="1:235" x14ac:dyDescent="0.35">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row>
    <row r="37" spans="1:235" x14ac:dyDescent="0.35">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row>
    <row r="38" spans="1:235" x14ac:dyDescent="0.35">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row>
    <row r="39" spans="1:235" x14ac:dyDescent="0.35">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row>
    <row r="40" spans="1:235" x14ac:dyDescent="0.35">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row>
    <row r="41" spans="1:235" x14ac:dyDescent="0.35">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row>
    <row r="42" spans="1:235" x14ac:dyDescent="0.35">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row>
    <row r="43" spans="1:235" x14ac:dyDescent="0.35">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row>
    <row r="44" spans="1:235" x14ac:dyDescent="0.3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row>
    <row r="45" spans="1:235" x14ac:dyDescent="0.3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row>
    <row r="46" spans="1:235" x14ac:dyDescent="0.3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row>
    <row r="47" spans="1:235" x14ac:dyDescent="0.3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c r="HU47" s="23"/>
      <c r="HV47" s="23"/>
      <c r="HW47" s="23"/>
      <c r="HX47" s="23"/>
      <c r="HY47" s="23"/>
      <c r="HZ47" s="23"/>
      <c r="IA47" s="23"/>
    </row>
    <row r="48" spans="1:235" x14ac:dyDescent="0.35">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row>
    <row r="49" spans="1:235" x14ac:dyDescent="0.35">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row>
    <row r="50" spans="1:235" x14ac:dyDescent="0.35">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row>
    <row r="51" spans="1:235" x14ac:dyDescent="0.35">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row>
    <row r="52" spans="1:235" x14ac:dyDescent="0.35">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row>
    <row r="53" spans="1:235" x14ac:dyDescent="0.35">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row>
    <row r="54" spans="1:235" x14ac:dyDescent="0.35">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row>
    <row r="55" spans="1:235" x14ac:dyDescent="0.35">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row>
    <row r="56" spans="1:235" x14ac:dyDescent="0.35">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row>
    <row r="57" spans="1:235" x14ac:dyDescent="0.35">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row>
    <row r="58" spans="1:235" x14ac:dyDescent="0.35">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row>
    <row r="59" spans="1:235" x14ac:dyDescent="0.35">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row>
    <row r="60" spans="1:235" x14ac:dyDescent="0.35">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row>
    <row r="61" spans="1:235" x14ac:dyDescent="0.35">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row>
    <row r="62" spans="1:235" x14ac:dyDescent="0.35">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c r="HU62" s="23"/>
      <c r="HV62" s="23"/>
      <c r="HW62" s="23"/>
      <c r="HX62" s="23"/>
      <c r="HY62" s="23"/>
      <c r="HZ62" s="23"/>
      <c r="IA62" s="23"/>
    </row>
    <row r="63" spans="1:235" x14ac:dyDescent="0.35">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c r="HU63" s="23"/>
      <c r="HV63" s="23"/>
      <c r="HW63" s="23"/>
      <c r="HX63" s="23"/>
      <c r="HY63" s="23"/>
      <c r="HZ63" s="23"/>
      <c r="IA63" s="23"/>
    </row>
    <row r="64" spans="1:235" x14ac:dyDescent="0.35">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row>
    <row r="65" spans="1:235" x14ac:dyDescent="0.35">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c r="HU65" s="23"/>
      <c r="HV65" s="23"/>
      <c r="HW65" s="23"/>
      <c r="HX65" s="23"/>
      <c r="HY65" s="23"/>
      <c r="HZ65" s="23"/>
      <c r="IA65" s="23"/>
    </row>
    <row r="66" spans="1:235" x14ac:dyDescent="0.35">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c r="HU66" s="23"/>
      <c r="HV66" s="23"/>
      <c r="HW66" s="23"/>
      <c r="HX66" s="23"/>
      <c r="HY66" s="23"/>
      <c r="HZ66" s="23"/>
      <c r="IA66" s="23"/>
    </row>
    <row r="67" spans="1:235" x14ac:dyDescent="0.35">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c r="HU67" s="23"/>
      <c r="HV67" s="23"/>
      <c r="HW67" s="23"/>
      <c r="HX67" s="23"/>
      <c r="HY67" s="23"/>
      <c r="HZ67" s="23"/>
      <c r="IA67" s="23"/>
    </row>
    <row r="68" spans="1:235" x14ac:dyDescent="0.35">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c r="HU68" s="23"/>
      <c r="HV68" s="23"/>
      <c r="HW68" s="23"/>
      <c r="HX68" s="23"/>
      <c r="HY68" s="23"/>
      <c r="HZ68" s="23"/>
      <c r="IA68" s="23"/>
    </row>
    <row r="69" spans="1:235" x14ac:dyDescent="0.35">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c r="HU69" s="23"/>
      <c r="HV69" s="23"/>
      <c r="HW69" s="23"/>
      <c r="HX69" s="23"/>
      <c r="HY69" s="23"/>
      <c r="HZ69" s="23"/>
      <c r="IA69" s="23"/>
    </row>
    <row r="70" spans="1:235" x14ac:dyDescent="0.35">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c r="HU70" s="23"/>
      <c r="HV70" s="23"/>
      <c r="HW70" s="23"/>
      <c r="HX70" s="23"/>
      <c r="HY70" s="23"/>
      <c r="HZ70" s="23"/>
      <c r="IA70" s="23"/>
    </row>
    <row r="71" spans="1:235" x14ac:dyDescent="0.35">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c r="HU71" s="23"/>
      <c r="HV71" s="23"/>
      <c r="HW71" s="23"/>
      <c r="HX71" s="23"/>
      <c r="HY71" s="23"/>
      <c r="HZ71" s="23"/>
      <c r="IA71" s="23"/>
    </row>
    <row r="72" spans="1:235" x14ac:dyDescent="0.35">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c r="HU72" s="23"/>
      <c r="HV72" s="23"/>
      <c r="HW72" s="23"/>
      <c r="HX72" s="23"/>
      <c r="HY72" s="23"/>
      <c r="HZ72" s="23"/>
      <c r="IA72" s="23"/>
    </row>
    <row r="73" spans="1:235" x14ac:dyDescent="0.35">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c r="HU73" s="23"/>
      <c r="HV73" s="23"/>
      <c r="HW73" s="23"/>
      <c r="HX73" s="23"/>
      <c r="HY73" s="23"/>
      <c r="HZ73" s="23"/>
      <c r="IA73" s="23"/>
    </row>
    <row r="74" spans="1:235" x14ac:dyDescent="0.35">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c r="HU74" s="23"/>
      <c r="HV74" s="23"/>
      <c r="HW74" s="23"/>
      <c r="HX74" s="23"/>
      <c r="HY74" s="23"/>
      <c r="HZ74" s="23"/>
      <c r="IA74" s="23"/>
    </row>
    <row r="75" spans="1:235" x14ac:dyDescent="0.35">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c r="HU75" s="23"/>
      <c r="HV75" s="23"/>
      <c r="HW75" s="23"/>
      <c r="HX75" s="23"/>
      <c r="HY75" s="23"/>
      <c r="HZ75" s="23"/>
      <c r="IA75" s="23"/>
    </row>
    <row r="76" spans="1:235" x14ac:dyDescent="0.35">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c r="HU76" s="23"/>
      <c r="HV76" s="23"/>
      <c r="HW76" s="23"/>
      <c r="HX76" s="23"/>
      <c r="HY76" s="23"/>
      <c r="HZ76" s="23"/>
      <c r="IA76" s="23"/>
    </row>
    <row r="77" spans="1:235" x14ac:dyDescent="0.35">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c r="HU77" s="23"/>
      <c r="HV77" s="23"/>
      <c r="HW77" s="23"/>
      <c r="HX77" s="23"/>
      <c r="HY77" s="23"/>
      <c r="HZ77" s="23"/>
      <c r="IA77" s="23"/>
    </row>
    <row r="78" spans="1:235" x14ac:dyDescent="0.35">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c r="HU78" s="23"/>
      <c r="HV78" s="23"/>
      <c r="HW78" s="23"/>
      <c r="HX78" s="23"/>
      <c r="HY78" s="23"/>
      <c r="HZ78" s="23"/>
      <c r="IA78" s="23"/>
    </row>
    <row r="79" spans="1:235" x14ac:dyDescent="0.35">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c r="HU79" s="23"/>
      <c r="HV79" s="23"/>
      <c r="HW79" s="23"/>
      <c r="HX79" s="23"/>
      <c r="HY79" s="23"/>
      <c r="HZ79" s="23"/>
      <c r="IA79" s="23"/>
    </row>
    <row r="80" spans="1:235"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row>
    <row r="81" spans="1:235"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row>
    <row r="82" spans="1:235"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c r="HU82" s="23"/>
      <c r="HV82" s="23"/>
      <c r="HW82" s="23"/>
      <c r="HX82" s="23"/>
      <c r="HY82" s="23"/>
      <c r="HZ82" s="23"/>
      <c r="IA82" s="23"/>
    </row>
    <row r="83" spans="1:235"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c r="HU83" s="23"/>
      <c r="HV83" s="23"/>
      <c r="HW83" s="23"/>
      <c r="HX83" s="23"/>
      <c r="HY83" s="23"/>
      <c r="HZ83" s="23"/>
      <c r="IA83" s="23"/>
    </row>
    <row r="84" spans="1:235"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row>
    <row r="85" spans="1:235"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row>
    <row r="86" spans="1:235"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row>
    <row r="87" spans="1:235"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row>
    <row r="88" spans="1:235"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row>
    <row r="89" spans="1:235"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row>
    <row r="90" spans="1:235"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row>
    <row r="91" spans="1:235"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row>
    <row r="92" spans="1:235"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row>
    <row r="93" spans="1:235"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row>
    <row r="94" spans="1:235"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row>
    <row r="95" spans="1:235"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row>
    <row r="96" spans="1:235"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row>
    <row r="97" spans="1:235"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c r="HU97" s="23"/>
      <c r="HV97" s="23"/>
      <c r="HW97" s="23"/>
      <c r="HX97" s="23"/>
      <c r="HY97" s="23"/>
      <c r="HZ97" s="23"/>
      <c r="IA97" s="23"/>
    </row>
    <row r="98" spans="1:235"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c r="HU98" s="23"/>
      <c r="HV98" s="23"/>
      <c r="HW98" s="23"/>
      <c r="HX98" s="23"/>
      <c r="HY98" s="23"/>
      <c r="HZ98" s="23"/>
      <c r="IA98" s="23"/>
    </row>
    <row r="99" spans="1:235"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c r="HU99" s="23"/>
      <c r="HV99" s="23"/>
      <c r="HW99" s="23"/>
      <c r="HX99" s="23"/>
      <c r="HY99" s="23"/>
      <c r="HZ99" s="23"/>
      <c r="IA99" s="23"/>
    </row>
    <row r="100" spans="1:235"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c r="HU100" s="23"/>
      <c r="HV100" s="23"/>
      <c r="HW100" s="23"/>
      <c r="HX100" s="23"/>
      <c r="HY100" s="23"/>
      <c r="HZ100" s="23"/>
      <c r="IA100" s="23"/>
    </row>
    <row r="101" spans="1:235"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c r="HU101" s="23"/>
      <c r="HV101" s="23"/>
      <c r="HW101" s="23"/>
      <c r="HX101" s="23"/>
      <c r="HY101" s="23"/>
      <c r="HZ101" s="23"/>
      <c r="IA101" s="23"/>
    </row>
    <row r="102" spans="1:235"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c r="HU102" s="23"/>
      <c r="HV102" s="23"/>
      <c r="HW102" s="23"/>
      <c r="HX102" s="23"/>
      <c r="HY102" s="23"/>
      <c r="HZ102" s="23"/>
      <c r="IA102" s="23"/>
    </row>
    <row r="103" spans="1:235"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c r="HU103" s="23"/>
      <c r="HV103" s="23"/>
      <c r="HW103" s="23"/>
      <c r="HX103" s="23"/>
      <c r="HY103" s="23"/>
      <c r="HZ103" s="23"/>
      <c r="IA103" s="23"/>
    </row>
    <row r="104" spans="1:235"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c r="HU104" s="23"/>
      <c r="HV104" s="23"/>
      <c r="HW104" s="23"/>
      <c r="HX104" s="23"/>
      <c r="HY104" s="23"/>
      <c r="HZ104" s="23"/>
      <c r="IA104" s="23"/>
    </row>
    <row r="105" spans="1:235"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c r="HU105" s="23"/>
      <c r="HV105" s="23"/>
      <c r="HW105" s="23"/>
      <c r="HX105" s="23"/>
      <c r="HY105" s="23"/>
      <c r="HZ105" s="23"/>
      <c r="IA105" s="23"/>
    </row>
    <row r="106" spans="1:235"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c r="HU106" s="23"/>
      <c r="HV106" s="23"/>
      <c r="HW106" s="23"/>
      <c r="HX106" s="23"/>
      <c r="HY106" s="23"/>
      <c r="HZ106" s="23"/>
      <c r="IA106" s="23"/>
    </row>
    <row r="107" spans="1:235"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c r="HU107" s="23"/>
      <c r="HV107" s="23"/>
      <c r="HW107" s="23"/>
      <c r="HX107" s="23"/>
      <c r="HY107" s="23"/>
      <c r="HZ107" s="23"/>
      <c r="IA107" s="23"/>
    </row>
    <row r="108" spans="1:235"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c r="HU108" s="23"/>
      <c r="HV108" s="23"/>
      <c r="HW108" s="23"/>
      <c r="HX108" s="23"/>
      <c r="HY108" s="23"/>
      <c r="HZ108" s="23"/>
      <c r="IA108" s="23"/>
    </row>
    <row r="109" spans="1:235"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c r="HU109" s="23"/>
      <c r="HV109" s="23"/>
      <c r="HW109" s="23"/>
      <c r="HX109" s="23"/>
      <c r="HY109" s="23"/>
      <c r="HZ109" s="23"/>
      <c r="IA109" s="23"/>
    </row>
    <row r="110" spans="1:235"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row>
    <row r="111" spans="1:235"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c r="HU111" s="23"/>
      <c r="HV111" s="23"/>
      <c r="HW111" s="23"/>
      <c r="HX111" s="23"/>
      <c r="HY111" s="23"/>
      <c r="HZ111" s="23"/>
      <c r="IA111" s="23"/>
    </row>
    <row r="112" spans="1:235"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c r="HU112" s="23"/>
      <c r="HV112" s="23"/>
      <c r="HW112" s="23"/>
      <c r="HX112" s="23"/>
      <c r="HY112" s="23"/>
      <c r="HZ112" s="23"/>
      <c r="IA112" s="23"/>
    </row>
    <row r="113" spans="1:235"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c r="HU113" s="23"/>
      <c r="HV113" s="23"/>
      <c r="HW113" s="23"/>
      <c r="HX113" s="23"/>
      <c r="HY113" s="23"/>
      <c r="HZ113" s="23"/>
      <c r="IA113" s="23"/>
    </row>
    <row r="114" spans="1:235"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c r="HU114" s="23"/>
      <c r="HV114" s="23"/>
      <c r="HW114" s="23"/>
      <c r="HX114" s="23"/>
      <c r="HY114" s="23"/>
      <c r="HZ114" s="23"/>
      <c r="IA114" s="23"/>
    </row>
    <row r="115" spans="1:235"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c r="HU115" s="23"/>
      <c r="HV115" s="23"/>
      <c r="HW115" s="23"/>
      <c r="HX115" s="23"/>
      <c r="HY115" s="23"/>
      <c r="HZ115" s="23"/>
      <c r="IA115" s="23"/>
    </row>
    <row r="116" spans="1:235"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c r="HU116" s="23"/>
      <c r="HV116" s="23"/>
      <c r="HW116" s="23"/>
      <c r="HX116" s="23"/>
      <c r="HY116" s="23"/>
      <c r="HZ116" s="23"/>
      <c r="IA116" s="23"/>
    </row>
    <row r="117" spans="1:235"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c r="HU117" s="23"/>
      <c r="HV117" s="23"/>
      <c r="HW117" s="23"/>
      <c r="HX117" s="23"/>
      <c r="HY117" s="23"/>
      <c r="HZ117" s="23"/>
      <c r="IA117" s="23"/>
    </row>
    <row r="118" spans="1:235"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c r="HU118" s="23"/>
      <c r="HV118" s="23"/>
      <c r="HW118" s="23"/>
      <c r="HX118" s="23"/>
      <c r="HY118" s="23"/>
      <c r="HZ118" s="23"/>
      <c r="IA118" s="23"/>
    </row>
    <row r="119" spans="1:235"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row>
    <row r="120" spans="1:235"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row>
    <row r="121" spans="1:235"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row>
    <row r="122" spans="1:235"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row>
    <row r="123" spans="1:235"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row>
    <row r="124" spans="1:235"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row>
    <row r="125" spans="1:235"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row>
    <row r="126" spans="1:235"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row>
    <row r="127" spans="1:235"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row>
    <row r="128" spans="1:235"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row>
    <row r="129" spans="1:235"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row>
    <row r="130" spans="1:235"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row>
    <row r="131" spans="1:235"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row>
    <row r="132" spans="1:235"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row>
    <row r="133" spans="1:235"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row>
    <row r="134" spans="1:235"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row>
    <row r="135" spans="1:235"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row>
    <row r="136" spans="1:235"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row>
    <row r="137" spans="1:235"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row>
    <row r="138" spans="1:235"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row>
    <row r="139" spans="1:235"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c r="HU139" s="23"/>
      <c r="HV139" s="23"/>
      <c r="HW139" s="23"/>
      <c r="HX139" s="23"/>
      <c r="HY139" s="23"/>
      <c r="HZ139" s="23"/>
      <c r="IA139" s="23"/>
    </row>
    <row r="140" spans="1:235"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row>
    <row r="141" spans="1:235"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row>
    <row r="142" spans="1:235"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row>
    <row r="143" spans="1:235"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row>
    <row r="144" spans="1:235"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row>
    <row r="145" spans="1:235"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c r="HU145" s="23"/>
      <c r="HV145" s="23"/>
      <c r="HW145" s="23"/>
      <c r="HX145" s="23"/>
      <c r="HY145" s="23"/>
      <c r="HZ145" s="23"/>
      <c r="IA145" s="23"/>
    </row>
    <row r="146" spans="1:235"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c r="HU146" s="23"/>
      <c r="HV146" s="23"/>
      <c r="HW146" s="23"/>
      <c r="HX146" s="23"/>
      <c r="HY146" s="23"/>
      <c r="HZ146" s="23"/>
      <c r="IA146" s="23"/>
    </row>
    <row r="147" spans="1:235"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c r="HU147" s="23"/>
      <c r="HV147" s="23"/>
      <c r="HW147" s="23"/>
      <c r="HX147" s="23"/>
      <c r="HY147" s="23"/>
      <c r="HZ147" s="23"/>
      <c r="IA147" s="23"/>
    </row>
    <row r="148" spans="1:235"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c r="HU148" s="23"/>
      <c r="HV148" s="23"/>
      <c r="HW148" s="23"/>
      <c r="HX148" s="23"/>
      <c r="HY148" s="23"/>
      <c r="HZ148" s="23"/>
      <c r="IA148" s="23"/>
    </row>
    <row r="149" spans="1:235"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c r="HU149" s="23"/>
      <c r="HV149" s="23"/>
      <c r="HW149" s="23"/>
      <c r="HX149" s="23"/>
      <c r="HY149" s="23"/>
      <c r="HZ149" s="23"/>
      <c r="IA149" s="23"/>
    </row>
    <row r="150" spans="1:235"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c r="HU150" s="23"/>
      <c r="HV150" s="23"/>
      <c r="HW150" s="23"/>
      <c r="HX150" s="23"/>
      <c r="HY150" s="23"/>
      <c r="HZ150" s="23"/>
      <c r="IA150" s="23"/>
    </row>
    <row r="151" spans="1:235"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c r="HU151" s="23"/>
      <c r="HV151" s="23"/>
      <c r="HW151" s="23"/>
      <c r="HX151" s="23"/>
      <c r="HY151" s="23"/>
      <c r="HZ151" s="23"/>
      <c r="IA151" s="23"/>
    </row>
    <row r="152" spans="1:235"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c r="HU152" s="23"/>
      <c r="HV152" s="23"/>
      <c r="HW152" s="23"/>
      <c r="HX152" s="23"/>
      <c r="HY152" s="23"/>
      <c r="HZ152" s="23"/>
      <c r="IA152" s="23"/>
    </row>
    <row r="153" spans="1:235"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c r="HU153" s="23"/>
      <c r="HV153" s="23"/>
      <c r="HW153" s="23"/>
      <c r="HX153" s="23"/>
      <c r="HY153" s="23"/>
      <c r="HZ153" s="23"/>
      <c r="IA153" s="23"/>
    </row>
    <row r="154" spans="1:235"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c r="HU154" s="23"/>
      <c r="HV154" s="23"/>
      <c r="HW154" s="23"/>
      <c r="HX154" s="23"/>
      <c r="HY154" s="23"/>
      <c r="HZ154" s="23"/>
      <c r="IA154" s="23"/>
    </row>
    <row r="155" spans="1:235"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c r="HU155" s="23"/>
      <c r="HV155" s="23"/>
      <c r="HW155" s="23"/>
      <c r="HX155" s="23"/>
      <c r="HY155" s="23"/>
      <c r="HZ155" s="23"/>
      <c r="IA155" s="23"/>
    </row>
    <row r="156" spans="1:235"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c r="HU156" s="23"/>
      <c r="HV156" s="23"/>
      <c r="HW156" s="23"/>
      <c r="HX156" s="23"/>
      <c r="HY156" s="23"/>
      <c r="HZ156" s="23"/>
      <c r="IA156" s="23"/>
    </row>
    <row r="157" spans="1:235"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c r="HU157" s="23"/>
      <c r="HV157" s="23"/>
      <c r="HW157" s="23"/>
      <c r="HX157" s="23"/>
      <c r="HY157" s="23"/>
      <c r="HZ157" s="23"/>
      <c r="IA157" s="23"/>
    </row>
    <row r="158" spans="1:235"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c r="HU158" s="23"/>
      <c r="HV158" s="23"/>
      <c r="HW158" s="23"/>
      <c r="HX158" s="23"/>
      <c r="HY158" s="23"/>
      <c r="HZ158" s="23"/>
      <c r="IA158" s="23"/>
    </row>
    <row r="159" spans="1:235"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c r="HU159" s="23"/>
      <c r="HV159" s="23"/>
      <c r="HW159" s="23"/>
      <c r="HX159" s="23"/>
      <c r="HY159" s="23"/>
      <c r="HZ159" s="23"/>
      <c r="IA159" s="23"/>
    </row>
    <row r="160" spans="1:235"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c r="HU160" s="23"/>
      <c r="HV160" s="23"/>
      <c r="HW160" s="23"/>
      <c r="HX160" s="23"/>
      <c r="HY160" s="23"/>
      <c r="HZ160" s="23"/>
      <c r="IA160" s="23"/>
    </row>
    <row r="161" spans="1:235"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c r="HU161" s="23"/>
      <c r="HV161" s="23"/>
      <c r="HW161" s="23"/>
      <c r="HX161" s="23"/>
      <c r="HY161" s="23"/>
      <c r="HZ161" s="23"/>
      <c r="IA161" s="23"/>
    </row>
    <row r="162" spans="1:235"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c r="HU162" s="23"/>
      <c r="HV162" s="23"/>
      <c r="HW162" s="23"/>
      <c r="HX162" s="23"/>
      <c r="HY162" s="23"/>
      <c r="HZ162" s="23"/>
      <c r="IA162" s="23"/>
    </row>
    <row r="163" spans="1:235"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c r="HU163" s="23"/>
      <c r="HV163" s="23"/>
      <c r="HW163" s="23"/>
      <c r="HX163" s="23"/>
      <c r="HY163" s="23"/>
      <c r="HZ163" s="23"/>
      <c r="IA163" s="23"/>
    </row>
    <row r="164" spans="1:235"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c r="HU164" s="23"/>
      <c r="HV164" s="23"/>
      <c r="HW164" s="23"/>
      <c r="HX164" s="23"/>
      <c r="HY164" s="23"/>
      <c r="HZ164" s="23"/>
      <c r="IA164" s="23"/>
    </row>
    <row r="165" spans="1:235"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c r="HU165" s="23"/>
      <c r="HV165" s="23"/>
      <c r="HW165" s="23"/>
      <c r="HX165" s="23"/>
      <c r="HY165" s="23"/>
      <c r="HZ165" s="23"/>
      <c r="IA165" s="23"/>
    </row>
    <row r="166" spans="1:235"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c r="HU166" s="23"/>
      <c r="HV166" s="23"/>
      <c r="HW166" s="23"/>
      <c r="HX166" s="23"/>
      <c r="HY166" s="23"/>
      <c r="HZ166" s="23"/>
      <c r="IA166" s="23"/>
    </row>
    <row r="167" spans="1:235"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c r="HU167" s="23"/>
      <c r="HV167" s="23"/>
      <c r="HW167" s="23"/>
      <c r="HX167" s="23"/>
      <c r="HY167" s="23"/>
      <c r="HZ167" s="23"/>
      <c r="IA167" s="23"/>
    </row>
    <row r="168" spans="1:235"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c r="HU168" s="23"/>
      <c r="HV168" s="23"/>
      <c r="HW168" s="23"/>
      <c r="HX168" s="23"/>
      <c r="HY168" s="23"/>
      <c r="HZ168" s="23"/>
      <c r="IA168" s="23"/>
    </row>
    <row r="169" spans="1:235"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c r="HU169" s="23"/>
      <c r="HV169" s="23"/>
      <c r="HW169" s="23"/>
      <c r="HX169" s="23"/>
      <c r="HY169" s="23"/>
      <c r="HZ169" s="23"/>
      <c r="IA169" s="23"/>
    </row>
    <row r="170" spans="1:235"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c r="HU170" s="23"/>
      <c r="HV170" s="23"/>
      <c r="HW170" s="23"/>
      <c r="HX170" s="23"/>
      <c r="HY170" s="23"/>
      <c r="HZ170" s="23"/>
      <c r="IA170" s="23"/>
    </row>
    <row r="171" spans="1:235"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c r="HU171" s="23"/>
      <c r="HV171" s="23"/>
      <c r="HW171" s="23"/>
      <c r="HX171" s="23"/>
      <c r="HY171" s="23"/>
      <c r="HZ171" s="23"/>
      <c r="IA171" s="23"/>
    </row>
    <row r="172" spans="1:235"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c r="HU172" s="23"/>
      <c r="HV172" s="23"/>
      <c r="HW172" s="23"/>
      <c r="HX172" s="23"/>
      <c r="HY172" s="23"/>
      <c r="HZ172" s="23"/>
      <c r="IA172" s="23"/>
    </row>
    <row r="173" spans="1:235"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c r="HU173" s="23"/>
      <c r="HV173" s="23"/>
      <c r="HW173" s="23"/>
      <c r="HX173" s="23"/>
      <c r="HY173" s="23"/>
      <c r="HZ173" s="23"/>
      <c r="IA173" s="23"/>
    </row>
    <row r="174" spans="1:235"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c r="HU174" s="23"/>
      <c r="HV174" s="23"/>
      <c r="HW174" s="23"/>
      <c r="HX174" s="23"/>
      <c r="HY174" s="23"/>
      <c r="HZ174" s="23"/>
      <c r="IA174" s="23"/>
    </row>
    <row r="175" spans="1:235"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c r="HU175" s="23"/>
      <c r="HV175" s="23"/>
      <c r="HW175" s="23"/>
      <c r="HX175" s="23"/>
      <c r="HY175" s="23"/>
      <c r="HZ175" s="23"/>
      <c r="IA175" s="23"/>
    </row>
    <row r="176" spans="1:235"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c r="HU176" s="23"/>
      <c r="HV176" s="23"/>
      <c r="HW176" s="23"/>
      <c r="HX176" s="23"/>
      <c r="HY176" s="23"/>
      <c r="HZ176" s="23"/>
      <c r="IA176" s="23"/>
    </row>
    <row r="177" spans="1:235"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c r="HU177" s="23"/>
      <c r="HV177" s="23"/>
      <c r="HW177" s="23"/>
      <c r="HX177" s="23"/>
      <c r="HY177" s="23"/>
      <c r="HZ177" s="23"/>
      <c r="IA177" s="23"/>
    </row>
    <row r="178" spans="1:235"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c r="HU178" s="23"/>
      <c r="HV178" s="23"/>
      <c r="HW178" s="23"/>
      <c r="HX178" s="23"/>
      <c r="HY178" s="23"/>
      <c r="HZ178" s="23"/>
      <c r="IA178" s="23"/>
    </row>
    <row r="179" spans="1:235"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c r="HU179" s="23"/>
      <c r="HV179" s="23"/>
      <c r="HW179" s="23"/>
      <c r="HX179" s="23"/>
      <c r="HY179" s="23"/>
      <c r="HZ179" s="23"/>
      <c r="IA179" s="23"/>
    </row>
    <row r="180" spans="1:235"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c r="HU180" s="23"/>
      <c r="HV180" s="23"/>
      <c r="HW180" s="23"/>
      <c r="HX180" s="23"/>
      <c r="HY180" s="23"/>
      <c r="HZ180" s="23"/>
      <c r="IA180" s="23"/>
    </row>
    <row r="181" spans="1:235"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c r="HU181" s="23"/>
      <c r="HV181" s="23"/>
      <c r="HW181" s="23"/>
      <c r="HX181" s="23"/>
      <c r="HY181" s="23"/>
      <c r="HZ181" s="23"/>
      <c r="IA181" s="23"/>
    </row>
    <row r="182" spans="1:235"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c r="HU182" s="23"/>
      <c r="HV182" s="23"/>
      <c r="HW182" s="23"/>
      <c r="HX182" s="23"/>
      <c r="HY182" s="23"/>
      <c r="HZ182" s="23"/>
      <c r="IA182" s="23"/>
    </row>
    <row r="183" spans="1:235"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c r="IA183" s="23"/>
    </row>
    <row r="184" spans="1:235"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c r="IA184" s="23"/>
    </row>
    <row r="185" spans="1:235"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row>
    <row r="186" spans="1:235"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row>
    <row r="187" spans="1:235"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row>
    <row r="188" spans="1:235"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row>
    <row r="189" spans="1:235"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row>
    <row r="190" spans="1:235"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row>
    <row r="191" spans="1:235"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row>
    <row r="192" spans="1:235"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row>
    <row r="193" spans="1:235"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row>
    <row r="194" spans="1:235"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row>
    <row r="195" spans="1:235"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row>
    <row r="196" spans="1:235"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row>
    <row r="197" spans="1:235"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row>
    <row r="198" spans="1:235"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c r="IA198" s="23"/>
    </row>
    <row r="199" spans="1:235"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c r="IA199" s="23"/>
    </row>
    <row r="200" spans="1:235"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c r="HU200" s="23"/>
      <c r="HV200" s="23"/>
      <c r="HW200" s="23"/>
      <c r="HX200" s="23"/>
      <c r="HY200" s="23"/>
      <c r="HZ200" s="23"/>
      <c r="IA200" s="23"/>
    </row>
    <row r="201" spans="1:235"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c r="HU201" s="23"/>
      <c r="HV201" s="23"/>
      <c r="HW201" s="23"/>
      <c r="HX201" s="23"/>
      <c r="HY201" s="23"/>
      <c r="HZ201" s="23"/>
      <c r="IA201" s="23"/>
    </row>
    <row r="202" spans="1:235" x14ac:dyDescent="0.35">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c r="HU202" s="23"/>
      <c r="HV202" s="23"/>
      <c r="HW202" s="23"/>
      <c r="HX202" s="23"/>
      <c r="HY202" s="23"/>
      <c r="HZ202" s="23"/>
      <c r="IA202" s="23"/>
    </row>
    <row r="203" spans="1:235" x14ac:dyDescent="0.35">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c r="HU203" s="23"/>
      <c r="HV203" s="23"/>
      <c r="HW203" s="23"/>
      <c r="HX203" s="23"/>
      <c r="HY203" s="23"/>
      <c r="HZ203" s="23"/>
      <c r="IA203" s="23"/>
    </row>
    <row r="204" spans="1:235" x14ac:dyDescent="0.35">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c r="HU204" s="23"/>
      <c r="HV204" s="23"/>
      <c r="HW204" s="23"/>
      <c r="HX204" s="23"/>
      <c r="HY204" s="23"/>
      <c r="HZ204" s="23"/>
      <c r="IA204" s="23"/>
    </row>
    <row r="205" spans="1:235" x14ac:dyDescent="0.35">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c r="HU205" s="23"/>
      <c r="HV205" s="23"/>
      <c r="HW205" s="23"/>
      <c r="HX205" s="23"/>
      <c r="HY205" s="23"/>
      <c r="HZ205" s="23"/>
      <c r="IA205" s="23"/>
    </row>
    <row r="206" spans="1:235" x14ac:dyDescent="0.35">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c r="HU206" s="23"/>
      <c r="HV206" s="23"/>
      <c r="HW206" s="23"/>
      <c r="HX206" s="23"/>
      <c r="HY206" s="23"/>
      <c r="HZ206" s="23"/>
      <c r="IA206" s="23"/>
    </row>
    <row r="207" spans="1:235" x14ac:dyDescent="0.35">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c r="HU207" s="23"/>
      <c r="HV207" s="23"/>
      <c r="HW207" s="23"/>
      <c r="HX207" s="23"/>
      <c r="HY207" s="23"/>
      <c r="HZ207" s="23"/>
      <c r="IA207" s="23"/>
    </row>
    <row r="208" spans="1:235" x14ac:dyDescent="0.35">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c r="HU208" s="23"/>
      <c r="HV208" s="23"/>
      <c r="HW208" s="23"/>
      <c r="HX208" s="23"/>
      <c r="HY208" s="23"/>
      <c r="HZ208" s="23"/>
      <c r="IA208" s="23"/>
    </row>
    <row r="209" spans="1:235" x14ac:dyDescent="0.35">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c r="HU209" s="23"/>
      <c r="HV209" s="23"/>
      <c r="HW209" s="23"/>
      <c r="HX209" s="23"/>
      <c r="HY209" s="23"/>
      <c r="HZ209" s="23"/>
      <c r="IA209" s="23"/>
    </row>
    <row r="210" spans="1:235" x14ac:dyDescent="0.35">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c r="HU210" s="23"/>
      <c r="HV210" s="23"/>
      <c r="HW210" s="23"/>
      <c r="HX210" s="23"/>
      <c r="HY210" s="23"/>
      <c r="HZ210" s="23"/>
      <c r="IA210" s="23"/>
    </row>
    <row r="211" spans="1:235" x14ac:dyDescent="0.35">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c r="HU211" s="23"/>
      <c r="HV211" s="23"/>
      <c r="HW211" s="23"/>
      <c r="HX211" s="23"/>
      <c r="HY211" s="23"/>
      <c r="HZ211" s="23"/>
      <c r="IA211" s="23"/>
    </row>
    <row r="212" spans="1:235" x14ac:dyDescent="0.35">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c r="HU212" s="23"/>
      <c r="HV212" s="23"/>
      <c r="HW212" s="23"/>
      <c r="HX212" s="23"/>
      <c r="HY212" s="23"/>
      <c r="HZ212" s="23"/>
      <c r="IA212" s="23"/>
    </row>
    <row r="213" spans="1:235" x14ac:dyDescent="0.35">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c r="HU213" s="23"/>
      <c r="HV213" s="23"/>
      <c r="HW213" s="23"/>
      <c r="HX213" s="23"/>
      <c r="HY213" s="23"/>
      <c r="HZ213" s="23"/>
      <c r="IA213" s="23"/>
    </row>
    <row r="214" spans="1:235" x14ac:dyDescent="0.35">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c r="HU214" s="23"/>
      <c r="HV214" s="23"/>
      <c r="HW214" s="23"/>
      <c r="HX214" s="23"/>
      <c r="HY214" s="23"/>
      <c r="HZ214" s="23"/>
      <c r="IA214" s="23"/>
    </row>
    <row r="215" spans="1:235" x14ac:dyDescent="0.35">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c r="HU215" s="23"/>
      <c r="HV215" s="23"/>
      <c r="HW215" s="23"/>
      <c r="HX215" s="23"/>
      <c r="HY215" s="23"/>
      <c r="HZ215" s="23"/>
      <c r="IA215" s="23"/>
    </row>
    <row r="216" spans="1:235" x14ac:dyDescent="0.35">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c r="HU216" s="23"/>
      <c r="HV216" s="23"/>
      <c r="HW216" s="23"/>
      <c r="HX216" s="23"/>
      <c r="HY216" s="23"/>
      <c r="HZ216" s="23"/>
      <c r="IA216" s="23"/>
    </row>
    <row r="217" spans="1:235" x14ac:dyDescent="0.35">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c r="HU217" s="23"/>
      <c r="HV217" s="23"/>
      <c r="HW217" s="23"/>
      <c r="HX217" s="23"/>
      <c r="HY217" s="23"/>
      <c r="HZ217" s="23"/>
      <c r="IA217" s="23"/>
    </row>
    <row r="218" spans="1:235" x14ac:dyDescent="0.35">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c r="HU218" s="23"/>
      <c r="HV218" s="23"/>
      <c r="HW218" s="23"/>
      <c r="HX218" s="23"/>
      <c r="HY218" s="23"/>
      <c r="HZ218" s="23"/>
      <c r="IA218" s="23"/>
    </row>
    <row r="219" spans="1:235" x14ac:dyDescent="0.35">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c r="HU219" s="23"/>
      <c r="HV219" s="23"/>
      <c r="HW219" s="23"/>
      <c r="HX219" s="23"/>
      <c r="HY219" s="23"/>
      <c r="HZ219" s="23"/>
      <c r="IA219" s="23"/>
    </row>
    <row r="220" spans="1:235" x14ac:dyDescent="0.35">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c r="HU220" s="23"/>
      <c r="HV220" s="23"/>
      <c r="HW220" s="23"/>
      <c r="HX220" s="23"/>
      <c r="HY220" s="23"/>
      <c r="HZ220" s="23"/>
      <c r="IA220" s="23"/>
    </row>
    <row r="221" spans="1:235" x14ac:dyDescent="0.35">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c r="HU221" s="23"/>
      <c r="HV221" s="23"/>
      <c r="HW221" s="23"/>
      <c r="HX221" s="23"/>
      <c r="HY221" s="23"/>
      <c r="HZ221" s="23"/>
      <c r="IA221" s="23"/>
    </row>
    <row r="222" spans="1:235" x14ac:dyDescent="0.35">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c r="HU222" s="23"/>
      <c r="HV222" s="23"/>
      <c r="HW222" s="23"/>
      <c r="HX222" s="23"/>
      <c r="HY222" s="23"/>
      <c r="HZ222" s="23"/>
      <c r="IA222" s="23"/>
    </row>
    <row r="223" spans="1:235" x14ac:dyDescent="0.35">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c r="HU223" s="23"/>
      <c r="HV223" s="23"/>
      <c r="HW223" s="23"/>
      <c r="HX223" s="23"/>
      <c r="HY223" s="23"/>
      <c r="HZ223" s="23"/>
      <c r="IA223" s="23"/>
    </row>
    <row r="224" spans="1:235" x14ac:dyDescent="0.35">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c r="HU224" s="23"/>
      <c r="HV224" s="23"/>
      <c r="HW224" s="23"/>
      <c r="HX224" s="23"/>
      <c r="HY224" s="23"/>
      <c r="HZ224" s="23"/>
      <c r="IA224" s="23"/>
    </row>
    <row r="225" spans="1:235" x14ac:dyDescent="0.35">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c r="HU225" s="23"/>
      <c r="HV225" s="23"/>
      <c r="HW225" s="23"/>
      <c r="HX225" s="23"/>
      <c r="HY225" s="23"/>
      <c r="HZ225" s="23"/>
      <c r="IA225" s="23"/>
    </row>
    <row r="226" spans="1:235" x14ac:dyDescent="0.35">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c r="HU226" s="23"/>
      <c r="HV226" s="23"/>
      <c r="HW226" s="23"/>
      <c r="HX226" s="23"/>
      <c r="HY226" s="23"/>
      <c r="HZ226" s="23"/>
      <c r="IA226" s="23"/>
    </row>
    <row r="227" spans="1:235" x14ac:dyDescent="0.35">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c r="HU227" s="23"/>
      <c r="HV227" s="23"/>
      <c r="HW227" s="23"/>
      <c r="HX227" s="23"/>
      <c r="HY227" s="23"/>
      <c r="HZ227" s="23"/>
      <c r="IA227" s="23"/>
    </row>
    <row r="228" spans="1:235" x14ac:dyDescent="0.35">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c r="HU228" s="23"/>
      <c r="HV228" s="23"/>
      <c r="HW228" s="23"/>
      <c r="HX228" s="23"/>
      <c r="HY228" s="23"/>
      <c r="HZ228" s="23"/>
      <c r="IA228" s="23"/>
    </row>
    <row r="229" spans="1:235" x14ac:dyDescent="0.35">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c r="HU229" s="23"/>
      <c r="HV229" s="23"/>
      <c r="HW229" s="23"/>
      <c r="HX229" s="23"/>
      <c r="HY229" s="23"/>
      <c r="HZ229" s="23"/>
      <c r="IA229" s="23"/>
    </row>
    <row r="230" spans="1:235" x14ac:dyDescent="0.35">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c r="HU230" s="23"/>
      <c r="HV230" s="23"/>
      <c r="HW230" s="23"/>
      <c r="HX230" s="23"/>
      <c r="HY230" s="23"/>
      <c r="HZ230" s="23"/>
      <c r="IA230" s="23"/>
    </row>
    <row r="231" spans="1:235" x14ac:dyDescent="0.35">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c r="HU231" s="23"/>
      <c r="HV231" s="23"/>
      <c r="HW231" s="23"/>
      <c r="HX231" s="23"/>
      <c r="HY231" s="23"/>
      <c r="HZ231" s="23"/>
      <c r="IA231" s="23"/>
    </row>
    <row r="232" spans="1:235" x14ac:dyDescent="0.35">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c r="HU232" s="23"/>
      <c r="HV232" s="23"/>
      <c r="HW232" s="23"/>
      <c r="HX232" s="23"/>
      <c r="HY232" s="23"/>
      <c r="HZ232" s="23"/>
      <c r="IA232" s="23"/>
    </row>
    <row r="233" spans="1:235" x14ac:dyDescent="0.35">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c r="HU233" s="23"/>
      <c r="HV233" s="23"/>
      <c r="HW233" s="23"/>
      <c r="HX233" s="23"/>
      <c r="HY233" s="23"/>
      <c r="HZ233" s="23"/>
      <c r="IA233" s="23"/>
    </row>
    <row r="234" spans="1:235" x14ac:dyDescent="0.35">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c r="HU234" s="23"/>
      <c r="HV234" s="23"/>
      <c r="HW234" s="23"/>
      <c r="HX234" s="23"/>
      <c r="HY234" s="23"/>
      <c r="HZ234" s="23"/>
      <c r="IA234" s="23"/>
    </row>
    <row r="235" spans="1:235" x14ac:dyDescent="0.35">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c r="HU235" s="23"/>
      <c r="HV235" s="23"/>
      <c r="HW235" s="23"/>
      <c r="HX235" s="23"/>
      <c r="HY235" s="23"/>
      <c r="HZ235" s="23"/>
      <c r="IA235" s="23"/>
    </row>
    <row r="236" spans="1:235" x14ac:dyDescent="0.35">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c r="HU236" s="23"/>
      <c r="HV236" s="23"/>
      <c r="HW236" s="23"/>
      <c r="HX236" s="23"/>
      <c r="HY236" s="23"/>
      <c r="HZ236" s="23"/>
      <c r="IA236" s="23"/>
    </row>
    <row r="237" spans="1:235" x14ac:dyDescent="0.35">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c r="HU237" s="23"/>
      <c r="HV237" s="23"/>
      <c r="HW237" s="23"/>
      <c r="HX237" s="23"/>
      <c r="HY237" s="23"/>
      <c r="HZ237" s="23"/>
      <c r="IA237" s="23"/>
    </row>
    <row r="238" spans="1:235" x14ac:dyDescent="0.35">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c r="HU238" s="23"/>
      <c r="HV238" s="23"/>
      <c r="HW238" s="23"/>
      <c r="HX238" s="23"/>
      <c r="HY238" s="23"/>
      <c r="HZ238" s="23"/>
      <c r="IA238" s="23"/>
    </row>
    <row r="239" spans="1:235" x14ac:dyDescent="0.35">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c r="HU239" s="23"/>
      <c r="HV239" s="23"/>
      <c r="HW239" s="23"/>
      <c r="HX239" s="23"/>
      <c r="HY239" s="23"/>
      <c r="HZ239" s="23"/>
      <c r="IA239" s="23"/>
    </row>
    <row r="240" spans="1:235" x14ac:dyDescent="0.35">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c r="HU240" s="23"/>
      <c r="HV240" s="23"/>
      <c r="HW240" s="23"/>
      <c r="HX240" s="23"/>
      <c r="HY240" s="23"/>
      <c r="HZ240" s="23"/>
      <c r="IA240" s="23"/>
    </row>
    <row r="241" spans="1:235" x14ac:dyDescent="0.35">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c r="HU241" s="23"/>
      <c r="HV241" s="23"/>
      <c r="HW241" s="23"/>
      <c r="HX241" s="23"/>
      <c r="HY241" s="23"/>
      <c r="HZ241" s="23"/>
      <c r="IA241" s="23"/>
    </row>
    <row r="242" spans="1:235" x14ac:dyDescent="0.35">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c r="HU242" s="23"/>
      <c r="HV242" s="23"/>
      <c r="HW242" s="23"/>
      <c r="HX242" s="23"/>
      <c r="HY242" s="23"/>
      <c r="HZ242" s="23"/>
      <c r="IA242" s="23"/>
    </row>
    <row r="243" spans="1:235" x14ac:dyDescent="0.35">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c r="HU243" s="23"/>
      <c r="HV243" s="23"/>
      <c r="HW243" s="23"/>
      <c r="HX243" s="23"/>
      <c r="HY243" s="23"/>
      <c r="HZ243" s="23"/>
      <c r="IA243" s="23"/>
    </row>
    <row r="244" spans="1:235" x14ac:dyDescent="0.35">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c r="HU244" s="23"/>
      <c r="HV244" s="23"/>
      <c r="HW244" s="23"/>
      <c r="HX244" s="23"/>
      <c r="HY244" s="23"/>
      <c r="HZ244" s="23"/>
      <c r="IA244" s="23"/>
    </row>
    <row r="245" spans="1:235" x14ac:dyDescent="0.35">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c r="HU245" s="23"/>
      <c r="HV245" s="23"/>
      <c r="HW245" s="23"/>
      <c r="HX245" s="23"/>
      <c r="HY245" s="23"/>
      <c r="HZ245" s="23"/>
      <c r="IA245" s="23"/>
    </row>
    <row r="246" spans="1:235" x14ac:dyDescent="0.35">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c r="HU246" s="23"/>
      <c r="HV246" s="23"/>
      <c r="HW246" s="23"/>
      <c r="HX246" s="23"/>
      <c r="HY246" s="23"/>
      <c r="HZ246" s="23"/>
      <c r="IA246" s="23"/>
    </row>
    <row r="247" spans="1:235" x14ac:dyDescent="0.35">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c r="HU247" s="23"/>
      <c r="HV247" s="23"/>
      <c r="HW247" s="23"/>
      <c r="HX247" s="23"/>
      <c r="HY247" s="23"/>
      <c r="HZ247" s="23"/>
      <c r="IA247" s="23"/>
    </row>
    <row r="248" spans="1:235" x14ac:dyDescent="0.35">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c r="HU248" s="23"/>
      <c r="HV248" s="23"/>
      <c r="HW248" s="23"/>
      <c r="HX248" s="23"/>
      <c r="HY248" s="23"/>
      <c r="HZ248" s="23"/>
      <c r="IA248" s="23"/>
    </row>
    <row r="249" spans="1:235" x14ac:dyDescent="0.35">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c r="HU249" s="23"/>
      <c r="HV249" s="23"/>
      <c r="HW249" s="23"/>
      <c r="HX249" s="23"/>
      <c r="HY249" s="23"/>
      <c r="HZ249" s="23"/>
      <c r="IA249" s="23"/>
    </row>
    <row r="250" spans="1:235" x14ac:dyDescent="0.35">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c r="HU250" s="23"/>
      <c r="HV250" s="23"/>
      <c r="HW250" s="23"/>
      <c r="HX250" s="23"/>
      <c r="HY250" s="23"/>
      <c r="HZ250" s="23"/>
      <c r="IA250" s="23"/>
    </row>
    <row r="251" spans="1:235" x14ac:dyDescent="0.35">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c r="HU251" s="23"/>
      <c r="HV251" s="23"/>
      <c r="HW251" s="23"/>
      <c r="HX251" s="23"/>
      <c r="HY251" s="23"/>
      <c r="HZ251" s="23"/>
      <c r="IA251" s="23"/>
    </row>
    <row r="252" spans="1:235" x14ac:dyDescent="0.35">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c r="HU252" s="23"/>
      <c r="HV252" s="23"/>
      <c r="HW252" s="23"/>
      <c r="HX252" s="23"/>
      <c r="HY252" s="23"/>
      <c r="HZ252" s="23"/>
      <c r="IA252" s="23"/>
    </row>
    <row r="253" spans="1:235" x14ac:dyDescent="0.35">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c r="HU253" s="23"/>
      <c r="HV253" s="23"/>
      <c r="HW253" s="23"/>
      <c r="HX253" s="23"/>
      <c r="HY253" s="23"/>
      <c r="HZ253" s="23"/>
      <c r="IA253" s="23"/>
    </row>
    <row r="254" spans="1:235" x14ac:dyDescent="0.35">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c r="HU254" s="23"/>
      <c r="HV254" s="23"/>
      <c r="HW254" s="23"/>
      <c r="HX254" s="23"/>
      <c r="HY254" s="23"/>
      <c r="HZ254" s="23"/>
      <c r="IA254" s="23"/>
    </row>
    <row r="255" spans="1:235" x14ac:dyDescent="0.35">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c r="HU255" s="23"/>
      <c r="HV255" s="23"/>
      <c r="HW255" s="23"/>
      <c r="HX255" s="23"/>
      <c r="HY255" s="23"/>
      <c r="HZ255" s="23"/>
      <c r="IA255" s="23"/>
    </row>
    <row r="256" spans="1:235" x14ac:dyDescent="0.35">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c r="HU256" s="23"/>
      <c r="HV256" s="23"/>
      <c r="HW256" s="23"/>
      <c r="HX256" s="23"/>
      <c r="HY256" s="23"/>
      <c r="HZ256" s="23"/>
      <c r="IA256" s="23"/>
    </row>
    <row r="257" spans="1:235" x14ac:dyDescent="0.35">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c r="HU257" s="23"/>
      <c r="HV257" s="23"/>
      <c r="HW257" s="23"/>
      <c r="HX257" s="23"/>
      <c r="HY257" s="23"/>
      <c r="HZ257" s="23"/>
      <c r="IA257" s="23"/>
    </row>
    <row r="258" spans="1:235" x14ac:dyDescent="0.35">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c r="HU258" s="23"/>
      <c r="HV258" s="23"/>
      <c r="HW258" s="23"/>
      <c r="HX258" s="23"/>
      <c r="HY258" s="23"/>
      <c r="HZ258" s="23"/>
      <c r="IA258" s="23"/>
    </row>
    <row r="259" spans="1:235" x14ac:dyDescent="0.35">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c r="HU259" s="23"/>
      <c r="HV259" s="23"/>
      <c r="HW259" s="23"/>
      <c r="HX259" s="23"/>
      <c r="HY259" s="23"/>
      <c r="HZ259" s="23"/>
      <c r="IA259" s="23"/>
    </row>
    <row r="260" spans="1:235" x14ac:dyDescent="0.35">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c r="HU260" s="23"/>
      <c r="HV260" s="23"/>
      <c r="HW260" s="23"/>
      <c r="HX260" s="23"/>
      <c r="HY260" s="23"/>
      <c r="HZ260" s="23"/>
      <c r="IA260" s="23"/>
    </row>
    <row r="261" spans="1:235" x14ac:dyDescent="0.35">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c r="HU261" s="23"/>
      <c r="HV261" s="23"/>
      <c r="HW261" s="23"/>
      <c r="HX261" s="23"/>
      <c r="HY261" s="23"/>
      <c r="HZ261" s="23"/>
      <c r="IA261" s="23"/>
    </row>
    <row r="262" spans="1:235" x14ac:dyDescent="0.35">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c r="HU262" s="23"/>
      <c r="HV262" s="23"/>
      <c r="HW262" s="23"/>
      <c r="HX262" s="23"/>
      <c r="HY262" s="23"/>
      <c r="HZ262" s="23"/>
      <c r="IA262" s="23"/>
    </row>
    <row r="263" spans="1:235" x14ac:dyDescent="0.35">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c r="HU263" s="23"/>
      <c r="HV263" s="23"/>
      <c r="HW263" s="23"/>
      <c r="HX263" s="23"/>
      <c r="HY263" s="23"/>
      <c r="HZ263" s="23"/>
      <c r="IA263" s="23"/>
    </row>
    <row r="264" spans="1:235" x14ac:dyDescent="0.35">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c r="HU264" s="23"/>
      <c r="HV264" s="23"/>
      <c r="HW264" s="23"/>
      <c r="HX264" s="23"/>
      <c r="HY264" s="23"/>
      <c r="HZ264" s="23"/>
      <c r="IA264" s="23"/>
    </row>
    <row r="265" spans="1:235" x14ac:dyDescent="0.35">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c r="HU265" s="23"/>
      <c r="HV265" s="23"/>
      <c r="HW265" s="23"/>
      <c r="HX265" s="23"/>
      <c r="HY265" s="23"/>
      <c r="HZ265" s="23"/>
      <c r="IA265" s="23"/>
    </row>
    <row r="266" spans="1:235" x14ac:dyDescent="0.35">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c r="HU266" s="23"/>
      <c r="HV266" s="23"/>
      <c r="HW266" s="23"/>
      <c r="HX266" s="23"/>
      <c r="HY266" s="23"/>
      <c r="HZ266" s="23"/>
      <c r="IA266" s="23"/>
    </row>
    <row r="267" spans="1:235" x14ac:dyDescent="0.35">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c r="HU267" s="23"/>
      <c r="HV267" s="23"/>
      <c r="HW267" s="23"/>
      <c r="HX267" s="23"/>
      <c r="HY267" s="23"/>
      <c r="HZ267" s="23"/>
      <c r="IA267" s="23"/>
    </row>
    <row r="268" spans="1:235" x14ac:dyDescent="0.35">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c r="HU268" s="23"/>
      <c r="HV268" s="23"/>
      <c r="HW268" s="23"/>
      <c r="HX268" s="23"/>
      <c r="HY268" s="23"/>
      <c r="HZ268" s="23"/>
      <c r="IA268" s="23"/>
    </row>
    <row r="269" spans="1:235" x14ac:dyDescent="0.35">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c r="HU269" s="23"/>
      <c r="HV269" s="23"/>
      <c r="HW269" s="23"/>
      <c r="HX269" s="23"/>
      <c r="HY269" s="23"/>
      <c r="HZ269" s="23"/>
      <c r="IA269" s="23"/>
    </row>
    <row r="270" spans="1:235" x14ac:dyDescent="0.35">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c r="HU270" s="23"/>
      <c r="HV270" s="23"/>
      <c r="HW270" s="23"/>
      <c r="HX270" s="23"/>
      <c r="HY270" s="23"/>
      <c r="HZ270" s="23"/>
      <c r="IA270" s="23"/>
    </row>
    <row r="271" spans="1:235" x14ac:dyDescent="0.35">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c r="HU271" s="23"/>
      <c r="HV271" s="23"/>
      <c r="HW271" s="23"/>
      <c r="HX271" s="23"/>
      <c r="HY271" s="23"/>
      <c r="HZ271" s="23"/>
      <c r="IA271" s="23"/>
    </row>
    <row r="272" spans="1:235" x14ac:dyDescent="0.35">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c r="HU272" s="23"/>
      <c r="HV272" s="23"/>
      <c r="HW272" s="23"/>
      <c r="HX272" s="23"/>
      <c r="HY272" s="23"/>
      <c r="HZ272" s="23"/>
      <c r="IA272" s="23"/>
    </row>
    <row r="273" spans="1:235" x14ac:dyDescent="0.35">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c r="HU273" s="23"/>
      <c r="HV273" s="23"/>
      <c r="HW273" s="23"/>
      <c r="HX273" s="23"/>
      <c r="HY273" s="23"/>
      <c r="HZ273" s="23"/>
      <c r="IA273" s="23"/>
    </row>
    <row r="274" spans="1:235" x14ac:dyDescent="0.35">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c r="HU274" s="23"/>
      <c r="HV274" s="23"/>
      <c r="HW274" s="23"/>
      <c r="HX274" s="23"/>
      <c r="HY274" s="23"/>
      <c r="HZ274" s="23"/>
      <c r="IA274" s="23"/>
    </row>
    <row r="275" spans="1:235" x14ac:dyDescent="0.35">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c r="HU275" s="23"/>
      <c r="HV275" s="23"/>
      <c r="HW275" s="23"/>
      <c r="HX275" s="23"/>
      <c r="HY275" s="23"/>
      <c r="HZ275" s="23"/>
      <c r="IA275" s="23"/>
    </row>
    <row r="276" spans="1:235" x14ac:dyDescent="0.35">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c r="HU276" s="23"/>
      <c r="HV276" s="23"/>
      <c r="HW276" s="23"/>
      <c r="HX276" s="23"/>
      <c r="HY276" s="23"/>
      <c r="HZ276" s="23"/>
      <c r="IA276" s="23"/>
    </row>
    <row r="277" spans="1:235" x14ac:dyDescent="0.35">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c r="HU277" s="23"/>
      <c r="HV277" s="23"/>
      <c r="HW277" s="23"/>
      <c r="HX277" s="23"/>
      <c r="HY277" s="23"/>
      <c r="HZ277" s="23"/>
      <c r="IA277" s="23"/>
    </row>
    <row r="278" spans="1:235" x14ac:dyDescent="0.35">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c r="HU278" s="23"/>
      <c r="HV278" s="23"/>
      <c r="HW278" s="23"/>
      <c r="HX278" s="23"/>
      <c r="HY278" s="23"/>
      <c r="HZ278" s="23"/>
      <c r="IA278" s="23"/>
    </row>
    <row r="279" spans="1:235" x14ac:dyDescent="0.35">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c r="HU279" s="23"/>
      <c r="HV279" s="23"/>
      <c r="HW279" s="23"/>
      <c r="HX279" s="23"/>
      <c r="HY279" s="23"/>
      <c r="HZ279" s="23"/>
      <c r="IA279" s="23"/>
    </row>
    <row r="280" spans="1:235" x14ac:dyDescent="0.35">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c r="HU280" s="23"/>
      <c r="HV280" s="23"/>
      <c r="HW280" s="23"/>
      <c r="HX280" s="23"/>
      <c r="HY280" s="23"/>
      <c r="HZ280" s="23"/>
      <c r="IA280" s="23"/>
    </row>
    <row r="281" spans="1:235" x14ac:dyDescent="0.35">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c r="HU281" s="23"/>
      <c r="HV281" s="23"/>
      <c r="HW281" s="23"/>
      <c r="HX281" s="23"/>
      <c r="HY281" s="23"/>
      <c r="HZ281" s="23"/>
      <c r="IA281" s="23"/>
    </row>
    <row r="282" spans="1:235" x14ac:dyDescent="0.35">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c r="HU282" s="23"/>
      <c r="HV282" s="23"/>
      <c r="HW282" s="23"/>
      <c r="HX282" s="23"/>
      <c r="HY282" s="23"/>
      <c r="HZ282" s="23"/>
      <c r="IA282" s="23"/>
    </row>
    <row r="283" spans="1:235" x14ac:dyDescent="0.35">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c r="HU283" s="23"/>
      <c r="HV283" s="23"/>
      <c r="HW283" s="23"/>
      <c r="HX283" s="23"/>
      <c r="HY283" s="23"/>
      <c r="HZ283" s="23"/>
      <c r="IA283" s="23"/>
    </row>
    <row r="284" spans="1:235" x14ac:dyDescent="0.35">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c r="HU284" s="23"/>
      <c r="HV284" s="23"/>
      <c r="HW284" s="23"/>
      <c r="HX284" s="23"/>
      <c r="HY284" s="23"/>
      <c r="HZ284" s="23"/>
      <c r="IA284" s="23"/>
    </row>
    <row r="285" spans="1:235" x14ac:dyDescent="0.35">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c r="HU285" s="23"/>
      <c r="HV285" s="23"/>
      <c r="HW285" s="23"/>
      <c r="HX285" s="23"/>
      <c r="HY285" s="23"/>
      <c r="HZ285" s="23"/>
      <c r="IA285" s="23"/>
    </row>
    <row r="286" spans="1:235" x14ac:dyDescent="0.35">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c r="HU286" s="23"/>
      <c r="HV286" s="23"/>
      <c r="HW286" s="23"/>
      <c r="HX286" s="23"/>
      <c r="HY286" s="23"/>
      <c r="HZ286" s="23"/>
      <c r="IA286" s="23"/>
    </row>
    <row r="287" spans="1:235" x14ac:dyDescent="0.35">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c r="HU287" s="23"/>
      <c r="HV287" s="23"/>
      <c r="HW287" s="23"/>
      <c r="HX287" s="23"/>
      <c r="HY287" s="23"/>
      <c r="HZ287" s="23"/>
      <c r="IA287" s="23"/>
    </row>
    <row r="288" spans="1:235" x14ac:dyDescent="0.35">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c r="HU288" s="23"/>
      <c r="HV288" s="23"/>
      <c r="HW288" s="23"/>
      <c r="HX288" s="23"/>
      <c r="HY288" s="23"/>
      <c r="HZ288" s="23"/>
      <c r="IA288" s="23"/>
    </row>
    <row r="289" spans="1:235" x14ac:dyDescent="0.35">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c r="HU289" s="23"/>
      <c r="HV289" s="23"/>
      <c r="HW289" s="23"/>
      <c r="HX289" s="23"/>
      <c r="HY289" s="23"/>
      <c r="HZ289" s="23"/>
      <c r="IA289" s="23"/>
    </row>
    <row r="290" spans="1:235" x14ac:dyDescent="0.35">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c r="HU290" s="23"/>
      <c r="HV290" s="23"/>
      <c r="HW290" s="23"/>
      <c r="HX290" s="23"/>
      <c r="HY290" s="23"/>
      <c r="HZ290" s="23"/>
      <c r="IA290" s="23"/>
    </row>
    <row r="291" spans="1:235" x14ac:dyDescent="0.35">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c r="HU291" s="23"/>
      <c r="HV291" s="23"/>
      <c r="HW291" s="23"/>
      <c r="HX291" s="23"/>
      <c r="HY291" s="23"/>
      <c r="HZ291" s="23"/>
      <c r="IA291" s="23"/>
    </row>
    <row r="292" spans="1:235" x14ac:dyDescent="0.35">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c r="HU292" s="23"/>
      <c r="HV292" s="23"/>
      <c r="HW292" s="23"/>
      <c r="HX292" s="23"/>
      <c r="HY292" s="23"/>
      <c r="HZ292" s="23"/>
      <c r="IA292" s="23"/>
    </row>
    <row r="293" spans="1:235" x14ac:dyDescent="0.35">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c r="HU293" s="23"/>
      <c r="HV293" s="23"/>
      <c r="HW293" s="23"/>
      <c r="HX293" s="23"/>
      <c r="HY293" s="23"/>
      <c r="HZ293" s="23"/>
      <c r="IA293" s="23"/>
    </row>
    <row r="294" spans="1:235" x14ac:dyDescent="0.35">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c r="HU294" s="23"/>
      <c r="HV294" s="23"/>
      <c r="HW294" s="23"/>
      <c r="HX294" s="23"/>
      <c r="HY294" s="23"/>
      <c r="HZ294" s="23"/>
      <c r="IA294" s="23"/>
    </row>
    <row r="295" spans="1:235" x14ac:dyDescent="0.35">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c r="HU295" s="23"/>
      <c r="HV295" s="23"/>
      <c r="HW295" s="23"/>
      <c r="HX295" s="23"/>
      <c r="HY295" s="23"/>
      <c r="HZ295" s="23"/>
      <c r="IA295" s="23"/>
    </row>
    <row r="296" spans="1:235" x14ac:dyDescent="0.35">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c r="HU296" s="23"/>
      <c r="HV296" s="23"/>
      <c r="HW296" s="23"/>
      <c r="HX296" s="23"/>
      <c r="HY296" s="23"/>
      <c r="HZ296" s="23"/>
      <c r="IA296" s="23"/>
    </row>
    <row r="297" spans="1:235" x14ac:dyDescent="0.35">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c r="HU297" s="23"/>
      <c r="HV297" s="23"/>
      <c r="HW297" s="23"/>
      <c r="HX297" s="23"/>
      <c r="HY297" s="23"/>
      <c r="HZ297" s="23"/>
      <c r="IA297" s="23"/>
    </row>
    <row r="298" spans="1:235" x14ac:dyDescent="0.35">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c r="HU298" s="23"/>
      <c r="HV298" s="23"/>
      <c r="HW298" s="23"/>
      <c r="HX298" s="23"/>
      <c r="HY298" s="23"/>
      <c r="HZ298" s="23"/>
      <c r="IA298" s="23"/>
    </row>
    <row r="299" spans="1:235" x14ac:dyDescent="0.35">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c r="HU299" s="23"/>
      <c r="HV299" s="23"/>
      <c r="HW299" s="23"/>
      <c r="HX299" s="23"/>
      <c r="HY299" s="23"/>
      <c r="HZ299" s="23"/>
      <c r="IA299" s="23"/>
    </row>
    <row r="300" spans="1:235" x14ac:dyDescent="0.35">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c r="HU300" s="23"/>
      <c r="HV300" s="23"/>
      <c r="HW300" s="23"/>
      <c r="HX300" s="23"/>
      <c r="HY300" s="23"/>
      <c r="HZ300" s="23"/>
      <c r="IA300" s="23"/>
    </row>
    <row r="301" spans="1:235" x14ac:dyDescent="0.35">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c r="HU301" s="23"/>
      <c r="HV301" s="23"/>
      <c r="HW301" s="23"/>
      <c r="HX301" s="23"/>
      <c r="HY301" s="23"/>
      <c r="HZ301" s="23"/>
      <c r="IA301" s="23"/>
    </row>
    <row r="302" spans="1:235" x14ac:dyDescent="0.35">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c r="HU302" s="23"/>
      <c r="HV302" s="23"/>
      <c r="HW302" s="23"/>
      <c r="HX302" s="23"/>
      <c r="HY302" s="23"/>
      <c r="HZ302" s="23"/>
      <c r="IA302" s="23"/>
    </row>
    <row r="303" spans="1:235" x14ac:dyDescent="0.35">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c r="HU303" s="23"/>
      <c r="HV303" s="23"/>
      <c r="HW303" s="23"/>
      <c r="HX303" s="23"/>
      <c r="HY303" s="23"/>
      <c r="HZ303" s="23"/>
      <c r="IA303" s="23"/>
    </row>
    <row r="304" spans="1:235" x14ac:dyDescent="0.35">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c r="HU304" s="23"/>
      <c r="HV304" s="23"/>
      <c r="HW304" s="23"/>
      <c r="HX304" s="23"/>
      <c r="HY304" s="23"/>
      <c r="HZ304" s="23"/>
      <c r="IA304" s="23"/>
    </row>
    <row r="305" spans="1:235" x14ac:dyDescent="0.35">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c r="HU305" s="23"/>
      <c r="HV305" s="23"/>
      <c r="HW305" s="23"/>
      <c r="HX305" s="23"/>
      <c r="HY305" s="23"/>
      <c r="HZ305" s="23"/>
      <c r="IA305" s="23"/>
    </row>
    <row r="306" spans="1:235" x14ac:dyDescent="0.35">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c r="HU306" s="23"/>
      <c r="HV306" s="23"/>
      <c r="HW306" s="23"/>
      <c r="HX306" s="23"/>
      <c r="HY306" s="23"/>
      <c r="HZ306" s="23"/>
      <c r="IA306" s="23"/>
    </row>
    <row r="307" spans="1:235" x14ac:dyDescent="0.35">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c r="HU307" s="23"/>
      <c r="HV307" s="23"/>
      <c r="HW307" s="23"/>
      <c r="HX307" s="23"/>
      <c r="HY307" s="23"/>
      <c r="HZ307" s="23"/>
      <c r="IA307" s="23"/>
    </row>
    <row r="308" spans="1:235" x14ac:dyDescent="0.35">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c r="HU308" s="23"/>
      <c r="HV308" s="23"/>
      <c r="HW308" s="23"/>
      <c r="HX308" s="23"/>
      <c r="HY308" s="23"/>
      <c r="HZ308" s="23"/>
      <c r="IA308" s="23"/>
    </row>
    <row r="309" spans="1:235" x14ac:dyDescent="0.35">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c r="HU309" s="23"/>
      <c r="HV309" s="23"/>
      <c r="HW309" s="23"/>
      <c r="HX309" s="23"/>
      <c r="HY309" s="23"/>
      <c r="HZ309" s="23"/>
      <c r="IA309" s="23"/>
    </row>
    <row r="310" spans="1:235" x14ac:dyDescent="0.35">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c r="HU310" s="23"/>
      <c r="HV310" s="23"/>
      <c r="HW310" s="23"/>
      <c r="HX310" s="23"/>
      <c r="HY310" s="23"/>
      <c r="HZ310" s="23"/>
      <c r="IA310" s="23"/>
    </row>
    <row r="311" spans="1:235" x14ac:dyDescent="0.35">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c r="HU311" s="23"/>
      <c r="HV311" s="23"/>
      <c r="HW311" s="23"/>
      <c r="HX311" s="23"/>
      <c r="HY311" s="23"/>
      <c r="HZ311" s="23"/>
      <c r="IA311" s="23"/>
    </row>
    <row r="312" spans="1:235" x14ac:dyDescent="0.35">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c r="HU312" s="23"/>
      <c r="HV312" s="23"/>
      <c r="HW312" s="23"/>
      <c r="HX312" s="23"/>
      <c r="HY312" s="23"/>
      <c r="HZ312" s="23"/>
      <c r="IA312" s="23"/>
    </row>
    <row r="313" spans="1:235" x14ac:dyDescent="0.35">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c r="HU313" s="23"/>
      <c r="HV313" s="23"/>
      <c r="HW313" s="23"/>
      <c r="HX313" s="23"/>
      <c r="HY313" s="23"/>
      <c r="HZ313" s="23"/>
      <c r="IA313" s="23"/>
    </row>
    <row r="314" spans="1:235" x14ac:dyDescent="0.35">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c r="HU314" s="23"/>
      <c r="HV314" s="23"/>
      <c r="HW314" s="23"/>
      <c r="HX314" s="23"/>
      <c r="HY314" s="23"/>
      <c r="HZ314" s="23"/>
      <c r="IA314" s="23"/>
    </row>
    <row r="315" spans="1:235" x14ac:dyDescent="0.35">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c r="HU315" s="23"/>
      <c r="HV315" s="23"/>
      <c r="HW315" s="23"/>
      <c r="HX315" s="23"/>
      <c r="HY315" s="23"/>
      <c r="HZ315" s="23"/>
      <c r="IA315" s="23"/>
    </row>
    <row r="316" spans="1:235" x14ac:dyDescent="0.35">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c r="HU316" s="23"/>
      <c r="HV316" s="23"/>
      <c r="HW316" s="23"/>
      <c r="HX316" s="23"/>
      <c r="HY316" s="23"/>
      <c r="HZ316" s="23"/>
      <c r="IA316" s="23"/>
    </row>
    <row r="317" spans="1:235" x14ac:dyDescent="0.35">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c r="HU317" s="23"/>
      <c r="HV317" s="23"/>
      <c r="HW317" s="23"/>
      <c r="HX317" s="23"/>
      <c r="HY317" s="23"/>
      <c r="HZ317" s="23"/>
      <c r="IA317" s="23"/>
    </row>
    <row r="318" spans="1:235" x14ac:dyDescent="0.35">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c r="HU318" s="23"/>
      <c r="HV318" s="23"/>
      <c r="HW318" s="23"/>
      <c r="HX318" s="23"/>
      <c r="HY318" s="23"/>
      <c r="HZ318" s="23"/>
      <c r="IA318" s="23"/>
    </row>
    <row r="319" spans="1:235" x14ac:dyDescent="0.35">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c r="HU319" s="23"/>
      <c r="HV319" s="23"/>
      <c r="HW319" s="23"/>
      <c r="HX319" s="23"/>
      <c r="HY319" s="23"/>
      <c r="HZ319" s="23"/>
      <c r="IA319" s="23"/>
    </row>
    <row r="320" spans="1:235" x14ac:dyDescent="0.35">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c r="HU320" s="23"/>
      <c r="HV320" s="23"/>
      <c r="HW320" s="23"/>
      <c r="HX320" s="23"/>
      <c r="HY320" s="23"/>
      <c r="HZ320" s="23"/>
      <c r="IA320" s="23"/>
    </row>
    <row r="321" spans="1:235" x14ac:dyDescent="0.35">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c r="HU321" s="23"/>
      <c r="HV321" s="23"/>
      <c r="HW321" s="23"/>
      <c r="HX321" s="23"/>
      <c r="HY321" s="23"/>
      <c r="HZ321" s="23"/>
      <c r="IA321" s="23"/>
    </row>
    <row r="322" spans="1:235" x14ac:dyDescent="0.35">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c r="HU322" s="23"/>
      <c r="HV322" s="23"/>
      <c r="HW322" s="23"/>
      <c r="HX322" s="23"/>
      <c r="HY322" s="23"/>
      <c r="HZ322" s="23"/>
      <c r="IA322" s="23"/>
    </row>
    <row r="323" spans="1:235" x14ac:dyDescent="0.35">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c r="HU323" s="23"/>
      <c r="HV323" s="23"/>
      <c r="HW323" s="23"/>
      <c r="HX323" s="23"/>
      <c r="HY323" s="23"/>
      <c r="HZ323" s="23"/>
      <c r="IA323" s="23"/>
    </row>
    <row r="324" spans="1:235" x14ac:dyDescent="0.35">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c r="HU324" s="23"/>
      <c r="HV324" s="23"/>
      <c r="HW324" s="23"/>
      <c r="HX324" s="23"/>
      <c r="HY324" s="23"/>
      <c r="HZ324" s="23"/>
      <c r="IA324" s="23"/>
    </row>
    <row r="325" spans="1:235" x14ac:dyDescent="0.35">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c r="HU325" s="23"/>
      <c r="HV325" s="23"/>
      <c r="HW325" s="23"/>
      <c r="HX325" s="23"/>
      <c r="HY325" s="23"/>
      <c r="HZ325" s="23"/>
      <c r="IA325" s="23"/>
    </row>
    <row r="326" spans="1:235" x14ac:dyDescent="0.35">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c r="HU326" s="23"/>
      <c r="HV326" s="23"/>
      <c r="HW326" s="23"/>
      <c r="HX326" s="23"/>
      <c r="HY326" s="23"/>
      <c r="HZ326" s="23"/>
      <c r="IA326" s="23"/>
    </row>
    <row r="327" spans="1:235" x14ac:dyDescent="0.35">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c r="HU327" s="23"/>
      <c r="HV327" s="23"/>
      <c r="HW327" s="23"/>
      <c r="HX327" s="23"/>
      <c r="HY327" s="23"/>
      <c r="HZ327" s="23"/>
      <c r="IA327" s="23"/>
    </row>
    <row r="328" spans="1:235" x14ac:dyDescent="0.35">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c r="HU328" s="23"/>
      <c r="HV328" s="23"/>
      <c r="HW328" s="23"/>
      <c r="HX328" s="23"/>
      <c r="HY328" s="23"/>
      <c r="HZ328" s="23"/>
      <c r="IA328" s="23"/>
    </row>
    <row r="329" spans="1:235" x14ac:dyDescent="0.35">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c r="HU329" s="23"/>
      <c r="HV329" s="23"/>
      <c r="HW329" s="23"/>
      <c r="HX329" s="23"/>
      <c r="HY329" s="23"/>
      <c r="HZ329" s="23"/>
      <c r="IA329" s="23"/>
    </row>
    <row r="330" spans="1:235" x14ac:dyDescent="0.35">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c r="HU330" s="23"/>
      <c r="HV330" s="23"/>
      <c r="HW330" s="23"/>
      <c r="HX330" s="23"/>
      <c r="HY330" s="23"/>
      <c r="HZ330" s="23"/>
      <c r="IA330" s="23"/>
    </row>
    <row r="331" spans="1:235" x14ac:dyDescent="0.35">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c r="HU331" s="23"/>
      <c r="HV331" s="23"/>
      <c r="HW331" s="23"/>
      <c r="HX331" s="23"/>
      <c r="HY331" s="23"/>
      <c r="HZ331" s="23"/>
      <c r="IA331" s="23"/>
    </row>
    <row r="332" spans="1:235" x14ac:dyDescent="0.35">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c r="HU332" s="23"/>
      <c r="HV332" s="23"/>
      <c r="HW332" s="23"/>
      <c r="HX332" s="23"/>
      <c r="HY332" s="23"/>
      <c r="HZ332" s="23"/>
      <c r="IA332" s="23"/>
    </row>
    <row r="333" spans="1:235" x14ac:dyDescent="0.35">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c r="HU333" s="23"/>
      <c r="HV333" s="23"/>
      <c r="HW333" s="23"/>
      <c r="HX333" s="23"/>
      <c r="HY333" s="23"/>
      <c r="HZ333" s="23"/>
      <c r="IA333" s="23"/>
    </row>
    <row r="334" spans="1:235" x14ac:dyDescent="0.35">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c r="HU334" s="23"/>
      <c r="HV334" s="23"/>
      <c r="HW334" s="23"/>
      <c r="HX334" s="23"/>
      <c r="HY334" s="23"/>
      <c r="HZ334" s="23"/>
      <c r="IA334" s="23"/>
    </row>
    <row r="335" spans="1:235" x14ac:dyDescent="0.35">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c r="HU335" s="23"/>
      <c r="HV335" s="23"/>
      <c r="HW335" s="23"/>
      <c r="HX335" s="23"/>
      <c r="HY335" s="23"/>
      <c r="HZ335" s="23"/>
      <c r="IA335" s="23"/>
    </row>
    <row r="336" spans="1:235" x14ac:dyDescent="0.35">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c r="HU336" s="23"/>
      <c r="HV336" s="23"/>
      <c r="HW336" s="23"/>
      <c r="HX336" s="23"/>
      <c r="HY336" s="23"/>
      <c r="HZ336" s="23"/>
      <c r="IA336" s="23"/>
    </row>
    <row r="337" spans="1:235" x14ac:dyDescent="0.35">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c r="HU337" s="23"/>
      <c r="HV337" s="23"/>
      <c r="HW337" s="23"/>
      <c r="HX337" s="23"/>
      <c r="HY337" s="23"/>
      <c r="HZ337" s="23"/>
      <c r="IA337" s="23"/>
    </row>
    <row r="338" spans="1:235" x14ac:dyDescent="0.35">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c r="HU338" s="23"/>
      <c r="HV338" s="23"/>
      <c r="HW338" s="23"/>
      <c r="HX338" s="23"/>
      <c r="HY338" s="23"/>
      <c r="HZ338" s="23"/>
      <c r="IA338" s="23"/>
    </row>
    <row r="339" spans="1:235" x14ac:dyDescent="0.35">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c r="HU339" s="23"/>
      <c r="HV339" s="23"/>
      <c r="HW339" s="23"/>
      <c r="HX339" s="23"/>
      <c r="HY339" s="23"/>
      <c r="HZ339" s="23"/>
      <c r="IA339" s="23"/>
    </row>
    <row r="340" spans="1:235" x14ac:dyDescent="0.35">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c r="HU340" s="23"/>
      <c r="HV340" s="23"/>
      <c r="HW340" s="23"/>
      <c r="HX340" s="23"/>
      <c r="HY340" s="23"/>
      <c r="HZ340" s="23"/>
      <c r="IA340" s="23"/>
    </row>
    <row r="341" spans="1:235" x14ac:dyDescent="0.35">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c r="HU341" s="23"/>
      <c r="HV341" s="23"/>
      <c r="HW341" s="23"/>
      <c r="HX341" s="23"/>
      <c r="HY341" s="23"/>
      <c r="HZ341" s="23"/>
      <c r="IA341" s="23"/>
    </row>
    <row r="342" spans="1:235" x14ac:dyDescent="0.35">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c r="HU342" s="23"/>
      <c r="HV342" s="23"/>
      <c r="HW342" s="23"/>
      <c r="HX342" s="23"/>
      <c r="HY342" s="23"/>
      <c r="HZ342" s="23"/>
      <c r="IA342" s="23"/>
    </row>
    <row r="343" spans="1:235" x14ac:dyDescent="0.35">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c r="HU343" s="23"/>
      <c r="HV343" s="23"/>
      <c r="HW343" s="23"/>
      <c r="HX343" s="23"/>
      <c r="HY343" s="23"/>
      <c r="HZ343" s="23"/>
      <c r="IA343" s="23"/>
    </row>
    <row r="344" spans="1:235" x14ac:dyDescent="0.35">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c r="HU344" s="23"/>
      <c r="HV344" s="23"/>
      <c r="HW344" s="23"/>
      <c r="HX344" s="23"/>
      <c r="HY344" s="23"/>
      <c r="HZ344" s="23"/>
      <c r="IA344" s="23"/>
    </row>
    <row r="345" spans="1:235" x14ac:dyDescent="0.35">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c r="HU345" s="23"/>
      <c r="HV345" s="23"/>
      <c r="HW345" s="23"/>
      <c r="HX345" s="23"/>
      <c r="HY345" s="23"/>
      <c r="HZ345" s="23"/>
      <c r="IA345" s="23"/>
    </row>
    <row r="346" spans="1:235" x14ac:dyDescent="0.35">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c r="HU346" s="23"/>
      <c r="HV346" s="23"/>
      <c r="HW346" s="23"/>
      <c r="HX346" s="23"/>
      <c r="HY346" s="23"/>
      <c r="HZ346" s="23"/>
      <c r="IA346" s="23"/>
    </row>
    <row r="347" spans="1:235" x14ac:dyDescent="0.35">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c r="HU347" s="23"/>
      <c r="HV347" s="23"/>
      <c r="HW347" s="23"/>
      <c r="HX347" s="23"/>
      <c r="HY347" s="23"/>
      <c r="HZ347" s="23"/>
      <c r="IA347" s="23"/>
    </row>
    <row r="348" spans="1:235" x14ac:dyDescent="0.35">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c r="HU348" s="23"/>
      <c r="HV348" s="23"/>
      <c r="HW348" s="23"/>
      <c r="HX348" s="23"/>
      <c r="HY348" s="23"/>
      <c r="HZ348" s="23"/>
      <c r="IA348" s="23"/>
    </row>
    <row r="349" spans="1:235" x14ac:dyDescent="0.35">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c r="HU349" s="23"/>
      <c r="HV349" s="23"/>
      <c r="HW349" s="23"/>
      <c r="HX349" s="23"/>
      <c r="HY349" s="23"/>
      <c r="HZ349" s="23"/>
      <c r="IA349" s="23"/>
    </row>
    <row r="350" spans="1:235" x14ac:dyDescent="0.35">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c r="HU350" s="23"/>
      <c r="HV350" s="23"/>
      <c r="HW350" s="23"/>
      <c r="HX350" s="23"/>
      <c r="HY350" s="23"/>
      <c r="HZ350" s="23"/>
      <c r="IA350" s="23"/>
    </row>
    <row r="351" spans="1:235" x14ac:dyDescent="0.35">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c r="HU351" s="23"/>
      <c r="HV351" s="23"/>
      <c r="HW351" s="23"/>
      <c r="HX351" s="23"/>
      <c r="HY351" s="23"/>
      <c r="HZ351" s="23"/>
      <c r="IA351" s="23"/>
    </row>
    <row r="352" spans="1:235" x14ac:dyDescent="0.35">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c r="HU352" s="23"/>
      <c r="HV352" s="23"/>
      <c r="HW352" s="23"/>
      <c r="HX352" s="23"/>
      <c r="HY352" s="23"/>
      <c r="HZ352" s="23"/>
      <c r="IA352" s="23"/>
    </row>
    <row r="353" spans="1:235" x14ac:dyDescent="0.35">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c r="HU353" s="23"/>
      <c r="HV353" s="23"/>
      <c r="HW353" s="23"/>
      <c r="HX353" s="23"/>
      <c r="HY353" s="23"/>
      <c r="HZ353" s="23"/>
      <c r="IA353" s="23"/>
    </row>
    <row r="354" spans="1:235" x14ac:dyDescent="0.35">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c r="HU354" s="23"/>
      <c r="HV354" s="23"/>
      <c r="HW354" s="23"/>
      <c r="HX354" s="23"/>
      <c r="HY354" s="23"/>
      <c r="HZ354" s="23"/>
      <c r="IA354" s="23"/>
    </row>
    <row r="355" spans="1:235" x14ac:dyDescent="0.35">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c r="HU355" s="23"/>
      <c r="HV355" s="23"/>
      <c r="HW355" s="23"/>
      <c r="HX355" s="23"/>
      <c r="HY355" s="23"/>
      <c r="HZ355" s="23"/>
      <c r="IA355" s="23"/>
    </row>
    <row r="356" spans="1:235" x14ac:dyDescent="0.35">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c r="HU356" s="23"/>
      <c r="HV356" s="23"/>
      <c r="HW356" s="23"/>
      <c r="HX356" s="23"/>
      <c r="HY356" s="23"/>
      <c r="HZ356" s="23"/>
      <c r="IA356" s="23"/>
    </row>
    <row r="357" spans="1:235" x14ac:dyDescent="0.35">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c r="HU357" s="23"/>
      <c r="HV357" s="23"/>
      <c r="HW357" s="23"/>
      <c r="HX357" s="23"/>
      <c r="HY357" s="23"/>
      <c r="HZ357" s="23"/>
      <c r="IA357" s="23"/>
    </row>
    <row r="358" spans="1:235" x14ac:dyDescent="0.35">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c r="HU358" s="23"/>
      <c r="HV358" s="23"/>
      <c r="HW358" s="23"/>
      <c r="HX358" s="23"/>
      <c r="HY358" s="23"/>
      <c r="HZ358" s="23"/>
      <c r="IA358" s="23"/>
    </row>
    <row r="359" spans="1:235" x14ac:dyDescent="0.35">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c r="HU359" s="23"/>
      <c r="HV359" s="23"/>
      <c r="HW359" s="23"/>
      <c r="HX359" s="23"/>
      <c r="HY359" s="23"/>
      <c r="HZ359" s="23"/>
      <c r="IA359" s="23"/>
    </row>
    <row r="360" spans="1:235" x14ac:dyDescent="0.35">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c r="HU360" s="23"/>
      <c r="HV360" s="23"/>
      <c r="HW360" s="23"/>
      <c r="HX360" s="23"/>
      <c r="HY360" s="23"/>
      <c r="HZ360" s="23"/>
      <c r="IA360" s="23"/>
    </row>
    <row r="361" spans="1:235" x14ac:dyDescent="0.35">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c r="HU361" s="23"/>
      <c r="HV361" s="23"/>
      <c r="HW361" s="23"/>
      <c r="HX361" s="23"/>
      <c r="HY361" s="23"/>
      <c r="HZ361" s="23"/>
      <c r="IA361" s="23"/>
    </row>
    <row r="362" spans="1:235" x14ac:dyDescent="0.35">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c r="HU362" s="23"/>
      <c r="HV362" s="23"/>
      <c r="HW362" s="23"/>
      <c r="HX362" s="23"/>
      <c r="HY362" s="23"/>
      <c r="HZ362" s="23"/>
      <c r="IA362" s="23"/>
    </row>
    <row r="363" spans="1:235" x14ac:dyDescent="0.35">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c r="HU363" s="23"/>
      <c r="HV363" s="23"/>
      <c r="HW363" s="23"/>
      <c r="HX363" s="23"/>
      <c r="HY363" s="23"/>
      <c r="HZ363" s="23"/>
      <c r="IA363" s="23"/>
    </row>
    <row r="364" spans="1:235" x14ac:dyDescent="0.35">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c r="HU364" s="23"/>
      <c r="HV364" s="23"/>
      <c r="HW364" s="23"/>
      <c r="HX364" s="23"/>
      <c r="HY364" s="23"/>
      <c r="HZ364" s="23"/>
      <c r="IA364" s="23"/>
    </row>
    <row r="365" spans="1:235" x14ac:dyDescent="0.35">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c r="HU365" s="23"/>
      <c r="HV365" s="23"/>
      <c r="HW365" s="23"/>
      <c r="HX365" s="23"/>
      <c r="HY365" s="23"/>
      <c r="HZ365" s="23"/>
      <c r="IA365" s="23"/>
    </row>
    <row r="366" spans="1:235" x14ac:dyDescent="0.35">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c r="HU366" s="23"/>
      <c r="HV366" s="23"/>
      <c r="HW366" s="23"/>
      <c r="HX366" s="23"/>
      <c r="HY366" s="23"/>
      <c r="HZ366" s="23"/>
      <c r="IA366" s="23"/>
    </row>
    <row r="367" spans="1:235" x14ac:dyDescent="0.35">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c r="HU367" s="23"/>
      <c r="HV367" s="23"/>
      <c r="HW367" s="23"/>
      <c r="HX367" s="23"/>
      <c r="HY367" s="23"/>
      <c r="HZ367" s="23"/>
      <c r="IA367" s="23"/>
    </row>
    <row r="368" spans="1:235" x14ac:dyDescent="0.35">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c r="HU368" s="23"/>
      <c r="HV368" s="23"/>
      <c r="HW368" s="23"/>
      <c r="HX368" s="23"/>
      <c r="HY368" s="23"/>
      <c r="HZ368" s="23"/>
      <c r="IA368" s="23"/>
    </row>
    <row r="369" spans="1:235" x14ac:dyDescent="0.35">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c r="HU369" s="23"/>
      <c r="HV369" s="23"/>
      <c r="HW369" s="23"/>
      <c r="HX369" s="23"/>
      <c r="HY369" s="23"/>
      <c r="HZ369" s="23"/>
      <c r="IA369" s="23"/>
    </row>
    <row r="370" spans="1:235" x14ac:dyDescent="0.35">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c r="HU370" s="23"/>
      <c r="HV370" s="23"/>
      <c r="HW370" s="23"/>
      <c r="HX370" s="23"/>
      <c r="HY370" s="23"/>
      <c r="HZ370" s="23"/>
      <c r="IA370" s="23"/>
    </row>
    <row r="371" spans="1:235" x14ac:dyDescent="0.35">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c r="HU371" s="23"/>
      <c r="HV371" s="23"/>
      <c r="HW371" s="23"/>
      <c r="HX371" s="23"/>
      <c r="HY371" s="23"/>
      <c r="HZ371" s="23"/>
      <c r="IA371" s="23"/>
    </row>
    <row r="372" spans="1:235" x14ac:dyDescent="0.35">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c r="HU372" s="23"/>
      <c r="HV372" s="23"/>
      <c r="HW372" s="23"/>
      <c r="HX372" s="23"/>
      <c r="HY372" s="23"/>
      <c r="HZ372" s="23"/>
      <c r="IA372" s="23"/>
    </row>
    <row r="373" spans="1:235" x14ac:dyDescent="0.35">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c r="HU373" s="23"/>
      <c r="HV373" s="23"/>
      <c r="HW373" s="23"/>
      <c r="HX373" s="23"/>
      <c r="HY373" s="23"/>
      <c r="HZ373" s="23"/>
      <c r="IA373" s="23"/>
    </row>
    <row r="374" spans="1:235" x14ac:dyDescent="0.35">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c r="HU374" s="23"/>
      <c r="HV374" s="23"/>
      <c r="HW374" s="23"/>
      <c r="HX374" s="23"/>
      <c r="HY374" s="23"/>
      <c r="HZ374" s="23"/>
      <c r="IA374" s="23"/>
    </row>
    <row r="375" spans="1:235" x14ac:dyDescent="0.35">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c r="HU375" s="23"/>
      <c r="HV375" s="23"/>
      <c r="HW375" s="23"/>
      <c r="HX375" s="23"/>
      <c r="HY375" s="23"/>
      <c r="HZ375" s="23"/>
      <c r="IA375" s="23"/>
    </row>
    <row r="376" spans="1:235" x14ac:dyDescent="0.35">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c r="HU376" s="23"/>
      <c r="HV376" s="23"/>
      <c r="HW376" s="23"/>
      <c r="HX376" s="23"/>
      <c r="HY376" s="23"/>
      <c r="HZ376" s="23"/>
      <c r="IA376" s="23"/>
    </row>
    <row r="377" spans="1:235" x14ac:dyDescent="0.35">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c r="HU377" s="23"/>
      <c r="HV377" s="23"/>
      <c r="HW377" s="23"/>
      <c r="HX377" s="23"/>
      <c r="HY377" s="23"/>
      <c r="HZ377" s="23"/>
      <c r="IA377" s="23"/>
    </row>
    <row r="378" spans="1:235" x14ac:dyDescent="0.35">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c r="HU378" s="23"/>
      <c r="HV378" s="23"/>
      <c r="HW378" s="23"/>
      <c r="HX378" s="23"/>
      <c r="HY378" s="23"/>
      <c r="HZ378" s="23"/>
      <c r="IA378" s="23"/>
    </row>
    <row r="379" spans="1:235" x14ac:dyDescent="0.35">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row>
    <row r="380" spans="1:235" x14ac:dyDescent="0.35">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row>
    <row r="381" spans="1:235" x14ac:dyDescent="0.35">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row>
    <row r="382" spans="1:235" x14ac:dyDescent="0.35">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row>
    <row r="383" spans="1:235" x14ac:dyDescent="0.35">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row>
    <row r="384" spans="1:235" x14ac:dyDescent="0.35">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row>
    <row r="385" spans="1:193" x14ac:dyDescent="0.35">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row>
    <row r="386" spans="1:193" x14ac:dyDescent="0.35">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row>
    <row r="387" spans="1:193" x14ac:dyDescent="0.35">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row>
    <row r="388" spans="1:193" x14ac:dyDescent="0.35">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row>
    <row r="389" spans="1:193" x14ac:dyDescent="0.35">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row>
    <row r="390" spans="1:193" x14ac:dyDescent="0.35">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row>
    <row r="391" spans="1:193" x14ac:dyDescent="0.35">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row>
    <row r="392" spans="1:193" x14ac:dyDescent="0.35">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row>
    <row r="393" spans="1:193" x14ac:dyDescent="0.35">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row>
    <row r="394" spans="1:193" x14ac:dyDescent="0.35">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row>
    <row r="395" spans="1:193" x14ac:dyDescent="0.35">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row>
    <row r="396" spans="1:193" x14ac:dyDescent="0.35">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row>
    <row r="397" spans="1:193" x14ac:dyDescent="0.35">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row>
    <row r="398" spans="1:193" x14ac:dyDescent="0.35">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row>
    <row r="399" spans="1:193" x14ac:dyDescent="0.35">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row>
    <row r="400" spans="1:193" x14ac:dyDescent="0.35">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row>
    <row r="401" spans="1:193" x14ac:dyDescent="0.35">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row>
    <row r="402" spans="1:193" x14ac:dyDescent="0.35">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row>
    <row r="403" spans="1:193" x14ac:dyDescent="0.35">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row>
    <row r="404" spans="1:193" x14ac:dyDescent="0.35">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row>
    <row r="405" spans="1:193" x14ac:dyDescent="0.35">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row>
    <row r="406" spans="1:193" x14ac:dyDescent="0.35">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row>
    <row r="407" spans="1:193" x14ac:dyDescent="0.35">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row>
    <row r="408" spans="1:193" x14ac:dyDescent="0.35">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row>
    <row r="409" spans="1:193" x14ac:dyDescent="0.35">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row>
    <row r="410" spans="1:193" x14ac:dyDescent="0.35">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row>
    <row r="411" spans="1:193" x14ac:dyDescent="0.35">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row>
    <row r="412" spans="1:193" x14ac:dyDescent="0.35">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row>
    <row r="413" spans="1:193" x14ac:dyDescent="0.35">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row>
    <row r="414" spans="1:193" x14ac:dyDescent="0.35">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row>
    <row r="415" spans="1:193" x14ac:dyDescent="0.35">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row>
    <row r="416" spans="1:193" x14ac:dyDescent="0.35">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row>
    <row r="417" spans="1:193" x14ac:dyDescent="0.35">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row>
    <row r="418" spans="1:193" x14ac:dyDescent="0.35">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row>
    <row r="419" spans="1:193" x14ac:dyDescent="0.35">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row>
    <row r="420" spans="1:193" x14ac:dyDescent="0.35">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row>
    <row r="421" spans="1:193" x14ac:dyDescent="0.35">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row>
    <row r="422" spans="1:193" x14ac:dyDescent="0.35">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row>
    <row r="423" spans="1:193" x14ac:dyDescent="0.35">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row>
    <row r="424" spans="1:193" x14ac:dyDescent="0.35">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row>
    <row r="425" spans="1:193" x14ac:dyDescent="0.35">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row>
    <row r="426" spans="1:193" x14ac:dyDescent="0.35">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row>
    <row r="427" spans="1:193" x14ac:dyDescent="0.35">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row>
    <row r="428" spans="1:193" x14ac:dyDescent="0.35">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row>
    <row r="429" spans="1:193" x14ac:dyDescent="0.35">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row>
    <row r="430" spans="1:193" x14ac:dyDescent="0.35">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row>
    <row r="431" spans="1:193" x14ac:dyDescent="0.35">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23"/>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c r="EC431" s="23"/>
      <c r="ED431" s="23"/>
      <c r="EE431" s="23"/>
      <c r="EF431" s="23"/>
      <c r="EG431" s="23"/>
      <c r="EH431" s="23"/>
      <c r="EI431" s="23"/>
      <c r="EJ431" s="23"/>
      <c r="EK431" s="23"/>
      <c r="EL431" s="23"/>
      <c r="EM431" s="23"/>
      <c r="EN431" s="23"/>
      <c r="EO431" s="23"/>
      <c r="EP431" s="23"/>
      <c r="EQ431" s="23"/>
      <c r="ER431" s="23"/>
      <c r="ES431" s="23"/>
      <c r="ET431" s="23"/>
      <c r="EU431" s="23"/>
      <c r="EV431" s="23"/>
      <c r="EW431" s="23"/>
      <c r="EX431" s="23"/>
      <c r="EY431" s="23"/>
      <c r="EZ431" s="23"/>
      <c r="FA431" s="23"/>
      <c r="FB431" s="23"/>
      <c r="FC431" s="23"/>
      <c r="FD431" s="23"/>
      <c r="FE431" s="23"/>
      <c r="FF431" s="23"/>
      <c r="FG431" s="23"/>
      <c r="FH431" s="23"/>
      <c r="FI431" s="23"/>
      <c r="FJ431" s="23"/>
      <c r="FK431" s="23"/>
      <c r="FL431" s="23"/>
      <c r="FM431" s="23"/>
      <c r="FN431" s="23"/>
      <c r="FO431" s="23"/>
      <c r="FP431" s="23"/>
      <c r="FQ431" s="23"/>
      <c r="FR431" s="23"/>
      <c r="FS431" s="23"/>
      <c r="FT431" s="23"/>
      <c r="FU431" s="23"/>
      <c r="FV431" s="23"/>
      <c r="FW431" s="23"/>
      <c r="FX431" s="23"/>
      <c r="FY431" s="23"/>
      <c r="FZ431" s="23"/>
      <c r="GA431" s="23"/>
      <c r="GB431" s="23"/>
      <c r="GC431" s="23"/>
      <c r="GD431" s="23"/>
      <c r="GE431" s="23"/>
      <c r="GF431" s="23"/>
      <c r="GG431" s="23"/>
      <c r="GH431" s="23"/>
      <c r="GI431" s="23"/>
      <c r="GJ431" s="23"/>
      <c r="GK431" s="23"/>
    </row>
    <row r="432" spans="1:193" x14ac:dyDescent="0.35">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23"/>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c r="EC432" s="23"/>
      <c r="ED432" s="23"/>
      <c r="EE432" s="23"/>
      <c r="EF432" s="23"/>
      <c r="EG432" s="23"/>
      <c r="EH432" s="23"/>
      <c r="EI432" s="23"/>
      <c r="EJ432" s="23"/>
      <c r="EK432" s="23"/>
      <c r="EL432" s="23"/>
      <c r="EM432" s="23"/>
      <c r="EN432" s="23"/>
      <c r="EO432" s="23"/>
      <c r="EP432" s="23"/>
      <c r="EQ432" s="23"/>
      <c r="ER432" s="23"/>
      <c r="ES432" s="23"/>
      <c r="ET432" s="23"/>
      <c r="EU432" s="23"/>
      <c r="EV432" s="23"/>
      <c r="EW432" s="23"/>
      <c r="EX432" s="23"/>
      <c r="EY432" s="23"/>
      <c r="EZ432" s="23"/>
      <c r="FA432" s="23"/>
      <c r="FB432" s="23"/>
      <c r="FC432" s="23"/>
      <c r="FD432" s="23"/>
      <c r="FE432" s="23"/>
      <c r="FF432" s="23"/>
      <c r="FG432" s="23"/>
      <c r="FH432" s="23"/>
      <c r="FI432" s="23"/>
      <c r="FJ432" s="23"/>
      <c r="FK432" s="23"/>
      <c r="FL432" s="23"/>
      <c r="FM432" s="23"/>
      <c r="FN432" s="23"/>
      <c r="FO432" s="23"/>
      <c r="FP432" s="23"/>
      <c r="FQ432" s="23"/>
      <c r="FR432" s="23"/>
      <c r="FS432" s="23"/>
      <c r="FT432" s="23"/>
      <c r="FU432" s="23"/>
      <c r="FV432" s="23"/>
      <c r="FW432" s="23"/>
      <c r="FX432" s="23"/>
      <c r="FY432" s="23"/>
      <c r="FZ432" s="23"/>
      <c r="GA432" s="23"/>
      <c r="GB432" s="23"/>
      <c r="GC432" s="23"/>
      <c r="GD432" s="23"/>
      <c r="GE432" s="23"/>
      <c r="GF432" s="23"/>
      <c r="GG432" s="23"/>
      <c r="GH432" s="23"/>
      <c r="GI432" s="23"/>
      <c r="GJ432" s="23"/>
      <c r="GK432" s="23"/>
    </row>
    <row r="433" spans="1:193" x14ac:dyDescent="0.35">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23"/>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c r="EC433" s="23"/>
      <c r="ED433" s="23"/>
      <c r="EE433" s="23"/>
      <c r="EF433" s="23"/>
      <c r="EG433" s="23"/>
      <c r="EH433" s="23"/>
      <c r="EI433" s="23"/>
      <c r="EJ433" s="23"/>
      <c r="EK433" s="23"/>
      <c r="EL433" s="23"/>
      <c r="EM433" s="23"/>
      <c r="EN433" s="23"/>
      <c r="EO433" s="23"/>
      <c r="EP433" s="23"/>
      <c r="EQ433" s="23"/>
      <c r="ER433" s="23"/>
      <c r="ES433" s="23"/>
      <c r="ET433" s="23"/>
      <c r="EU433" s="23"/>
      <c r="EV433" s="23"/>
      <c r="EW433" s="23"/>
      <c r="EX433" s="23"/>
      <c r="EY433" s="23"/>
      <c r="EZ433" s="23"/>
      <c r="FA433" s="23"/>
      <c r="FB433" s="23"/>
      <c r="FC433" s="23"/>
      <c r="FD433" s="23"/>
      <c r="FE433" s="23"/>
      <c r="FF433" s="23"/>
      <c r="FG433" s="23"/>
      <c r="FH433" s="23"/>
      <c r="FI433" s="23"/>
      <c r="FJ433" s="23"/>
      <c r="FK433" s="23"/>
      <c r="FL433" s="23"/>
      <c r="FM433" s="23"/>
      <c r="FN433" s="23"/>
      <c r="FO433" s="23"/>
      <c r="FP433" s="23"/>
      <c r="FQ433" s="23"/>
      <c r="FR433" s="23"/>
      <c r="FS433" s="23"/>
      <c r="FT433" s="23"/>
      <c r="FU433" s="23"/>
      <c r="FV433" s="23"/>
      <c r="FW433" s="23"/>
      <c r="FX433" s="23"/>
      <c r="FY433" s="23"/>
      <c r="FZ433" s="23"/>
      <c r="GA433" s="23"/>
      <c r="GB433" s="23"/>
      <c r="GC433" s="23"/>
      <c r="GD433" s="23"/>
      <c r="GE433" s="23"/>
      <c r="GF433" s="23"/>
      <c r="GG433" s="23"/>
      <c r="GH433" s="23"/>
      <c r="GI433" s="23"/>
      <c r="GJ433" s="23"/>
      <c r="GK433" s="23"/>
    </row>
    <row r="434" spans="1:193" x14ac:dyDescent="0.35">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23"/>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c r="EC434" s="23"/>
      <c r="ED434" s="23"/>
      <c r="EE434" s="23"/>
      <c r="EF434" s="23"/>
      <c r="EG434" s="23"/>
      <c r="EH434" s="23"/>
      <c r="EI434" s="23"/>
      <c r="EJ434" s="23"/>
      <c r="EK434" s="23"/>
      <c r="EL434" s="23"/>
      <c r="EM434" s="23"/>
      <c r="EN434" s="23"/>
      <c r="EO434" s="23"/>
      <c r="EP434" s="23"/>
      <c r="EQ434" s="23"/>
      <c r="ER434" s="23"/>
      <c r="ES434" s="23"/>
      <c r="ET434" s="23"/>
      <c r="EU434" s="23"/>
      <c r="EV434" s="23"/>
      <c r="EW434" s="23"/>
      <c r="EX434" s="23"/>
      <c r="EY434" s="23"/>
      <c r="EZ434" s="23"/>
      <c r="FA434" s="23"/>
      <c r="FB434" s="23"/>
      <c r="FC434" s="23"/>
      <c r="FD434" s="23"/>
      <c r="FE434" s="23"/>
      <c r="FF434" s="23"/>
      <c r="FG434" s="23"/>
      <c r="FH434" s="23"/>
      <c r="FI434" s="23"/>
      <c r="FJ434" s="23"/>
      <c r="FK434" s="23"/>
      <c r="FL434" s="23"/>
      <c r="FM434" s="23"/>
      <c r="FN434" s="23"/>
      <c r="FO434" s="23"/>
      <c r="FP434" s="23"/>
      <c r="FQ434" s="23"/>
      <c r="FR434" s="23"/>
      <c r="FS434" s="23"/>
      <c r="FT434" s="23"/>
      <c r="FU434" s="23"/>
      <c r="FV434" s="23"/>
      <c r="FW434" s="23"/>
      <c r="FX434" s="23"/>
      <c r="FY434" s="23"/>
      <c r="FZ434" s="23"/>
      <c r="GA434" s="23"/>
      <c r="GB434" s="23"/>
      <c r="GC434" s="23"/>
      <c r="GD434" s="23"/>
      <c r="GE434" s="23"/>
      <c r="GF434" s="23"/>
      <c r="GG434" s="23"/>
      <c r="GH434" s="23"/>
      <c r="GI434" s="23"/>
      <c r="GJ434" s="23"/>
      <c r="GK434" s="23"/>
    </row>
    <row r="435" spans="1:193" x14ac:dyDescent="0.35">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23"/>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c r="EC435" s="23"/>
      <c r="ED435" s="23"/>
      <c r="EE435" s="23"/>
      <c r="EF435" s="23"/>
      <c r="EG435" s="23"/>
      <c r="EH435" s="23"/>
      <c r="EI435" s="23"/>
      <c r="EJ435" s="23"/>
      <c r="EK435" s="23"/>
      <c r="EL435" s="23"/>
      <c r="EM435" s="23"/>
      <c r="EN435" s="23"/>
      <c r="EO435" s="23"/>
      <c r="EP435" s="23"/>
      <c r="EQ435" s="23"/>
      <c r="ER435" s="23"/>
      <c r="ES435" s="23"/>
      <c r="ET435" s="23"/>
      <c r="EU435" s="23"/>
      <c r="EV435" s="23"/>
      <c r="EW435" s="23"/>
      <c r="EX435" s="23"/>
      <c r="EY435" s="23"/>
      <c r="EZ435" s="23"/>
      <c r="FA435" s="23"/>
      <c r="FB435" s="23"/>
      <c r="FC435" s="23"/>
      <c r="FD435" s="23"/>
      <c r="FE435" s="23"/>
      <c r="FF435" s="23"/>
      <c r="FG435" s="23"/>
      <c r="FH435" s="23"/>
      <c r="FI435" s="23"/>
      <c r="FJ435" s="23"/>
      <c r="FK435" s="23"/>
      <c r="FL435" s="23"/>
      <c r="FM435" s="23"/>
      <c r="FN435" s="23"/>
      <c r="FO435" s="23"/>
      <c r="FP435" s="23"/>
      <c r="FQ435" s="23"/>
      <c r="FR435" s="23"/>
      <c r="FS435" s="23"/>
      <c r="FT435" s="23"/>
      <c r="FU435" s="23"/>
      <c r="FV435" s="23"/>
      <c r="FW435" s="23"/>
      <c r="FX435" s="23"/>
      <c r="FY435" s="23"/>
      <c r="FZ435" s="23"/>
      <c r="GA435" s="23"/>
      <c r="GB435" s="23"/>
      <c r="GC435" s="23"/>
      <c r="GD435" s="23"/>
      <c r="GE435" s="23"/>
      <c r="GF435" s="23"/>
      <c r="GG435" s="23"/>
      <c r="GH435" s="23"/>
      <c r="GI435" s="23"/>
      <c r="GJ435" s="23"/>
      <c r="GK435" s="23"/>
    </row>
    <row r="436" spans="1:193" x14ac:dyDescent="0.35">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c r="EC436" s="23"/>
      <c r="ED436" s="23"/>
      <c r="EE436" s="23"/>
      <c r="EF436" s="23"/>
      <c r="EG436" s="23"/>
      <c r="EH436" s="23"/>
      <c r="EI436" s="23"/>
      <c r="EJ436" s="23"/>
      <c r="EK436" s="23"/>
      <c r="EL436" s="23"/>
      <c r="EM436" s="23"/>
      <c r="EN436" s="23"/>
      <c r="EO436" s="23"/>
      <c r="EP436" s="23"/>
      <c r="EQ436" s="23"/>
      <c r="ER436" s="23"/>
      <c r="ES436" s="23"/>
      <c r="ET436" s="23"/>
      <c r="EU436" s="23"/>
      <c r="EV436" s="23"/>
      <c r="EW436" s="23"/>
      <c r="EX436" s="23"/>
      <c r="EY436" s="23"/>
      <c r="EZ436" s="23"/>
      <c r="FA436" s="23"/>
      <c r="FB436" s="23"/>
      <c r="FC436" s="23"/>
      <c r="FD436" s="23"/>
      <c r="FE436" s="23"/>
      <c r="FF436" s="23"/>
      <c r="FG436" s="23"/>
      <c r="FH436" s="23"/>
      <c r="FI436" s="23"/>
      <c r="FJ436" s="23"/>
      <c r="FK436" s="23"/>
      <c r="FL436" s="23"/>
      <c r="FM436" s="23"/>
      <c r="FN436" s="23"/>
      <c r="FO436" s="23"/>
      <c r="FP436" s="23"/>
      <c r="FQ436" s="23"/>
      <c r="FR436" s="23"/>
      <c r="FS436" s="23"/>
      <c r="FT436" s="23"/>
      <c r="FU436" s="23"/>
      <c r="FV436" s="23"/>
      <c r="FW436" s="23"/>
      <c r="FX436" s="23"/>
      <c r="FY436" s="23"/>
      <c r="FZ436" s="23"/>
      <c r="GA436" s="23"/>
      <c r="GB436" s="23"/>
      <c r="GC436" s="23"/>
      <c r="GD436" s="23"/>
      <c r="GE436" s="23"/>
      <c r="GF436" s="23"/>
      <c r="GG436" s="23"/>
      <c r="GH436" s="23"/>
      <c r="GI436" s="23"/>
      <c r="GJ436" s="23"/>
      <c r="GK436" s="23"/>
    </row>
    <row r="437" spans="1:193" x14ac:dyDescent="0.35">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c r="EC437" s="23"/>
      <c r="ED437" s="23"/>
      <c r="EE437" s="23"/>
      <c r="EF437" s="23"/>
      <c r="EG437" s="23"/>
      <c r="EH437" s="23"/>
      <c r="EI437" s="23"/>
      <c r="EJ437" s="23"/>
      <c r="EK437" s="23"/>
      <c r="EL437" s="23"/>
      <c r="EM437" s="23"/>
      <c r="EN437" s="23"/>
      <c r="EO437" s="23"/>
      <c r="EP437" s="23"/>
      <c r="EQ437" s="23"/>
      <c r="ER437" s="23"/>
      <c r="ES437" s="23"/>
      <c r="ET437" s="23"/>
      <c r="EU437" s="23"/>
      <c r="EV437" s="23"/>
      <c r="EW437" s="23"/>
      <c r="EX437" s="23"/>
      <c r="EY437" s="23"/>
      <c r="EZ437" s="23"/>
      <c r="FA437" s="23"/>
      <c r="FB437" s="23"/>
      <c r="FC437" s="23"/>
      <c r="FD437" s="23"/>
      <c r="FE437" s="23"/>
      <c r="FF437" s="23"/>
      <c r="FG437" s="23"/>
      <c r="FH437" s="23"/>
      <c r="FI437" s="23"/>
      <c r="FJ437" s="23"/>
      <c r="FK437" s="23"/>
      <c r="FL437" s="23"/>
      <c r="FM437" s="23"/>
      <c r="FN437" s="23"/>
      <c r="FO437" s="23"/>
      <c r="FP437" s="23"/>
      <c r="FQ437" s="23"/>
      <c r="FR437" s="23"/>
      <c r="FS437" s="23"/>
      <c r="FT437" s="23"/>
      <c r="FU437" s="23"/>
      <c r="FV437" s="23"/>
      <c r="FW437" s="23"/>
      <c r="FX437" s="23"/>
      <c r="FY437" s="23"/>
      <c r="FZ437" s="23"/>
      <c r="GA437" s="23"/>
      <c r="GB437" s="23"/>
      <c r="GC437" s="23"/>
      <c r="GD437" s="23"/>
      <c r="GE437" s="23"/>
      <c r="GF437" s="23"/>
      <c r="GG437" s="23"/>
      <c r="GH437" s="23"/>
      <c r="GI437" s="23"/>
      <c r="GJ437" s="23"/>
      <c r="GK437" s="23"/>
    </row>
    <row r="438" spans="1:193" x14ac:dyDescent="0.35">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c r="EC438" s="23"/>
      <c r="ED438" s="23"/>
      <c r="EE438" s="23"/>
      <c r="EF438" s="23"/>
      <c r="EG438" s="23"/>
      <c r="EH438" s="23"/>
      <c r="EI438" s="23"/>
      <c r="EJ438" s="23"/>
      <c r="EK438" s="23"/>
      <c r="EL438" s="23"/>
      <c r="EM438" s="23"/>
      <c r="EN438" s="23"/>
      <c r="EO438" s="23"/>
      <c r="EP438" s="23"/>
      <c r="EQ438" s="23"/>
      <c r="ER438" s="23"/>
      <c r="ES438" s="23"/>
      <c r="ET438" s="23"/>
      <c r="EU438" s="23"/>
      <c r="EV438" s="23"/>
      <c r="EW438" s="23"/>
      <c r="EX438" s="23"/>
      <c r="EY438" s="23"/>
      <c r="EZ438" s="23"/>
      <c r="FA438" s="23"/>
      <c r="FB438" s="23"/>
      <c r="FC438" s="23"/>
      <c r="FD438" s="23"/>
      <c r="FE438" s="23"/>
      <c r="FF438" s="23"/>
      <c r="FG438" s="23"/>
      <c r="FH438" s="23"/>
      <c r="FI438" s="23"/>
      <c r="FJ438" s="23"/>
      <c r="FK438" s="23"/>
      <c r="FL438" s="23"/>
      <c r="FM438" s="23"/>
      <c r="FN438" s="23"/>
      <c r="FO438" s="23"/>
      <c r="FP438" s="23"/>
      <c r="FQ438" s="23"/>
      <c r="FR438" s="23"/>
      <c r="FS438" s="23"/>
      <c r="FT438" s="23"/>
      <c r="FU438" s="23"/>
      <c r="FV438" s="23"/>
      <c r="FW438" s="23"/>
      <c r="FX438" s="23"/>
      <c r="FY438" s="23"/>
      <c r="FZ438" s="23"/>
      <c r="GA438" s="23"/>
      <c r="GB438" s="23"/>
      <c r="GC438" s="23"/>
      <c r="GD438" s="23"/>
      <c r="GE438" s="23"/>
      <c r="GF438" s="23"/>
      <c r="GG438" s="23"/>
      <c r="GH438" s="23"/>
      <c r="GI438" s="23"/>
      <c r="GJ438" s="23"/>
      <c r="GK438" s="23"/>
    </row>
    <row r="439" spans="1:193" x14ac:dyDescent="0.35">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c r="EC439" s="23"/>
      <c r="ED439" s="23"/>
      <c r="EE439" s="23"/>
      <c r="EF439" s="23"/>
      <c r="EG439" s="23"/>
      <c r="EH439" s="23"/>
      <c r="EI439" s="23"/>
      <c r="EJ439" s="23"/>
      <c r="EK439" s="23"/>
      <c r="EL439" s="23"/>
      <c r="EM439" s="23"/>
      <c r="EN439" s="23"/>
      <c r="EO439" s="23"/>
      <c r="EP439" s="23"/>
      <c r="EQ439" s="23"/>
      <c r="ER439" s="23"/>
      <c r="ES439" s="23"/>
      <c r="ET439" s="23"/>
      <c r="EU439" s="23"/>
      <c r="EV439" s="23"/>
      <c r="EW439" s="23"/>
      <c r="EX439" s="23"/>
      <c r="EY439" s="23"/>
      <c r="EZ439" s="23"/>
      <c r="FA439" s="23"/>
      <c r="FB439" s="23"/>
      <c r="FC439" s="23"/>
      <c r="FD439" s="23"/>
      <c r="FE439" s="23"/>
      <c r="FF439" s="23"/>
      <c r="FG439" s="23"/>
      <c r="FH439" s="23"/>
      <c r="FI439" s="23"/>
      <c r="FJ439" s="23"/>
      <c r="FK439" s="23"/>
      <c r="FL439" s="23"/>
      <c r="FM439" s="23"/>
      <c r="FN439" s="23"/>
      <c r="FO439" s="23"/>
      <c r="FP439" s="23"/>
      <c r="FQ439" s="23"/>
      <c r="FR439" s="23"/>
      <c r="FS439" s="23"/>
      <c r="FT439" s="23"/>
      <c r="FU439" s="23"/>
      <c r="FV439" s="23"/>
      <c r="FW439" s="23"/>
      <c r="FX439" s="23"/>
      <c r="FY439" s="23"/>
      <c r="FZ439" s="23"/>
      <c r="GA439" s="23"/>
      <c r="GB439" s="23"/>
      <c r="GC439" s="23"/>
      <c r="GD439" s="23"/>
      <c r="GE439" s="23"/>
      <c r="GF439" s="23"/>
      <c r="GG439" s="23"/>
      <c r="GH439" s="23"/>
      <c r="GI439" s="23"/>
      <c r="GJ439" s="23"/>
      <c r="GK439" s="23"/>
    </row>
    <row r="440" spans="1:193" x14ac:dyDescent="0.35">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c r="EC440" s="23"/>
      <c r="ED440" s="23"/>
      <c r="EE440" s="23"/>
      <c r="EF440" s="23"/>
      <c r="EG440" s="23"/>
      <c r="EH440" s="23"/>
      <c r="EI440" s="23"/>
      <c r="EJ440" s="23"/>
      <c r="EK440" s="23"/>
      <c r="EL440" s="23"/>
      <c r="EM440" s="23"/>
      <c r="EN440" s="23"/>
      <c r="EO440" s="23"/>
      <c r="EP440" s="23"/>
      <c r="EQ440" s="23"/>
      <c r="ER440" s="23"/>
      <c r="ES440" s="23"/>
      <c r="ET440" s="23"/>
      <c r="EU440" s="23"/>
      <c r="EV440" s="23"/>
      <c r="EW440" s="23"/>
      <c r="EX440" s="23"/>
      <c r="EY440" s="23"/>
      <c r="EZ440" s="23"/>
      <c r="FA440" s="23"/>
      <c r="FB440" s="23"/>
      <c r="FC440" s="23"/>
      <c r="FD440" s="23"/>
      <c r="FE440" s="23"/>
      <c r="FF440" s="23"/>
      <c r="FG440" s="23"/>
      <c r="FH440" s="23"/>
      <c r="FI440" s="23"/>
      <c r="FJ440" s="23"/>
      <c r="FK440" s="23"/>
      <c r="FL440" s="23"/>
      <c r="FM440" s="23"/>
      <c r="FN440" s="23"/>
      <c r="FO440" s="23"/>
      <c r="FP440" s="23"/>
      <c r="FQ440" s="23"/>
      <c r="FR440" s="23"/>
      <c r="FS440" s="23"/>
      <c r="FT440" s="23"/>
      <c r="FU440" s="23"/>
      <c r="FV440" s="23"/>
      <c r="FW440" s="23"/>
      <c r="FX440" s="23"/>
      <c r="FY440" s="23"/>
      <c r="FZ440" s="23"/>
      <c r="GA440" s="23"/>
      <c r="GB440" s="23"/>
      <c r="GC440" s="23"/>
      <c r="GD440" s="23"/>
      <c r="GE440" s="23"/>
      <c r="GF440" s="23"/>
      <c r="GG440" s="23"/>
      <c r="GH440" s="23"/>
      <c r="GI440" s="23"/>
      <c r="GJ440" s="23"/>
      <c r="GK440" s="23"/>
    </row>
    <row r="441" spans="1:193" x14ac:dyDescent="0.35">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c r="EC441" s="23"/>
      <c r="ED441" s="23"/>
      <c r="EE441" s="23"/>
      <c r="EF441" s="23"/>
      <c r="EG441" s="23"/>
      <c r="EH441" s="23"/>
      <c r="EI441" s="23"/>
      <c r="EJ441" s="23"/>
      <c r="EK441" s="23"/>
      <c r="EL441" s="23"/>
      <c r="EM441" s="23"/>
      <c r="EN441" s="23"/>
      <c r="EO441" s="23"/>
      <c r="EP441" s="23"/>
      <c r="EQ441" s="23"/>
      <c r="ER441" s="23"/>
      <c r="ES441" s="23"/>
      <c r="ET441" s="23"/>
      <c r="EU441" s="23"/>
      <c r="EV441" s="23"/>
      <c r="EW441" s="23"/>
      <c r="EX441" s="23"/>
      <c r="EY441" s="23"/>
      <c r="EZ441" s="23"/>
      <c r="FA441" s="23"/>
      <c r="FB441" s="23"/>
      <c r="FC441" s="23"/>
      <c r="FD441" s="23"/>
      <c r="FE441" s="23"/>
      <c r="FF441" s="23"/>
      <c r="FG441" s="23"/>
      <c r="FH441" s="23"/>
      <c r="FI441" s="23"/>
      <c r="FJ441" s="23"/>
      <c r="FK441" s="23"/>
      <c r="FL441" s="23"/>
      <c r="FM441" s="23"/>
      <c r="FN441" s="23"/>
      <c r="FO441" s="23"/>
      <c r="FP441" s="23"/>
      <c r="FQ441" s="23"/>
      <c r="FR441" s="23"/>
      <c r="FS441" s="23"/>
      <c r="FT441" s="23"/>
      <c r="FU441" s="23"/>
      <c r="FV441" s="23"/>
      <c r="FW441" s="23"/>
      <c r="FX441" s="23"/>
      <c r="FY441" s="23"/>
      <c r="FZ441" s="23"/>
      <c r="GA441" s="23"/>
      <c r="GB441" s="23"/>
      <c r="GC441" s="23"/>
      <c r="GD441" s="23"/>
      <c r="GE441" s="23"/>
      <c r="GF441" s="23"/>
      <c r="GG441" s="23"/>
      <c r="GH441" s="23"/>
      <c r="GI441" s="23"/>
      <c r="GJ441" s="23"/>
      <c r="GK441" s="23"/>
    </row>
    <row r="442" spans="1:193" x14ac:dyDescent="0.35">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c r="EC442" s="23"/>
      <c r="ED442" s="23"/>
      <c r="EE442" s="23"/>
      <c r="EF442" s="23"/>
      <c r="EG442" s="23"/>
      <c r="EH442" s="23"/>
      <c r="EI442" s="23"/>
      <c r="EJ442" s="23"/>
      <c r="EK442" s="23"/>
      <c r="EL442" s="23"/>
      <c r="EM442" s="23"/>
      <c r="EN442" s="23"/>
      <c r="EO442" s="23"/>
      <c r="EP442" s="23"/>
      <c r="EQ442" s="23"/>
      <c r="ER442" s="23"/>
      <c r="ES442" s="23"/>
      <c r="ET442" s="23"/>
      <c r="EU442" s="23"/>
      <c r="EV442" s="23"/>
      <c r="EW442" s="23"/>
      <c r="EX442" s="23"/>
      <c r="EY442" s="23"/>
      <c r="EZ442" s="23"/>
      <c r="FA442" s="23"/>
      <c r="FB442" s="23"/>
      <c r="FC442" s="23"/>
      <c r="FD442" s="23"/>
      <c r="FE442" s="23"/>
      <c r="FF442" s="23"/>
      <c r="FG442" s="23"/>
      <c r="FH442" s="23"/>
      <c r="FI442" s="23"/>
      <c r="FJ442" s="23"/>
      <c r="FK442" s="23"/>
      <c r="FL442" s="23"/>
      <c r="FM442" s="23"/>
      <c r="FN442" s="23"/>
      <c r="FO442" s="23"/>
      <c r="FP442" s="23"/>
      <c r="FQ442" s="23"/>
      <c r="FR442" s="23"/>
      <c r="FS442" s="23"/>
      <c r="FT442" s="23"/>
      <c r="FU442" s="23"/>
      <c r="FV442" s="23"/>
      <c r="FW442" s="23"/>
      <c r="FX442" s="23"/>
      <c r="FY442" s="23"/>
      <c r="FZ442" s="23"/>
      <c r="GA442" s="23"/>
      <c r="GB442" s="23"/>
      <c r="GC442" s="23"/>
      <c r="GD442" s="23"/>
      <c r="GE442" s="23"/>
      <c r="GF442" s="23"/>
      <c r="GG442" s="23"/>
      <c r="GH442" s="23"/>
      <c r="GI442" s="23"/>
      <c r="GJ442" s="23"/>
      <c r="GK442" s="23"/>
    </row>
    <row r="443" spans="1:193" x14ac:dyDescent="0.35">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23"/>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c r="EC443" s="23"/>
      <c r="ED443" s="23"/>
      <c r="EE443" s="23"/>
      <c r="EF443" s="23"/>
      <c r="EG443" s="23"/>
      <c r="EH443" s="23"/>
      <c r="EI443" s="23"/>
      <c r="EJ443" s="23"/>
      <c r="EK443" s="23"/>
      <c r="EL443" s="23"/>
      <c r="EM443" s="23"/>
      <c r="EN443" s="23"/>
      <c r="EO443" s="23"/>
      <c r="EP443" s="23"/>
      <c r="EQ443" s="23"/>
      <c r="ER443" s="23"/>
      <c r="ES443" s="23"/>
      <c r="ET443" s="23"/>
      <c r="EU443" s="23"/>
      <c r="EV443" s="23"/>
      <c r="EW443" s="23"/>
      <c r="EX443" s="23"/>
      <c r="EY443" s="23"/>
      <c r="EZ443" s="23"/>
      <c r="FA443" s="23"/>
      <c r="FB443" s="23"/>
      <c r="FC443" s="23"/>
      <c r="FD443" s="23"/>
      <c r="FE443" s="23"/>
      <c r="FF443" s="23"/>
      <c r="FG443" s="23"/>
      <c r="FH443" s="23"/>
      <c r="FI443" s="23"/>
      <c r="FJ443" s="23"/>
      <c r="FK443" s="23"/>
      <c r="FL443" s="23"/>
      <c r="FM443" s="23"/>
      <c r="FN443" s="23"/>
      <c r="FO443" s="23"/>
      <c r="FP443" s="23"/>
      <c r="FQ443" s="23"/>
      <c r="FR443" s="23"/>
      <c r="FS443" s="23"/>
      <c r="FT443" s="23"/>
      <c r="FU443" s="23"/>
      <c r="FV443" s="23"/>
      <c r="FW443" s="23"/>
      <c r="FX443" s="23"/>
      <c r="FY443" s="23"/>
      <c r="FZ443" s="23"/>
      <c r="GA443" s="23"/>
      <c r="GB443" s="23"/>
      <c r="GC443" s="23"/>
      <c r="GD443" s="23"/>
      <c r="GE443" s="23"/>
      <c r="GF443" s="23"/>
      <c r="GG443" s="23"/>
      <c r="GH443" s="23"/>
      <c r="GI443" s="23"/>
      <c r="GJ443" s="23"/>
      <c r="GK443" s="23"/>
    </row>
    <row r="444" spans="1:193" x14ac:dyDescent="0.35">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23"/>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c r="EC444" s="23"/>
      <c r="ED444" s="23"/>
      <c r="EE444" s="23"/>
      <c r="EF444" s="23"/>
      <c r="EG444" s="23"/>
      <c r="EH444" s="23"/>
      <c r="EI444" s="23"/>
      <c r="EJ444" s="23"/>
      <c r="EK444" s="23"/>
      <c r="EL444" s="23"/>
      <c r="EM444" s="23"/>
      <c r="EN444" s="23"/>
      <c r="EO444" s="23"/>
      <c r="EP444" s="23"/>
      <c r="EQ444" s="23"/>
      <c r="ER444" s="23"/>
      <c r="ES444" s="23"/>
      <c r="ET444" s="23"/>
      <c r="EU444" s="23"/>
      <c r="EV444" s="23"/>
      <c r="EW444" s="23"/>
      <c r="EX444" s="23"/>
      <c r="EY444" s="23"/>
      <c r="EZ444" s="23"/>
      <c r="FA444" s="23"/>
      <c r="FB444" s="23"/>
      <c r="FC444" s="23"/>
      <c r="FD444" s="23"/>
      <c r="FE444" s="23"/>
      <c r="FF444" s="23"/>
      <c r="FG444" s="23"/>
      <c r="FH444" s="23"/>
      <c r="FI444" s="23"/>
      <c r="FJ444" s="23"/>
      <c r="FK444" s="23"/>
      <c r="FL444" s="23"/>
      <c r="FM444" s="23"/>
      <c r="FN444" s="23"/>
      <c r="FO444" s="23"/>
      <c r="FP444" s="23"/>
      <c r="FQ444" s="23"/>
      <c r="FR444" s="23"/>
      <c r="FS444" s="23"/>
      <c r="FT444" s="23"/>
      <c r="FU444" s="23"/>
      <c r="FV444" s="23"/>
      <c r="FW444" s="23"/>
      <c r="FX444" s="23"/>
      <c r="FY444" s="23"/>
      <c r="FZ444" s="23"/>
      <c r="GA444" s="23"/>
      <c r="GB444" s="23"/>
      <c r="GC444" s="23"/>
      <c r="GD444" s="23"/>
      <c r="GE444" s="23"/>
      <c r="GF444" s="23"/>
      <c r="GG444" s="23"/>
      <c r="GH444" s="23"/>
      <c r="GI444" s="23"/>
      <c r="GJ444" s="23"/>
      <c r="GK444" s="23"/>
    </row>
    <row r="445" spans="1:193" x14ac:dyDescent="0.35">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23"/>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c r="EC445" s="23"/>
      <c r="ED445" s="23"/>
      <c r="EE445" s="23"/>
      <c r="EF445" s="23"/>
      <c r="EG445" s="23"/>
      <c r="EH445" s="23"/>
      <c r="EI445" s="23"/>
      <c r="EJ445" s="23"/>
      <c r="EK445" s="23"/>
      <c r="EL445" s="23"/>
      <c r="EM445" s="23"/>
      <c r="EN445" s="23"/>
      <c r="EO445" s="23"/>
      <c r="EP445" s="23"/>
      <c r="EQ445" s="23"/>
      <c r="ER445" s="23"/>
      <c r="ES445" s="23"/>
      <c r="ET445" s="23"/>
      <c r="EU445" s="23"/>
      <c r="EV445" s="23"/>
      <c r="EW445" s="23"/>
      <c r="EX445" s="23"/>
      <c r="EY445" s="23"/>
      <c r="EZ445" s="23"/>
      <c r="FA445" s="23"/>
      <c r="FB445" s="23"/>
      <c r="FC445" s="23"/>
      <c r="FD445" s="23"/>
      <c r="FE445" s="23"/>
      <c r="FF445" s="23"/>
      <c r="FG445" s="23"/>
      <c r="FH445" s="23"/>
      <c r="FI445" s="23"/>
      <c r="FJ445" s="23"/>
      <c r="FK445" s="23"/>
      <c r="FL445" s="23"/>
      <c r="FM445" s="23"/>
      <c r="FN445" s="23"/>
      <c r="FO445" s="23"/>
      <c r="FP445" s="23"/>
      <c r="FQ445" s="23"/>
      <c r="FR445" s="23"/>
      <c r="FS445" s="23"/>
      <c r="FT445" s="23"/>
      <c r="FU445" s="23"/>
      <c r="FV445" s="23"/>
      <c r="FW445" s="23"/>
      <c r="FX445" s="23"/>
      <c r="FY445" s="23"/>
      <c r="FZ445" s="23"/>
      <c r="GA445" s="23"/>
      <c r="GB445" s="23"/>
      <c r="GC445" s="23"/>
      <c r="GD445" s="23"/>
      <c r="GE445" s="23"/>
      <c r="GF445" s="23"/>
      <c r="GG445" s="23"/>
      <c r="GH445" s="23"/>
      <c r="GI445" s="23"/>
      <c r="GJ445" s="23"/>
      <c r="GK445" s="23"/>
    </row>
    <row r="446" spans="1:193" x14ac:dyDescent="0.35">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23"/>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c r="EC446" s="23"/>
      <c r="ED446" s="23"/>
      <c r="EE446" s="23"/>
      <c r="EF446" s="23"/>
      <c r="EG446" s="23"/>
      <c r="EH446" s="23"/>
      <c r="EI446" s="23"/>
      <c r="EJ446" s="23"/>
      <c r="EK446" s="23"/>
      <c r="EL446" s="23"/>
      <c r="EM446" s="23"/>
      <c r="EN446" s="23"/>
      <c r="EO446" s="23"/>
      <c r="EP446" s="23"/>
      <c r="EQ446" s="23"/>
      <c r="ER446" s="23"/>
      <c r="ES446" s="23"/>
      <c r="ET446" s="23"/>
      <c r="EU446" s="23"/>
      <c r="EV446" s="23"/>
      <c r="EW446" s="23"/>
      <c r="EX446" s="23"/>
      <c r="EY446" s="23"/>
      <c r="EZ446" s="23"/>
      <c r="FA446" s="23"/>
      <c r="FB446" s="23"/>
      <c r="FC446" s="23"/>
      <c r="FD446" s="23"/>
      <c r="FE446" s="23"/>
      <c r="FF446" s="23"/>
      <c r="FG446" s="23"/>
      <c r="FH446" s="23"/>
      <c r="FI446" s="23"/>
      <c r="FJ446" s="23"/>
      <c r="FK446" s="23"/>
      <c r="FL446" s="23"/>
      <c r="FM446" s="23"/>
      <c r="FN446" s="23"/>
      <c r="FO446" s="23"/>
      <c r="FP446" s="23"/>
      <c r="FQ446" s="23"/>
      <c r="FR446" s="23"/>
      <c r="FS446" s="23"/>
      <c r="FT446" s="23"/>
      <c r="FU446" s="23"/>
      <c r="FV446" s="23"/>
      <c r="FW446" s="23"/>
      <c r="FX446" s="23"/>
      <c r="FY446" s="23"/>
      <c r="FZ446" s="23"/>
      <c r="GA446" s="23"/>
      <c r="GB446" s="23"/>
      <c r="GC446" s="23"/>
      <c r="GD446" s="23"/>
      <c r="GE446" s="23"/>
      <c r="GF446" s="23"/>
      <c r="GG446" s="23"/>
      <c r="GH446" s="23"/>
      <c r="GI446" s="23"/>
      <c r="GJ446" s="23"/>
      <c r="GK446" s="23"/>
    </row>
    <row r="447" spans="1:193" x14ac:dyDescent="0.35">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23"/>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c r="EC447" s="23"/>
      <c r="ED447" s="23"/>
      <c r="EE447" s="23"/>
      <c r="EF447" s="23"/>
      <c r="EG447" s="23"/>
      <c r="EH447" s="23"/>
      <c r="EI447" s="23"/>
      <c r="EJ447" s="23"/>
      <c r="EK447" s="23"/>
      <c r="EL447" s="23"/>
      <c r="EM447" s="23"/>
      <c r="EN447" s="23"/>
      <c r="EO447" s="23"/>
      <c r="EP447" s="23"/>
      <c r="EQ447" s="23"/>
      <c r="ER447" s="23"/>
      <c r="ES447" s="23"/>
      <c r="ET447" s="23"/>
      <c r="EU447" s="23"/>
      <c r="EV447" s="23"/>
      <c r="EW447" s="23"/>
      <c r="EX447" s="23"/>
      <c r="EY447" s="23"/>
      <c r="EZ447" s="23"/>
      <c r="FA447" s="23"/>
      <c r="FB447" s="23"/>
      <c r="FC447" s="23"/>
      <c r="FD447" s="23"/>
      <c r="FE447" s="23"/>
      <c r="FF447" s="23"/>
      <c r="FG447" s="23"/>
      <c r="FH447" s="23"/>
      <c r="FI447" s="23"/>
      <c r="FJ447" s="23"/>
      <c r="FK447" s="23"/>
      <c r="FL447" s="23"/>
      <c r="FM447" s="23"/>
      <c r="FN447" s="23"/>
      <c r="FO447" s="23"/>
      <c r="FP447" s="23"/>
      <c r="FQ447" s="23"/>
      <c r="FR447" s="23"/>
      <c r="FS447" s="23"/>
      <c r="FT447" s="23"/>
      <c r="FU447" s="23"/>
      <c r="FV447" s="23"/>
      <c r="FW447" s="23"/>
      <c r="FX447" s="23"/>
      <c r="FY447" s="23"/>
      <c r="FZ447" s="23"/>
      <c r="GA447" s="23"/>
      <c r="GB447" s="23"/>
      <c r="GC447" s="23"/>
      <c r="GD447" s="23"/>
      <c r="GE447" s="23"/>
      <c r="GF447" s="23"/>
      <c r="GG447" s="23"/>
      <c r="GH447" s="23"/>
      <c r="GI447" s="23"/>
      <c r="GJ447" s="23"/>
      <c r="GK447" s="23"/>
    </row>
    <row r="448" spans="1:193" x14ac:dyDescent="0.35">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23"/>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c r="EC448" s="23"/>
      <c r="ED448" s="23"/>
      <c r="EE448" s="23"/>
      <c r="EF448" s="23"/>
      <c r="EG448" s="23"/>
      <c r="EH448" s="23"/>
      <c r="EI448" s="23"/>
      <c r="EJ448" s="23"/>
      <c r="EK448" s="23"/>
      <c r="EL448" s="23"/>
      <c r="EM448" s="23"/>
      <c r="EN448" s="23"/>
      <c r="EO448" s="23"/>
      <c r="EP448" s="23"/>
      <c r="EQ448" s="23"/>
      <c r="ER448" s="23"/>
      <c r="ES448" s="23"/>
      <c r="ET448" s="23"/>
      <c r="EU448" s="23"/>
      <c r="EV448" s="23"/>
      <c r="EW448" s="23"/>
      <c r="EX448" s="23"/>
      <c r="EY448" s="23"/>
      <c r="EZ448" s="23"/>
      <c r="FA448" s="23"/>
      <c r="FB448" s="23"/>
      <c r="FC448" s="23"/>
      <c r="FD448" s="23"/>
      <c r="FE448" s="23"/>
      <c r="FF448" s="23"/>
      <c r="FG448" s="23"/>
      <c r="FH448" s="23"/>
      <c r="FI448" s="23"/>
      <c r="FJ448" s="23"/>
      <c r="FK448" s="23"/>
      <c r="FL448" s="23"/>
      <c r="FM448" s="23"/>
      <c r="FN448" s="23"/>
      <c r="FO448" s="23"/>
      <c r="FP448" s="23"/>
      <c r="FQ448" s="23"/>
      <c r="FR448" s="23"/>
      <c r="FS448" s="23"/>
      <c r="FT448" s="23"/>
      <c r="FU448" s="23"/>
      <c r="FV448" s="23"/>
      <c r="FW448" s="23"/>
      <c r="FX448" s="23"/>
      <c r="FY448" s="23"/>
      <c r="FZ448" s="23"/>
      <c r="GA448" s="23"/>
      <c r="GB448" s="23"/>
      <c r="GC448" s="23"/>
      <c r="GD448" s="23"/>
      <c r="GE448" s="23"/>
      <c r="GF448" s="23"/>
      <c r="GG448" s="23"/>
      <c r="GH448" s="23"/>
      <c r="GI448" s="23"/>
      <c r="GJ448" s="23"/>
      <c r="GK448" s="23"/>
    </row>
    <row r="449" spans="1:193" x14ac:dyDescent="0.35">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23"/>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c r="EC449" s="23"/>
      <c r="ED449" s="23"/>
      <c r="EE449" s="23"/>
      <c r="EF449" s="23"/>
      <c r="EG449" s="23"/>
      <c r="EH449" s="23"/>
      <c r="EI449" s="23"/>
      <c r="EJ449" s="23"/>
      <c r="EK449" s="23"/>
      <c r="EL449" s="23"/>
      <c r="EM449" s="23"/>
      <c r="EN449" s="23"/>
      <c r="EO449" s="23"/>
      <c r="EP449" s="23"/>
      <c r="EQ449" s="23"/>
      <c r="ER449" s="23"/>
      <c r="ES449" s="23"/>
      <c r="ET449" s="23"/>
      <c r="EU449" s="23"/>
      <c r="EV449" s="23"/>
      <c r="EW449" s="23"/>
      <c r="EX449" s="23"/>
      <c r="EY449" s="23"/>
      <c r="EZ449" s="23"/>
      <c r="FA449" s="23"/>
      <c r="FB449" s="23"/>
      <c r="FC449" s="23"/>
      <c r="FD449" s="23"/>
      <c r="FE449" s="23"/>
      <c r="FF449" s="23"/>
      <c r="FG449" s="23"/>
      <c r="FH449" s="23"/>
      <c r="FI449" s="23"/>
      <c r="FJ449" s="23"/>
      <c r="FK449" s="23"/>
      <c r="FL449" s="23"/>
      <c r="FM449" s="23"/>
      <c r="FN449" s="23"/>
      <c r="FO449" s="23"/>
      <c r="FP449" s="23"/>
      <c r="FQ449" s="23"/>
      <c r="FR449" s="23"/>
      <c r="FS449" s="23"/>
      <c r="FT449" s="23"/>
      <c r="FU449" s="23"/>
      <c r="FV449" s="23"/>
      <c r="FW449" s="23"/>
      <c r="FX449" s="23"/>
      <c r="FY449" s="23"/>
      <c r="FZ449" s="23"/>
      <c r="GA449" s="23"/>
      <c r="GB449" s="23"/>
      <c r="GC449" s="23"/>
      <c r="GD449" s="23"/>
      <c r="GE449" s="23"/>
      <c r="GF449" s="23"/>
      <c r="GG449" s="23"/>
      <c r="GH449" s="23"/>
      <c r="GI449" s="23"/>
      <c r="GJ449" s="23"/>
      <c r="GK449" s="23"/>
    </row>
    <row r="450" spans="1:193" x14ac:dyDescent="0.35">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23"/>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c r="EC450" s="23"/>
      <c r="ED450" s="23"/>
      <c r="EE450" s="23"/>
      <c r="EF450" s="23"/>
      <c r="EG450" s="23"/>
      <c r="EH450" s="23"/>
      <c r="EI450" s="23"/>
      <c r="EJ450" s="23"/>
      <c r="EK450" s="23"/>
      <c r="EL450" s="23"/>
      <c r="EM450" s="23"/>
      <c r="EN450" s="23"/>
      <c r="EO450" s="23"/>
      <c r="EP450" s="23"/>
      <c r="EQ450" s="23"/>
      <c r="ER450" s="23"/>
      <c r="ES450" s="23"/>
      <c r="ET450" s="23"/>
      <c r="EU450" s="23"/>
      <c r="EV450" s="23"/>
      <c r="EW450" s="23"/>
      <c r="EX450" s="23"/>
      <c r="EY450" s="23"/>
      <c r="EZ450" s="23"/>
      <c r="FA450" s="23"/>
      <c r="FB450" s="23"/>
      <c r="FC450" s="23"/>
      <c r="FD450" s="23"/>
      <c r="FE450" s="23"/>
      <c r="FF450" s="23"/>
      <c r="FG450" s="23"/>
      <c r="FH450" s="23"/>
      <c r="FI450" s="23"/>
      <c r="FJ450" s="23"/>
      <c r="FK450" s="23"/>
      <c r="FL450" s="23"/>
      <c r="FM450" s="23"/>
      <c r="FN450" s="23"/>
      <c r="FO450" s="23"/>
      <c r="FP450" s="23"/>
      <c r="FQ450" s="23"/>
      <c r="FR450" s="23"/>
      <c r="FS450" s="23"/>
      <c r="FT450" s="23"/>
      <c r="FU450" s="23"/>
      <c r="FV450" s="23"/>
      <c r="FW450" s="23"/>
      <c r="FX450" s="23"/>
      <c r="FY450" s="23"/>
      <c r="FZ450" s="23"/>
      <c r="GA450" s="23"/>
      <c r="GB450" s="23"/>
      <c r="GC450" s="23"/>
      <c r="GD450" s="23"/>
      <c r="GE450" s="23"/>
      <c r="GF450" s="23"/>
      <c r="GG450" s="23"/>
      <c r="GH450" s="23"/>
      <c r="GI450" s="23"/>
      <c r="GJ450" s="23"/>
      <c r="GK450" s="23"/>
    </row>
    <row r="451" spans="1:193" x14ac:dyDescent="0.35">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23"/>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c r="EC451" s="23"/>
      <c r="ED451" s="23"/>
      <c r="EE451" s="23"/>
      <c r="EF451" s="23"/>
      <c r="EG451" s="23"/>
      <c r="EH451" s="23"/>
      <c r="EI451" s="23"/>
      <c r="EJ451" s="23"/>
      <c r="EK451" s="23"/>
      <c r="EL451" s="23"/>
      <c r="EM451" s="23"/>
      <c r="EN451" s="23"/>
      <c r="EO451" s="23"/>
      <c r="EP451" s="23"/>
      <c r="EQ451" s="23"/>
      <c r="ER451" s="23"/>
      <c r="ES451" s="23"/>
      <c r="ET451" s="23"/>
      <c r="EU451" s="23"/>
      <c r="EV451" s="23"/>
      <c r="EW451" s="23"/>
      <c r="EX451" s="23"/>
      <c r="EY451" s="23"/>
      <c r="EZ451" s="23"/>
      <c r="FA451" s="23"/>
      <c r="FB451" s="23"/>
      <c r="FC451" s="23"/>
      <c r="FD451" s="23"/>
      <c r="FE451" s="23"/>
      <c r="FF451" s="23"/>
      <c r="FG451" s="23"/>
      <c r="FH451" s="23"/>
      <c r="FI451" s="23"/>
      <c r="FJ451" s="23"/>
      <c r="FK451" s="23"/>
      <c r="FL451" s="23"/>
      <c r="FM451" s="23"/>
      <c r="FN451" s="23"/>
      <c r="FO451" s="23"/>
      <c r="FP451" s="23"/>
      <c r="FQ451" s="23"/>
      <c r="FR451" s="23"/>
      <c r="FS451" s="23"/>
      <c r="FT451" s="23"/>
      <c r="FU451" s="23"/>
      <c r="FV451" s="23"/>
      <c r="FW451" s="23"/>
      <c r="FX451" s="23"/>
      <c r="FY451" s="23"/>
      <c r="FZ451" s="23"/>
      <c r="GA451" s="23"/>
      <c r="GB451" s="23"/>
      <c r="GC451" s="23"/>
      <c r="GD451" s="23"/>
      <c r="GE451" s="23"/>
      <c r="GF451" s="23"/>
      <c r="GG451" s="23"/>
      <c r="GH451" s="23"/>
      <c r="GI451" s="23"/>
      <c r="GJ451" s="23"/>
      <c r="GK451" s="23"/>
    </row>
    <row r="452" spans="1:193" x14ac:dyDescent="0.35">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23"/>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c r="EC452" s="23"/>
      <c r="ED452" s="23"/>
      <c r="EE452" s="23"/>
      <c r="EF452" s="23"/>
      <c r="EG452" s="23"/>
      <c r="EH452" s="23"/>
      <c r="EI452" s="23"/>
      <c r="EJ452" s="23"/>
      <c r="EK452" s="23"/>
      <c r="EL452" s="23"/>
      <c r="EM452" s="23"/>
      <c r="EN452" s="23"/>
      <c r="EO452" s="23"/>
      <c r="EP452" s="23"/>
      <c r="EQ452" s="23"/>
      <c r="ER452" s="23"/>
      <c r="ES452" s="23"/>
      <c r="ET452" s="23"/>
      <c r="EU452" s="23"/>
      <c r="EV452" s="23"/>
      <c r="EW452" s="23"/>
      <c r="EX452" s="23"/>
      <c r="EY452" s="23"/>
      <c r="EZ452" s="23"/>
      <c r="FA452" s="23"/>
      <c r="FB452" s="23"/>
      <c r="FC452" s="23"/>
      <c r="FD452" s="23"/>
      <c r="FE452" s="23"/>
      <c r="FF452" s="23"/>
      <c r="FG452" s="23"/>
      <c r="FH452" s="23"/>
      <c r="FI452" s="23"/>
      <c r="FJ452" s="23"/>
      <c r="FK452" s="23"/>
      <c r="FL452" s="23"/>
      <c r="FM452" s="23"/>
      <c r="FN452" s="23"/>
      <c r="FO452" s="23"/>
      <c r="FP452" s="23"/>
      <c r="FQ452" s="23"/>
      <c r="FR452" s="23"/>
      <c r="FS452" s="23"/>
      <c r="FT452" s="23"/>
      <c r="FU452" s="23"/>
      <c r="FV452" s="23"/>
      <c r="FW452" s="23"/>
      <c r="FX452" s="23"/>
      <c r="FY452" s="23"/>
      <c r="FZ452" s="23"/>
      <c r="GA452" s="23"/>
      <c r="GB452" s="23"/>
      <c r="GC452" s="23"/>
      <c r="GD452" s="23"/>
      <c r="GE452" s="23"/>
      <c r="GF452" s="23"/>
      <c r="GG452" s="23"/>
      <c r="GH452" s="23"/>
      <c r="GI452" s="23"/>
      <c r="GJ452" s="23"/>
      <c r="GK452" s="23"/>
    </row>
    <row r="453" spans="1:193" x14ac:dyDescent="0.35">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23"/>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c r="EC453" s="23"/>
      <c r="ED453" s="23"/>
      <c r="EE453" s="23"/>
      <c r="EF453" s="23"/>
      <c r="EG453" s="23"/>
      <c r="EH453" s="23"/>
      <c r="EI453" s="23"/>
      <c r="EJ453" s="23"/>
      <c r="EK453" s="23"/>
      <c r="EL453" s="23"/>
      <c r="EM453" s="23"/>
      <c r="EN453" s="23"/>
      <c r="EO453" s="23"/>
      <c r="EP453" s="23"/>
      <c r="EQ453" s="23"/>
      <c r="ER453" s="23"/>
      <c r="ES453" s="23"/>
      <c r="ET453" s="23"/>
      <c r="EU453" s="23"/>
      <c r="EV453" s="23"/>
      <c r="EW453" s="23"/>
      <c r="EX453" s="23"/>
      <c r="EY453" s="23"/>
      <c r="EZ453" s="23"/>
      <c r="FA453" s="23"/>
      <c r="FB453" s="23"/>
      <c r="FC453" s="23"/>
      <c r="FD453" s="23"/>
      <c r="FE453" s="23"/>
      <c r="FF453" s="23"/>
      <c r="FG453" s="23"/>
      <c r="FH453" s="23"/>
      <c r="FI453" s="23"/>
      <c r="FJ453" s="23"/>
      <c r="FK453" s="23"/>
      <c r="FL453" s="23"/>
      <c r="FM453" s="23"/>
      <c r="FN453" s="23"/>
      <c r="FO453" s="23"/>
      <c r="FP453" s="23"/>
      <c r="FQ453" s="23"/>
      <c r="FR453" s="23"/>
      <c r="FS453" s="23"/>
      <c r="FT453" s="23"/>
      <c r="FU453" s="23"/>
      <c r="FV453" s="23"/>
      <c r="FW453" s="23"/>
      <c r="FX453" s="23"/>
      <c r="FY453" s="23"/>
      <c r="FZ453" s="23"/>
      <c r="GA453" s="23"/>
      <c r="GB453" s="23"/>
      <c r="GC453" s="23"/>
      <c r="GD453" s="23"/>
      <c r="GE453" s="23"/>
      <c r="GF453" s="23"/>
      <c r="GG453" s="23"/>
      <c r="GH453" s="23"/>
      <c r="GI453" s="23"/>
      <c r="GJ453" s="23"/>
      <c r="GK453" s="23"/>
    </row>
    <row r="454" spans="1:193" x14ac:dyDescent="0.35">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23"/>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c r="EC454" s="23"/>
      <c r="ED454" s="23"/>
      <c r="EE454" s="23"/>
      <c r="EF454" s="23"/>
      <c r="EG454" s="23"/>
      <c r="EH454" s="23"/>
      <c r="EI454" s="23"/>
      <c r="EJ454" s="23"/>
      <c r="EK454" s="23"/>
      <c r="EL454" s="23"/>
      <c r="EM454" s="23"/>
      <c r="EN454" s="23"/>
      <c r="EO454" s="23"/>
      <c r="EP454" s="23"/>
      <c r="EQ454" s="23"/>
      <c r="ER454" s="23"/>
      <c r="ES454" s="23"/>
      <c r="ET454" s="23"/>
      <c r="EU454" s="23"/>
      <c r="EV454" s="23"/>
      <c r="EW454" s="23"/>
      <c r="EX454" s="23"/>
      <c r="EY454" s="23"/>
      <c r="EZ454" s="23"/>
      <c r="FA454" s="23"/>
      <c r="FB454" s="23"/>
      <c r="FC454" s="23"/>
      <c r="FD454" s="23"/>
      <c r="FE454" s="23"/>
      <c r="FF454" s="23"/>
      <c r="FG454" s="23"/>
      <c r="FH454" s="23"/>
      <c r="FI454" s="23"/>
      <c r="FJ454" s="23"/>
      <c r="FK454" s="23"/>
      <c r="FL454" s="23"/>
      <c r="FM454" s="23"/>
      <c r="FN454" s="23"/>
      <c r="FO454" s="23"/>
      <c r="FP454" s="23"/>
      <c r="FQ454" s="23"/>
      <c r="FR454" s="23"/>
      <c r="FS454" s="23"/>
      <c r="FT454" s="23"/>
      <c r="FU454" s="23"/>
      <c r="FV454" s="23"/>
      <c r="FW454" s="23"/>
      <c r="FX454" s="23"/>
      <c r="FY454" s="23"/>
      <c r="FZ454" s="23"/>
      <c r="GA454" s="23"/>
      <c r="GB454" s="23"/>
      <c r="GC454" s="23"/>
      <c r="GD454" s="23"/>
      <c r="GE454" s="23"/>
      <c r="GF454" s="23"/>
      <c r="GG454" s="23"/>
      <c r="GH454" s="23"/>
      <c r="GI454" s="23"/>
      <c r="GJ454" s="23"/>
      <c r="GK454" s="23"/>
    </row>
    <row r="455" spans="1:193" x14ac:dyDescent="0.35">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23"/>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c r="EC455" s="23"/>
      <c r="ED455" s="23"/>
      <c r="EE455" s="23"/>
      <c r="EF455" s="23"/>
      <c r="EG455" s="23"/>
      <c r="EH455" s="23"/>
      <c r="EI455" s="23"/>
      <c r="EJ455" s="23"/>
      <c r="EK455" s="23"/>
      <c r="EL455" s="23"/>
      <c r="EM455" s="23"/>
      <c r="EN455" s="23"/>
      <c r="EO455" s="23"/>
      <c r="EP455" s="23"/>
      <c r="EQ455" s="23"/>
      <c r="ER455" s="23"/>
      <c r="ES455" s="23"/>
      <c r="ET455" s="23"/>
      <c r="EU455" s="23"/>
      <c r="EV455" s="23"/>
      <c r="EW455" s="23"/>
      <c r="EX455" s="23"/>
      <c r="EY455" s="23"/>
      <c r="EZ455" s="23"/>
      <c r="FA455" s="23"/>
      <c r="FB455" s="23"/>
      <c r="FC455" s="23"/>
      <c r="FD455" s="23"/>
      <c r="FE455" s="23"/>
      <c r="FF455" s="23"/>
      <c r="FG455" s="23"/>
      <c r="FH455" s="23"/>
      <c r="FI455" s="23"/>
      <c r="FJ455" s="23"/>
      <c r="FK455" s="23"/>
      <c r="FL455" s="23"/>
      <c r="FM455" s="23"/>
      <c r="FN455" s="23"/>
      <c r="FO455" s="23"/>
      <c r="FP455" s="23"/>
      <c r="FQ455" s="23"/>
      <c r="FR455" s="23"/>
      <c r="FS455" s="23"/>
      <c r="FT455" s="23"/>
      <c r="FU455" s="23"/>
      <c r="FV455" s="23"/>
      <c r="FW455" s="23"/>
      <c r="FX455" s="23"/>
      <c r="FY455" s="23"/>
      <c r="FZ455" s="23"/>
      <c r="GA455" s="23"/>
      <c r="GB455" s="23"/>
      <c r="GC455" s="23"/>
      <c r="GD455" s="23"/>
      <c r="GE455" s="23"/>
      <c r="GF455" s="23"/>
      <c r="GG455" s="23"/>
      <c r="GH455" s="23"/>
      <c r="GI455" s="23"/>
      <c r="GJ455" s="23"/>
      <c r="GK455" s="23"/>
    </row>
    <row r="456" spans="1:193" x14ac:dyDescent="0.35">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23"/>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c r="EC456" s="23"/>
      <c r="ED456" s="23"/>
      <c r="EE456" s="23"/>
      <c r="EF456" s="23"/>
      <c r="EG456" s="23"/>
      <c r="EH456" s="23"/>
      <c r="EI456" s="23"/>
      <c r="EJ456" s="23"/>
      <c r="EK456" s="23"/>
      <c r="EL456" s="23"/>
      <c r="EM456" s="23"/>
      <c r="EN456" s="23"/>
      <c r="EO456" s="23"/>
      <c r="EP456" s="23"/>
      <c r="EQ456" s="23"/>
      <c r="ER456" s="23"/>
      <c r="ES456" s="23"/>
      <c r="ET456" s="23"/>
      <c r="EU456" s="23"/>
      <c r="EV456" s="23"/>
      <c r="EW456" s="23"/>
      <c r="EX456" s="23"/>
      <c r="EY456" s="23"/>
      <c r="EZ456" s="23"/>
      <c r="FA456" s="23"/>
      <c r="FB456" s="23"/>
      <c r="FC456" s="23"/>
      <c r="FD456" s="23"/>
      <c r="FE456" s="23"/>
      <c r="FF456" s="23"/>
      <c r="FG456" s="23"/>
      <c r="FH456" s="23"/>
      <c r="FI456" s="23"/>
      <c r="FJ456" s="23"/>
      <c r="FK456" s="23"/>
      <c r="FL456" s="23"/>
      <c r="FM456" s="23"/>
      <c r="FN456" s="23"/>
      <c r="FO456" s="23"/>
      <c r="FP456" s="23"/>
      <c r="FQ456" s="23"/>
      <c r="FR456" s="23"/>
      <c r="FS456" s="23"/>
      <c r="FT456" s="23"/>
      <c r="FU456" s="23"/>
      <c r="FV456" s="23"/>
      <c r="FW456" s="23"/>
      <c r="FX456" s="23"/>
      <c r="FY456" s="23"/>
      <c r="FZ456" s="23"/>
      <c r="GA456" s="23"/>
      <c r="GB456" s="23"/>
      <c r="GC456" s="23"/>
      <c r="GD456" s="23"/>
      <c r="GE456" s="23"/>
      <c r="GF456" s="23"/>
      <c r="GG456" s="23"/>
      <c r="GH456" s="23"/>
      <c r="GI456" s="23"/>
      <c r="GJ456" s="23"/>
      <c r="GK456" s="23"/>
    </row>
    <row r="457" spans="1:193" x14ac:dyDescent="0.35">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23"/>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c r="EC457" s="23"/>
      <c r="ED457" s="23"/>
      <c r="EE457" s="23"/>
      <c r="EF457" s="23"/>
      <c r="EG457" s="23"/>
      <c r="EH457" s="23"/>
      <c r="EI457" s="23"/>
      <c r="EJ457" s="23"/>
      <c r="EK457" s="23"/>
      <c r="EL457" s="23"/>
      <c r="EM457" s="23"/>
      <c r="EN457" s="23"/>
      <c r="EO457" s="23"/>
      <c r="EP457" s="23"/>
      <c r="EQ457" s="23"/>
      <c r="ER457" s="23"/>
      <c r="ES457" s="23"/>
      <c r="ET457" s="23"/>
      <c r="EU457" s="23"/>
      <c r="EV457" s="23"/>
      <c r="EW457" s="23"/>
      <c r="EX457" s="23"/>
      <c r="EY457" s="23"/>
      <c r="EZ457" s="23"/>
      <c r="FA457" s="23"/>
      <c r="FB457" s="23"/>
      <c r="FC457" s="23"/>
      <c r="FD457" s="23"/>
      <c r="FE457" s="23"/>
      <c r="FF457" s="23"/>
      <c r="FG457" s="23"/>
      <c r="FH457" s="23"/>
      <c r="FI457" s="23"/>
      <c r="FJ457" s="23"/>
      <c r="FK457" s="23"/>
      <c r="FL457" s="23"/>
      <c r="FM457" s="23"/>
      <c r="FN457" s="23"/>
      <c r="FO457" s="23"/>
      <c r="FP457" s="23"/>
      <c r="FQ457" s="23"/>
      <c r="FR457" s="23"/>
      <c r="FS457" s="23"/>
      <c r="FT457" s="23"/>
      <c r="FU457" s="23"/>
      <c r="FV457" s="23"/>
      <c r="FW457" s="23"/>
      <c r="FX457" s="23"/>
      <c r="FY457" s="23"/>
      <c r="FZ457" s="23"/>
      <c r="GA457" s="23"/>
      <c r="GB457" s="23"/>
      <c r="GC457" s="23"/>
      <c r="GD457" s="23"/>
      <c r="GE457" s="23"/>
      <c r="GF457" s="23"/>
      <c r="GG457" s="23"/>
      <c r="GH457" s="23"/>
      <c r="GI457" s="23"/>
      <c r="GJ457" s="23"/>
      <c r="GK457" s="23"/>
    </row>
    <row r="458" spans="1:193" x14ac:dyDescent="0.35">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23"/>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c r="EC458" s="23"/>
      <c r="ED458" s="23"/>
      <c r="EE458" s="23"/>
      <c r="EF458" s="23"/>
      <c r="EG458" s="23"/>
      <c r="EH458" s="23"/>
      <c r="EI458" s="23"/>
      <c r="EJ458" s="23"/>
      <c r="EK458" s="23"/>
      <c r="EL458" s="23"/>
      <c r="EM458" s="23"/>
      <c r="EN458" s="23"/>
      <c r="EO458" s="23"/>
      <c r="EP458" s="23"/>
      <c r="EQ458" s="23"/>
      <c r="ER458" s="23"/>
      <c r="ES458" s="23"/>
      <c r="ET458" s="23"/>
      <c r="EU458" s="23"/>
      <c r="EV458" s="23"/>
      <c r="EW458" s="23"/>
      <c r="EX458" s="23"/>
      <c r="EY458" s="23"/>
      <c r="EZ458" s="23"/>
      <c r="FA458" s="23"/>
      <c r="FB458" s="23"/>
      <c r="FC458" s="23"/>
      <c r="FD458" s="23"/>
      <c r="FE458" s="23"/>
      <c r="FF458" s="23"/>
      <c r="FG458" s="23"/>
      <c r="FH458" s="23"/>
      <c r="FI458" s="23"/>
      <c r="FJ458" s="23"/>
      <c r="FK458" s="23"/>
      <c r="FL458" s="23"/>
      <c r="FM458" s="23"/>
      <c r="FN458" s="23"/>
      <c r="FO458" s="23"/>
      <c r="FP458" s="23"/>
      <c r="FQ458" s="23"/>
      <c r="FR458" s="23"/>
      <c r="FS458" s="23"/>
      <c r="FT458" s="23"/>
      <c r="FU458" s="23"/>
      <c r="FV458" s="23"/>
      <c r="FW458" s="23"/>
      <c r="FX458" s="23"/>
      <c r="FY458" s="23"/>
      <c r="FZ458" s="23"/>
      <c r="GA458" s="23"/>
      <c r="GB458" s="23"/>
      <c r="GC458" s="23"/>
      <c r="GD458" s="23"/>
      <c r="GE458" s="23"/>
      <c r="GF458" s="23"/>
      <c r="GG458" s="23"/>
      <c r="GH458" s="23"/>
      <c r="GI458" s="23"/>
      <c r="GJ458" s="23"/>
      <c r="GK458" s="23"/>
    </row>
    <row r="459" spans="1:193" x14ac:dyDescent="0.35">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23"/>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c r="EC459" s="23"/>
      <c r="ED459" s="23"/>
      <c r="EE459" s="23"/>
      <c r="EF459" s="23"/>
      <c r="EG459" s="23"/>
      <c r="EH459" s="23"/>
      <c r="EI459" s="23"/>
      <c r="EJ459" s="23"/>
      <c r="EK459" s="23"/>
      <c r="EL459" s="23"/>
      <c r="EM459" s="23"/>
      <c r="EN459" s="23"/>
      <c r="EO459" s="23"/>
      <c r="EP459" s="23"/>
      <c r="EQ459" s="23"/>
      <c r="ER459" s="23"/>
      <c r="ES459" s="23"/>
      <c r="ET459" s="23"/>
      <c r="EU459" s="23"/>
      <c r="EV459" s="23"/>
      <c r="EW459" s="23"/>
      <c r="EX459" s="23"/>
      <c r="EY459" s="23"/>
      <c r="EZ459" s="23"/>
      <c r="FA459" s="23"/>
      <c r="FB459" s="23"/>
      <c r="FC459" s="23"/>
      <c r="FD459" s="23"/>
      <c r="FE459" s="23"/>
      <c r="FF459" s="23"/>
      <c r="FG459" s="23"/>
      <c r="FH459" s="23"/>
      <c r="FI459" s="23"/>
      <c r="FJ459" s="23"/>
      <c r="FK459" s="23"/>
      <c r="FL459" s="23"/>
      <c r="FM459" s="23"/>
      <c r="FN459" s="23"/>
      <c r="FO459" s="23"/>
      <c r="FP459" s="23"/>
      <c r="FQ459" s="23"/>
      <c r="FR459" s="23"/>
      <c r="FS459" s="23"/>
      <c r="FT459" s="23"/>
      <c r="FU459" s="23"/>
      <c r="FV459" s="23"/>
      <c r="FW459" s="23"/>
      <c r="FX459" s="23"/>
      <c r="FY459" s="23"/>
      <c r="FZ459" s="23"/>
      <c r="GA459" s="23"/>
      <c r="GB459" s="23"/>
      <c r="GC459" s="23"/>
      <c r="GD459" s="23"/>
      <c r="GE459" s="23"/>
      <c r="GF459" s="23"/>
      <c r="GG459" s="23"/>
      <c r="GH459" s="23"/>
      <c r="GI459" s="23"/>
      <c r="GJ459" s="23"/>
      <c r="GK459" s="23"/>
    </row>
    <row r="460" spans="1:193" x14ac:dyDescent="0.35">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23"/>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c r="EC460" s="23"/>
      <c r="ED460" s="23"/>
      <c r="EE460" s="23"/>
      <c r="EF460" s="23"/>
      <c r="EG460" s="23"/>
      <c r="EH460" s="23"/>
      <c r="EI460" s="23"/>
      <c r="EJ460" s="23"/>
      <c r="EK460" s="23"/>
      <c r="EL460" s="23"/>
      <c r="EM460" s="23"/>
      <c r="EN460" s="23"/>
      <c r="EO460" s="23"/>
      <c r="EP460" s="23"/>
      <c r="EQ460" s="23"/>
      <c r="ER460" s="23"/>
      <c r="ES460" s="23"/>
      <c r="ET460" s="23"/>
      <c r="EU460" s="23"/>
      <c r="EV460" s="23"/>
      <c r="EW460" s="23"/>
      <c r="EX460" s="23"/>
      <c r="EY460" s="23"/>
      <c r="EZ460" s="23"/>
      <c r="FA460" s="23"/>
      <c r="FB460" s="23"/>
      <c r="FC460" s="23"/>
      <c r="FD460" s="23"/>
      <c r="FE460" s="23"/>
      <c r="FF460" s="23"/>
      <c r="FG460" s="23"/>
      <c r="FH460" s="23"/>
      <c r="FI460" s="23"/>
      <c r="FJ460" s="23"/>
      <c r="FK460" s="23"/>
      <c r="FL460" s="23"/>
      <c r="FM460" s="23"/>
      <c r="FN460" s="23"/>
      <c r="FO460" s="23"/>
      <c r="FP460" s="23"/>
      <c r="FQ460" s="23"/>
      <c r="FR460" s="23"/>
      <c r="FS460" s="23"/>
      <c r="FT460" s="23"/>
      <c r="FU460" s="23"/>
      <c r="FV460" s="23"/>
      <c r="FW460" s="23"/>
      <c r="FX460" s="23"/>
      <c r="FY460" s="23"/>
      <c r="FZ460" s="23"/>
      <c r="GA460" s="23"/>
      <c r="GB460" s="23"/>
      <c r="GC460" s="23"/>
      <c r="GD460" s="23"/>
      <c r="GE460" s="23"/>
      <c r="GF460" s="23"/>
      <c r="GG460" s="23"/>
      <c r="GH460" s="23"/>
      <c r="GI460" s="23"/>
      <c r="GJ460" s="23"/>
      <c r="GK460" s="23"/>
    </row>
    <row r="461" spans="1:193" x14ac:dyDescent="0.35">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23"/>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c r="EC461" s="23"/>
      <c r="ED461" s="23"/>
      <c r="EE461" s="23"/>
      <c r="EF461" s="23"/>
      <c r="EG461" s="23"/>
      <c r="EH461" s="23"/>
      <c r="EI461" s="23"/>
      <c r="EJ461" s="23"/>
      <c r="EK461" s="23"/>
      <c r="EL461" s="23"/>
      <c r="EM461" s="23"/>
      <c r="EN461" s="23"/>
      <c r="EO461" s="23"/>
      <c r="EP461" s="23"/>
      <c r="EQ461" s="23"/>
      <c r="ER461" s="23"/>
      <c r="ES461" s="23"/>
      <c r="ET461" s="23"/>
      <c r="EU461" s="23"/>
      <c r="EV461" s="23"/>
      <c r="EW461" s="23"/>
      <c r="EX461" s="23"/>
      <c r="EY461" s="23"/>
      <c r="EZ461" s="23"/>
      <c r="FA461" s="23"/>
      <c r="FB461" s="23"/>
      <c r="FC461" s="23"/>
      <c r="FD461" s="23"/>
      <c r="FE461" s="23"/>
      <c r="FF461" s="23"/>
      <c r="FG461" s="23"/>
      <c r="FH461" s="23"/>
      <c r="FI461" s="23"/>
      <c r="FJ461" s="23"/>
      <c r="FK461" s="23"/>
      <c r="FL461" s="23"/>
      <c r="FM461" s="23"/>
      <c r="FN461" s="23"/>
      <c r="FO461" s="23"/>
      <c r="FP461" s="23"/>
      <c r="FQ461" s="23"/>
      <c r="FR461" s="23"/>
      <c r="FS461" s="23"/>
      <c r="FT461" s="23"/>
      <c r="FU461" s="23"/>
      <c r="FV461" s="23"/>
      <c r="FW461" s="23"/>
      <c r="FX461" s="23"/>
      <c r="FY461" s="23"/>
      <c r="FZ461" s="23"/>
      <c r="GA461" s="23"/>
      <c r="GB461" s="23"/>
      <c r="GC461" s="23"/>
      <c r="GD461" s="23"/>
      <c r="GE461" s="23"/>
      <c r="GF461" s="23"/>
      <c r="GG461" s="23"/>
      <c r="GH461" s="23"/>
      <c r="GI461" s="23"/>
      <c r="GJ461" s="23"/>
      <c r="GK461" s="23"/>
    </row>
    <row r="462" spans="1:193" x14ac:dyDescent="0.35">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23"/>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c r="EC462" s="23"/>
      <c r="ED462" s="23"/>
      <c r="EE462" s="23"/>
      <c r="EF462" s="23"/>
      <c r="EG462" s="23"/>
      <c r="EH462" s="23"/>
      <c r="EI462" s="23"/>
      <c r="EJ462" s="23"/>
      <c r="EK462" s="23"/>
      <c r="EL462" s="23"/>
      <c r="EM462" s="23"/>
      <c r="EN462" s="23"/>
      <c r="EO462" s="23"/>
      <c r="EP462" s="23"/>
      <c r="EQ462" s="23"/>
      <c r="ER462" s="23"/>
      <c r="ES462" s="23"/>
      <c r="ET462" s="23"/>
      <c r="EU462" s="23"/>
      <c r="EV462" s="23"/>
      <c r="EW462" s="23"/>
      <c r="EX462" s="23"/>
      <c r="EY462" s="23"/>
      <c r="EZ462" s="23"/>
      <c r="FA462" s="23"/>
      <c r="FB462" s="23"/>
      <c r="FC462" s="23"/>
      <c r="FD462" s="23"/>
      <c r="FE462" s="23"/>
      <c r="FF462" s="23"/>
      <c r="FG462" s="23"/>
      <c r="FH462" s="23"/>
      <c r="FI462" s="23"/>
      <c r="FJ462" s="23"/>
      <c r="FK462" s="23"/>
      <c r="FL462" s="23"/>
      <c r="FM462" s="23"/>
      <c r="FN462" s="23"/>
      <c r="FO462" s="23"/>
      <c r="FP462" s="23"/>
      <c r="FQ462" s="23"/>
      <c r="FR462" s="23"/>
      <c r="FS462" s="23"/>
      <c r="FT462" s="23"/>
      <c r="FU462" s="23"/>
      <c r="FV462" s="23"/>
      <c r="FW462" s="23"/>
      <c r="FX462" s="23"/>
      <c r="FY462" s="23"/>
      <c r="FZ462" s="23"/>
      <c r="GA462" s="23"/>
      <c r="GB462" s="23"/>
      <c r="GC462" s="23"/>
      <c r="GD462" s="23"/>
      <c r="GE462" s="23"/>
      <c r="GF462" s="23"/>
      <c r="GG462" s="23"/>
      <c r="GH462" s="23"/>
      <c r="GI462" s="23"/>
      <c r="GJ462" s="23"/>
      <c r="GK462" s="23"/>
    </row>
    <row r="463" spans="1:193" x14ac:dyDescent="0.35">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23"/>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c r="EC463" s="23"/>
      <c r="ED463" s="23"/>
      <c r="EE463" s="23"/>
      <c r="EF463" s="23"/>
      <c r="EG463" s="23"/>
      <c r="EH463" s="23"/>
      <c r="EI463" s="23"/>
      <c r="EJ463" s="23"/>
      <c r="EK463" s="23"/>
      <c r="EL463" s="23"/>
      <c r="EM463" s="23"/>
      <c r="EN463" s="23"/>
      <c r="EO463" s="23"/>
      <c r="EP463" s="23"/>
      <c r="EQ463" s="23"/>
      <c r="ER463" s="23"/>
      <c r="ES463" s="23"/>
      <c r="ET463" s="23"/>
      <c r="EU463" s="23"/>
      <c r="EV463" s="23"/>
      <c r="EW463" s="23"/>
      <c r="EX463" s="23"/>
      <c r="EY463" s="23"/>
      <c r="EZ463" s="23"/>
      <c r="FA463" s="23"/>
      <c r="FB463" s="23"/>
      <c r="FC463" s="23"/>
      <c r="FD463" s="23"/>
      <c r="FE463" s="23"/>
      <c r="FF463" s="23"/>
      <c r="FG463" s="23"/>
      <c r="FH463" s="23"/>
      <c r="FI463" s="23"/>
      <c r="FJ463" s="23"/>
      <c r="FK463" s="23"/>
      <c r="FL463" s="23"/>
      <c r="FM463" s="23"/>
      <c r="FN463" s="23"/>
      <c r="FO463" s="23"/>
      <c r="FP463" s="23"/>
      <c r="FQ463" s="23"/>
      <c r="FR463" s="23"/>
      <c r="FS463" s="23"/>
      <c r="FT463" s="23"/>
      <c r="FU463" s="23"/>
      <c r="FV463" s="23"/>
      <c r="FW463" s="23"/>
      <c r="FX463" s="23"/>
      <c r="FY463" s="23"/>
      <c r="FZ463" s="23"/>
      <c r="GA463" s="23"/>
      <c r="GB463" s="23"/>
      <c r="GC463" s="23"/>
      <c r="GD463" s="23"/>
      <c r="GE463" s="23"/>
      <c r="GF463" s="23"/>
      <c r="GG463" s="23"/>
      <c r="GH463" s="23"/>
      <c r="GI463" s="23"/>
      <c r="GJ463" s="23"/>
      <c r="GK463" s="23"/>
    </row>
    <row r="464" spans="1:193" x14ac:dyDescent="0.35">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23"/>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c r="EC464" s="23"/>
      <c r="ED464" s="23"/>
      <c r="EE464" s="23"/>
      <c r="EF464" s="23"/>
      <c r="EG464" s="23"/>
      <c r="EH464" s="23"/>
      <c r="EI464" s="23"/>
      <c r="EJ464" s="23"/>
      <c r="EK464" s="23"/>
      <c r="EL464" s="23"/>
      <c r="EM464" s="23"/>
      <c r="EN464" s="23"/>
      <c r="EO464" s="23"/>
      <c r="EP464" s="23"/>
      <c r="EQ464" s="23"/>
      <c r="ER464" s="23"/>
      <c r="ES464" s="23"/>
      <c r="ET464" s="23"/>
      <c r="EU464" s="23"/>
      <c r="EV464" s="23"/>
      <c r="EW464" s="23"/>
      <c r="EX464" s="23"/>
      <c r="EY464" s="23"/>
      <c r="EZ464" s="23"/>
      <c r="FA464" s="23"/>
      <c r="FB464" s="23"/>
      <c r="FC464" s="23"/>
      <c r="FD464" s="23"/>
      <c r="FE464" s="23"/>
      <c r="FF464" s="23"/>
      <c r="FG464" s="23"/>
      <c r="FH464" s="23"/>
      <c r="FI464" s="23"/>
      <c r="FJ464" s="23"/>
      <c r="FK464" s="23"/>
      <c r="FL464" s="23"/>
      <c r="FM464" s="23"/>
      <c r="FN464" s="23"/>
      <c r="FO464" s="23"/>
      <c r="FP464" s="23"/>
      <c r="FQ464" s="23"/>
      <c r="FR464" s="23"/>
      <c r="FS464" s="23"/>
      <c r="FT464" s="23"/>
      <c r="FU464" s="23"/>
      <c r="FV464" s="23"/>
      <c r="FW464" s="23"/>
      <c r="FX464" s="23"/>
      <c r="FY464" s="23"/>
      <c r="FZ464" s="23"/>
      <c r="GA464" s="23"/>
      <c r="GB464" s="23"/>
      <c r="GC464" s="23"/>
      <c r="GD464" s="23"/>
      <c r="GE464" s="23"/>
      <c r="GF464" s="23"/>
      <c r="GG464" s="23"/>
      <c r="GH464" s="23"/>
      <c r="GI464" s="23"/>
      <c r="GJ464" s="23"/>
      <c r="GK464" s="23"/>
    </row>
    <row r="465" spans="1:193" x14ac:dyDescent="0.35">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23"/>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c r="EC465" s="23"/>
      <c r="ED465" s="23"/>
      <c r="EE465" s="23"/>
      <c r="EF465" s="23"/>
      <c r="EG465" s="23"/>
      <c r="EH465" s="23"/>
      <c r="EI465" s="23"/>
      <c r="EJ465" s="23"/>
      <c r="EK465" s="23"/>
      <c r="EL465" s="23"/>
      <c r="EM465" s="23"/>
      <c r="EN465" s="23"/>
      <c r="EO465" s="23"/>
      <c r="EP465" s="23"/>
      <c r="EQ465" s="23"/>
      <c r="ER465" s="23"/>
      <c r="ES465" s="23"/>
      <c r="ET465" s="23"/>
      <c r="EU465" s="23"/>
      <c r="EV465" s="23"/>
      <c r="EW465" s="23"/>
      <c r="EX465" s="23"/>
      <c r="EY465" s="23"/>
      <c r="EZ465" s="23"/>
      <c r="FA465" s="23"/>
      <c r="FB465" s="23"/>
      <c r="FC465" s="23"/>
      <c r="FD465" s="23"/>
      <c r="FE465" s="23"/>
      <c r="FF465" s="23"/>
      <c r="FG465" s="23"/>
      <c r="FH465" s="23"/>
      <c r="FI465" s="23"/>
      <c r="FJ465" s="23"/>
      <c r="FK465" s="23"/>
      <c r="FL465" s="23"/>
      <c r="FM465" s="23"/>
      <c r="FN465" s="23"/>
      <c r="FO465" s="23"/>
      <c r="FP465" s="23"/>
      <c r="FQ465" s="23"/>
      <c r="FR465" s="23"/>
      <c r="FS465" s="23"/>
      <c r="FT465" s="23"/>
      <c r="FU465" s="23"/>
      <c r="FV465" s="23"/>
      <c r="FW465" s="23"/>
      <c r="FX465" s="23"/>
      <c r="FY465" s="23"/>
      <c r="FZ465" s="23"/>
      <c r="GA465" s="23"/>
      <c r="GB465" s="23"/>
      <c r="GC465" s="23"/>
      <c r="GD465" s="23"/>
      <c r="GE465" s="23"/>
      <c r="GF465" s="23"/>
      <c r="GG465" s="23"/>
      <c r="GH465" s="23"/>
      <c r="GI465" s="23"/>
      <c r="GJ465" s="23"/>
      <c r="GK465" s="23"/>
    </row>
    <row r="466" spans="1:193" x14ac:dyDescent="0.35">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23"/>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c r="EC466" s="23"/>
      <c r="ED466" s="23"/>
      <c r="EE466" s="23"/>
      <c r="EF466" s="23"/>
      <c r="EG466" s="23"/>
      <c r="EH466" s="23"/>
      <c r="EI466" s="23"/>
      <c r="EJ466" s="23"/>
      <c r="EK466" s="23"/>
      <c r="EL466" s="23"/>
      <c r="EM466" s="23"/>
      <c r="EN466" s="23"/>
      <c r="EO466" s="23"/>
      <c r="EP466" s="23"/>
      <c r="EQ466" s="23"/>
      <c r="ER466" s="23"/>
      <c r="ES466" s="23"/>
      <c r="ET466" s="23"/>
      <c r="EU466" s="23"/>
      <c r="EV466" s="23"/>
      <c r="EW466" s="23"/>
      <c r="EX466" s="23"/>
      <c r="EY466" s="23"/>
      <c r="EZ466" s="23"/>
      <c r="FA466" s="23"/>
      <c r="FB466" s="23"/>
      <c r="FC466" s="23"/>
      <c r="FD466" s="23"/>
      <c r="FE466" s="23"/>
      <c r="FF466" s="23"/>
      <c r="FG466" s="23"/>
      <c r="FH466" s="23"/>
      <c r="FI466" s="23"/>
      <c r="FJ466" s="23"/>
      <c r="FK466" s="23"/>
      <c r="FL466" s="23"/>
      <c r="FM466" s="23"/>
      <c r="FN466" s="23"/>
      <c r="FO466" s="23"/>
      <c r="FP466" s="23"/>
      <c r="FQ466" s="23"/>
      <c r="FR466" s="23"/>
      <c r="FS466" s="23"/>
      <c r="FT466" s="23"/>
      <c r="FU466" s="23"/>
      <c r="FV466" s="23"/>
      <c r="FW466" s="23"/>
      <c r="FX466" s="23"/>
      <c r="FY466" s="23"/>
      <c r="FZ466" s="23"/>
      <c r="GA466" s="23"/>
      <c r="GB466" s="23"/>
      <c r="GC466" s="23"/>
      <c r="GD466" s="23"/>
      <c r="GE466" s="23"/>
      <c r="GF466" s="23"/>
      <c r="GG466" s="23"/>
      <c r="GH466" s="23"/>
      <c r="GI466" s="23"/>
      <c r="GJ466" s="23"/>
      <c r="GK466" s="23"/>
    </row>
    <row r="467" spans="1:193" x14ac:dyDescent="0.35">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23"/>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c r="EC467" s="23"/>
      <c r="ED467" s="23"/>
      <c r="EE467" s="23"/>
      <c r="EF467" s="23"/>
      <c r="EG467" s="23"/>
      <c r="EH467" s="23"/>
      <c r="EI467" s="23"/>
      <c r="EJ467" s="23"/>
      <c r="EK467" s="23"/>
      <c r="EL467" s="23"/>
      <c r="EM467" s="23"/>
      <c r="EN467" s="23"/>
      <c r="EO467" s="23"/>
      <c r="EP467" s="23"/>
      <c r="EQ467" s="23"/>
      <c r="ER467" s="23"/>
      <c r="ES467" s="23"/>
      <c r="ET467" s="23"/>
      <c r="EU467" s="23"/>
      <c r="EV467" s="23"/>
      <c r="EW467" s="23"/>
      <c r="EX467" s="23"/>
      <c r="EY467" s="23"/>
      <c r="EZ467" s="23"/>
      <c r="FA467" s="23"/>
      <c r="FB467" s="23"/>
      <c r="FC467" s="23"/>
      <c r="FD467" s="23"/>
      <c r="FE467" s="23"/>
      <c r="FF467" s="23"/>
      <c r="FG467" s="23"/>
      <c r="FH467" s="23"/>
      <c r="FI467" s="23"/>
      <c r="FJ467" s="23"/>
      <c r="FK467" s="23"/>
      <c r="FL467" s="23"/>
      <c r="FM467" s="23"/>
      <c r="FN467" s="23"/>
      <c r="FO467" s="23"/>
      <c r="FP467" s="23"/>
      <c r="FQ467" s="23"/>
      <c r="FR467" s="23"/>
      <c r="FS467" s="23"/>
      <c r="FT467" s="23"/>
      <c r="FU467" s="23"/>
      <c r="FV467" s="23"/>
      <c r="FW467" s="23"/>
      <c r="FX467" s="23"/>
      <c r="FY467" s="23"/>
      <c r="FZ467" s="23"/>
      <c r="GA467" s="23"/>
      <c r="GB467" s="23"/>
      <c r="GC467" s="23"/>
      <c r="GD467" s="23"/>
      <c r="GE467" s="23"/>
      <c r="GF467" s="23"/>
      <c r="GG467" s="23"/>
      <c r="GH467" s="23"/>
      <c r="GI467" s="23"/>
      <c r="GJ467" s="23"/>
      <c r="GK467" s="23"/>
    </row>
    <row r="468" spans="1:193" x14ac:dyDescent="0.35">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23"/>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c r="EC468" s="23"/>
      <c r="ED468" s="23"/>
      <c r="EE468" s="23"/>
      <c r="EF468" s="23"/>
      <c r="EG468" s="23"/>
      <c r="EH468" s="23"/>
      <c r="EI468" s="23"/>
      <c r="EJ468" s="23"/>
      <c r="EK468" s="23"/>
      <c r="EL468" s="23"/>
      <c r="EM468" s="23"/>
      <c r="EN468" s="23"/>
      <c r="EO468" s="23"/>
      <c r="EP468" s="23"/>
      <c r="EQ468" s="23"/>
      <c r="ER468" s="23"/>
      <c r="ES468" s="23"/>
      <c r="ET468" s="23"/>
      <c r="EU468" s="23"/>
      <c r="EV468" s="23"/>
      <c r="EW468" s="23"/>
      <c r="EX468" s="23"/>
      <c r="EY468" s="23"/>
      <c r="EZ468" s="23"/>
      <c r="FA468" s="23"/>
      <c r="FB468" s="23"/>
      <c r="FC468" s="23"/>
      <c r="FD468" s="23"/>
      <c r="FE468" s="23"/>
      <c r="FF468" s="23"/>
      <c r="FG468" s="23"/>
      <c r="FH468" s="23"/>
      <c r="FI468" s="23"/>
      <c r="FJ468" s="23"/>
      <c r="FK468" s="23"/>
      <c r="FL468" s="23"/>
      <c r="FM468" s="23"/>
      <c r="FN468" s="23"/>
      <c r="FO468" s="23"/>
      <c r="FP468" s="23"/>
      <c r="FQ468" s="23"/>
      <c r="FR468" s="23"/>
      <c r="FS468" s="23"/>
      <c r="FT468" s="23"/>
      <c r="FU468" s="23"/>
      <c r="FV468" s="23"/>
      <c r="FW468" s="23"/>
      <c r="FX468" s="23"/>
      <c r="FY468" s="23"/>
      <c r="FZ468" s="23"/>
      <c r="GA468" s="23"/>
      <c r="GB468" s="23"/>
      <c r="GC468" s="23"/>
      <c r="GD468" s="23"/>
      <c r="GE468" s="23"/>
      <c r="GF468" s="23"/>
      <c r="GG468" s="23"/>
      <c r="GH468" s="23"/>
      <c r="GI468" s="23"/>
      <c r="GJ468" s="23"/>
      <c r="GK468" s="23"/>
    </row>
    <row r="469" spans="1:193" x14ac:dyDescent="0.35">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23"/>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c r="EC469" s="23"/>
      <c r="ED469" s="23"/>
      <c r="EE469" s="23"/>
      <c r="EF469" s="23"/>
      <c r="EG469" s="23"/>
      <c r="EH469" s="23"/>
      <c r="EI469" s="23"/>
      <c r="EJ469" s="23"/>
      <c r="EK469" s="23"/>
      <c r="EL469" s="23"/>
      <c r="EM469" s="23"/>
      <c r="EN469" s="23"/>
      <c r="EO469" s="23"/>
      <c r="EP469" s="23"/>
      <c r="EQ469" s="23"/>
      <c r="ER469" s="23"/>
      <c r="ES469" s="23"/>
      <c r="ET469" s="23"/>
      <c r="EU469" s="23"/>
      <c r="EV469" s="23"/>
      <c r="EW469" s="23"/>
      <c r="EX469" s="23"/>
      <c r="EY469" s="23"/>
      <c r="EZ469" s="23"/>
      <c r="FA469" s="23"/>
      <c r="FB469" s="23"/>
      <c r="FC469" s="23"/>
      <c r="FD469" s="23"/>
      <c r="FE469" s="23"/>
      <c r="FF469" s="23"/>
      <c r="FG469" s="23"/>
      <c r="FH469" s="23"/>
      <c r="FI469" s="23"/>
      <c r="FJ469" s="23"/>
      <c r="FK469" s="23"/>
      <c r="FL469" s="23"/>
      <c r="FM469" s="23"/>
      <c r="FN469" s="23"/>
      <c r="FO469" s="23"/>
      <c r="FP469" s="23"/>
      <c r="FQ469" s="23"/>
      <c r="FR469" s="23"/>
      <c r="FS469" s="23"/>
      <c r="FT469" s="23"/>
      <c r="FU469" s="23"/>
      <c r="FV469" s="23"/>
      <c r="FW469" s="23"/>
      <c r="FX469" s="23"/>
      <c r="FY469" s="23"/>
      <c r="FZ469" s="23"/>
      <c r="GA469" s="23"/>
      <c r="GB469" s="23"/>
      <c r="GC469" s="23"/>
      <c r="GD469" s="23"/>
      <c r="GE469" s="23"/>
      <c r="GF469" s="23"/>
      <c r="GG469" s="23"/>
      <c r="GH469" s="23"/>
      <c r="GI469" s="23"/>
      <c r="GJ469" s="23"/>
      <c r="GK469" s="23"/>
    </row>
    <row r="470" spans="1:193" x14ac:dyDescent="0.35">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23"/>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c r="EC470" s="23"/>
      <c r="ED470" s="23"/>
      <c r="EE470" s="23"/>
      <c r="EF470" s="23"/>
      <c r="EG470" s="23"/>
      <c r="EH470" s="23"/>
      <c r="EI470" s="23"/>
      <c r="EJ470" s="23"/>
      <c r="EK470" s="23"/>
      <c r="EL470" s="23"/>
      <c r="EM470" s="23"/>
      <c r="EN470" s="23"/>
      <c r="EO470" s="23"/>
      <c r="EP470" s="23"/>
      <c r="EQ470" s="23"/>
      <c r="ER470" s="23"/>
      <c r="ES470" s="23"/>
      <c r="ET470" s="23"/>
      <c r="EU470" s="23"/>
      <c r="EV470" s="23"/>
      <c r="EW470" s="23"/>
      <c r="EX470" s="23"/>
      <c r="EY470" s="23"/>
      <c r="EZ470" s="23"/>
      <c r="FA470" s="23"/>
      <c r="FB470" s="23"/>
      <c r="FC470" s="23"/>
      <c r="FD470" s="23"/>
      <c r="FE470" s="23"/>
      <c r="FF470" s="23"/>
      <c r="FG470" s="23"/>
      <c r="FH470" s="23"/>
      <c r="FI470" s="23"/>
      <c r="FJ470" s="23"/>
      <c r="FK470" s="23"/>
      <c r="FL470" s="23"/>
      <c r="FM470" s="23"/>
      <c r="FN470" s="23"/>
      <c r="FO470" s="23"/>
      <c r="FP470" s="23"/>
      <c r="FQ470" s="23"/>
      <c r="FR470" s="23"/>
      <c r="FS470" s="23"/>
      <c r="FT470" s="23"/>
      <c r="FU470" s="23"/>
      <c r="FV470" s="23"/>
      <c r="FW470" s="23"/>
      <c r="FX470" s="23"/>
      <c r="FY470" s="23"/>
      <c r="FZ470" s="23"/>
      <c r="GA470" s="23"/>
      <c r="GB470" s="23"/>
      <c r="GC470" s="23"/>
      <c r="GD470" s="23"/>
      <c r="GE470" s="23"/>
      <c r="GF470" s="23"/>
      <c r="GG470" s="23"/>
      <c r="GH470" s="23"/>
      <c r="GI470" s="23"/>
      <c r="GJ470" s="23"/>
      <c r="GK470" s="23"/>
    </row>
    <row r="471" spans="1:193" x14ac:dyDescent="0.35">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c r="EC471" s="23"/>
      <c r="ED471" s="23"/>
      <c r="EE471" s="23"/>
      <c r="EF471" s="23"/>
      <c r="EG471" s="23"/>
      <c r="EH471" s="23"/>
      <c r="EI471" s="23"/>
      <c r="EJ471" s="23"/>
      <c r="EK471" s="23"/>
      <c r="EL471" s="23"/>
      <c r="EM471" s="23"/>
      <c r="EN471" s="23"/>
      <c r="EO471" s="23"/>
      <c r="EP471" s="23"/>
      <c r="EQ471" s="23"/>
      <c r="ER471" s="23"/>
      <c r="ES471" s="23"/>
      <c r="ET471" s="23"/>
      <c r="EU471" s="23"/>
      <c r="EV471" s="23"/>
      <c r="EW471" s="23"/>
      <c r="EX471" s="23"/>
      <c r="EY471" s="23"/>
      <c r="EZ471" s="23"/>
      <c r="FA471" s="23"/>
      <c r="FB471" s="23"/>
      <c r="FC471" s="23"/>
      <c r="FD471" s="23"/>
      <c r="FE471" s="23"/>
      <c r="FF471" s="23"/>
      <c r="FG471" s="23"/>
      <c r="FH471" s="23"/>
      <c r="FI471" s="23"/>
      <c r="FJ471" s="23"/>
      <c r="FK471" s="23"/>
      <c r="FL471" s="23"/>
      <c r="FM471" s="23"/>
      <c r="FN471" s="23"/>
      <c r="FO471" s="23"/>
      <c r="FP471" s="23"/>
      <c r="FQ471" s="23"/>
      <c r="FR471" s="23"/>
      <c r="FS471" s="23"/>
      <c r="FT471" s="23"/>
      <c r="FU471" s="23"/>
      <c r="FV471" s="23"/>
      <c r="FW471" s="23"/>
      <c r="FX471" s="23"/>
      <c r="FY471" s="23"/>
      <c r="FZ471" s="23"/>
      <c r="GA471" s="23"/>
      <c r="GB471" s="23"/>
      <c r="GC471" s="23"/>
      <c r="GD471" s="23"/>
      <c r="GE471" s="23"/>
      <c r="GF471" s="23"/>
      <c r="GG471" s="23"/>
      <c r="GH471" s="23"/>
      <c r="GI471" s="23"/>
      <c r="GJ471" s="23"/>
      <c r="GK471" s="23"/>
    </row>
    <row r="472" spans="1:193" x14ac:dyDescent="0.35">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23"/>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c r="EC472" s="23"/>
      <c r="ED472" s="23"/>
      <c r="EE472" s="23"/>
      <c r="EF472" s="23"/>
      <c r="EG472" s="23"/>
      <c r="EH472" s="23"/>
      <c r="EI472" s="23"/>
      <c r="EJ472" s="23"/>
      <c r="EK472" s="23"/>
      <c r="EL472" s="23"/>
      <c r="EM472" s="23"/>
      <c r="EN472" s="23"/>
      <c r="EO472" s="23"/>
      <c r="EP472" s="23"/>
      <c r="EQ472" s="23"/>
      <c r="ER472" s="23"/>
      <c r="ES472" s="23"/>
      <c r="ET472" s="23"/>
      <c r="EU472" s="23"/>
      <c r="EV472" s="23"/>
      <c r="EW472" s="23"/>
      <c r="EX472" s="23"/>
      <c r="EY472" s="23"/>
      <c r="EZ472" s="23"/>
      <c r="FA472" s="23"/>
      <c r="FB472" s="23"/>
      <c r="FC472" s="23"/>
      <c r="FD472" s="23"/>
      <c r="FE472" s="23"/>
      <c r="FF472" s="23"/>
      <c r="FG472" s="23"/>
      <c r="FH472" s="23"/>
      <c r="FI472" s="23"/>
      <c r="FJ472" s="23"/>
      <c r="FK472" s="23"/>
      <c r="FL472" s="23"/>
      <c r="FM472" s="23"/>
      <c r="FN472" s="23"/>
      <c r="FO472" s="23"/>
      <c r="FP472" s="23"/>
      <c r="FQ472" s="23"/>
      <c r="FR472" s="23"/>
      <c r="FS472" s="23"/>
      <c r="FT472" s="23"/>
      <c r="FU472" s="23"/>
      <c r="FV472" s="23"/>
      <c r="FW472" s="23"/>
      <c r="FX472" s="23"/>
      <c r="FY472" s="23"/>
      <c r="FZ472" s="23"/>
      <c r="GA472" s="23"/>
      <c r="GB472" s="23"/>
      <c r="GC472" s="23"/>
      <c r="GD472" s="23"/>
      <c r="GE472" s="23"/>
      <c r="GF472" s="23"/>
      <c r="GG472" s="23"/>
      <c r="GH472" s="23"/>
      <c r="GI472" s="23"/>
      <c r="GJ472" s="23"/>
      <c r="GK472" s="23"/>
    </row>
    <row r="473" spans="1:193" x14ac:dyDescent="0.35">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23"/>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c r="EC473" s="23"/>
      <c r="ED473" s="23"/>
      <c r="EE473" s="23"/>
      <c r="EF473" s="23"/>
      <c r="EG473" s="23"/>
      <c r="EH473" s="23"/>
      <c r="EI473" s="23"/>
      <c r="EJ473" s="23"/>
      <c r="EK473" s="23"/>
      <c r="EL473" s="23"/>
      <c r="EM473" s="23"/>
      <c r="EN473" s="23"/>
      <c r="EO473" s="23"/>
      <c r="EP473" s="23"/>
      <c r="EQ473" s="23"/>
      <c r="ER473" s="23"/>
      <c r="ES473" s="23"/>
      <c r="ET473" s="23"/>
      <c r="EU473" s="23"/>
      <c r="EV473" s="23"/>
      <c r="EW473" s="23"/>
      <c r="EX473" s="23"/>
      <c r="EY473" s="23"/>
      <c r="EZ473" s="23"/>
      <c r="FA473" s="23"/>
      <c r="FB473" s="23"/>
      <c r="FC473" s="23"/>
      <c r="FD473" s="23"/>
      <c r="FE473" s="23"/>
      <c r="FF473" s="23"/>
      <c r="FG473" s="23"/>
      <c r="FH473" s="23"/>
      <c r="FI473" s="23"/>
      <c r="FJ473" s="23"/>
      <c r="FK473" s="23"/>
      <c r="FL473" s="23"/>
      <c r="FM473" s="23"/>
      <c r="FN473" s="23"/>
      <c r="FO473" s="23"/>
      <c r="FP473" s="23"/>
      <c r="FQ473" s="23"/>
      <c r="FR473" s="23"/>
      <c r="FS473" s="23"/>
      <c r="FT473" s="23"/>
      <c r="FU473" s="23"/>
      <c r="FV473" s="23"/>
      <c r="FW473" s="23"/>
      <c r="FX473" s="23"/>
      <c r="FY473" s="23"/>
      <c r="FZ473" s="23"/>
      <c r="GA473" s="23"/>
      <c r="GB473" s="23"/>
      <c r="GC473" s="23"/>
      <c r="GD473" s="23"/>
      <c r="GE473" s="23"/>
      <c r="GF473" s="23"/>
      <c r="GG473" s="23"/>
      <c r="GH473" s="23"/>
      <c r="GI473" s="23"/>
      <c r="GJ473" s="23"/>
      <c r="GK473" s="23"/>
    </row>
    <row r="474" spans="1:193" x14ac:dyDescent="0.35">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23"/>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c r="EC474" s="23"/>
      <c r="ED474" s="23"/>
      <c r="EE474" s="23"/>
      <c r="EF474" s="23"/>
      <c r="EG474" s="23"/>
      <c r="EH474" s="23"/>
      <c r="EI474" s="23"/>
      <c r="EJ474" s="23"/>
      <c r="EK474" s="23"/>
      <c r="EL474" s="23"/>
      <c r="EM474" s="23"/>
      <c r="EN474" s="23"/>
      <c r="EO474" s="23"/>
      <c r="EP474" s="23"/>
      <c r="EQ474" s="23"/>
      <c r="ER474" s="23"/>
      <c r="ES474" s="23"/>
      <c r="ET474" s="23"/>
      <c r="EU474" s="23"/>
      <c r="EV474" s="23"/>
      <c r="EW474" s="23"/>
      <c r="EX474" s="23"/>
      <c r="EY474" s="23"/>
      <c r="EZ474" s="23"/>
      <c r="FA474" s="23"/>
      <c r="FB474" s="23"/>
      <c r="FC474" s="23"/>
      <c r="FD474" s="23"/>
      <c r="FE474" s="23"/>
      <c r="FF474" s="23"/>
      <c r="FG474" s="23"/>
      <c r="FH474" s="23"/>
      <c r="FI474" s="23"/>
      <c r="FJ474" s="23"/>
      <c r="FK474" s="23"/>
      <c r="FL474" s="23"/>
      <c r="FM474" s="23"/>
      <c r="FN474" s="23"/>
      <c r="FO474" s="23"/>
      <c r="FP474" s="23"/>
      <c r="FQ474" s="23"/>
      <c r="FR474" s="23"/>
      <c r="FS474" s="23"/>
      <c r="FT474" s="23"/>
      <c r="FU474" s="23"/>
      <c r="FV474" s="23"/>
      <c r="FW474" s="23"/>
      <c r="FX474" s="23"/>
      <c r="FY474" s="23"/>
      <c r="FZ474" s="23"/>
      <c r="GA474" s="23"/>
      <c r="GB474" s="23"/>
      <c r="GC474" s="23"/>
      <c r="GD474" s="23"/>
      <c r="GE474" s="23"/>
      <c r="GF474" s="23"/>
      <c r="GG474" s="23"/>
      <c r="GH474" s="23"/>
      <c r="GI474" s="23"/>
      <c r="GJ474" s="23"/>
      <c r="GK474" s="23"/>
    </row>
    <row r="475" spans="1:193" x14ac:dyDescent="0.35">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23"/>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c r="EC475" s="23"/>
      <c r="ED475" s="23"/>
      <c r="EE475" s="23"/>
      <c r="EF475" s="23"/>
      <c r="EG475" s="23"/>
      <c r="EH475" s="23"/>
      <c r="EI475" s="23"/>
      <c r="EJ475" s="23"/>
      <c r="EK475" s="23"/>
      <c r="EL475" s="23"/>
      <c r="EM475" s="23"/>
      <c r="EN475" s="23"/>
      <c r="EO475" s="23"/>
      <c r="EP475" s="23"/>
      <c r="EQ475" s="23"/>
      <c r="ER475" s="23"/>
      <c r="ES475" s="23"/>
      <c r="ET475" s="23"/>
      <c r="EU475" s="23"/>
      <c r="EV475" s="23"/>
      <c r="EW475" s="23"/>
      <c r="EX475" s="23"/>
      <c r="EY475" s="23"/>
      <c r="EZ475" s="23"/>
      <c r="FA475" s="23"/>
      <c r="FB475" s="23"/>
      <c r="FC475" s="23"/>
      <c r="FD475" s="23"/>
      <c r="FE475" s="23"/>
      <c r="FF475" s="23"/>
      <c r="FG475" s="23"/>
      <c r="FH475" s="23"/>
      <c r="FI475" s="23"/>
      <c r="FJ475" s="23"/>
      <c r="FK475" s="23"/>
      <c r="FL475" s="23"/>
      <c r="FM475" s="23"/>
      <c r="FN475" s="23"/>
      <c r="FO475" s="23"/>
      <c r="FP475" s="23"/>
      <c r="FQ475" s="23"/>
      <c r="FR475" s="23"/>
      <c r="FS475" s="23"/>
      <c r="FT475" s="23"/>
      <c r="FU475" s="23"/>
      <c r="FV475" s="23"/>
      <c r="FW475" s="23"/>
      <c r="FX475" s="23"/>
      <c r="FY475" s="23"/>
      <c r="FZ475" s="23"/>
      <c r="GA475" s="23"/>
      <c r="GB475" s="23"/>
      <c r="GC475" s="23"/>
      <c r="GD475" s="23"/>
      <c r="GE475" s="23"/>
      <c r="GF475" s="23"/>
      <c r="GG475" s="23"/>
      <c r="GH475" s="23"/>
      <c r="GI475" s="23"/>
      <c r="GJ475" s="23"/>
      <c r="GK475" s="23"/>
    </row>
    <row r="476" spans="1:193" x14ac:dyDescent="0.35">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23"/>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c r="EC476" s="23"/>
      <c r="ED476" s="23"/>
      <c r="EE476" s="23"/>
      <c r="EF476" s="23"/>
      <c r="EG476" s="23"/>
      <c r="EH476" s="23"/>
      <c r="EI476" s="23"/>
      <c r="EJ476" s="23"/>
      <c r="EK476" s="23"/>
      <c r="EL476" s="23"/>
      <c r="EM476" s="23"/>
      <c r="EN476" s="23"/>
      <c r="EO476" s="23"/>
      <c r="EP476" s="23"/>
      <c r="EQ476" s="23"/>
      <c r="ER476" s="23"/>
      <c r="ES476" s="23"/>
      <c r="ET476" s="23"/>
      <c r="EU476" s="23"/>
      <c r="EV476" s="23"/>
      <c r="EW476" s="23"/>
      <c r="EX476" s="23"/>
      <c r="EY476" s="23"/>
      <c r="EZ476" s="23"/>
      <c r="FA476" s="23"/>
      <c r="FB476" s="23"/>
      <c r="FC476" s="23"/>
      <c r="FD476" s="23"/>
      <c r="FE476" s="23"/>
      <c r="FF476" s="23"/>
      <c r="FG476" s="23"/>
      <c r="FH476" s="23"/>
      <c r="FI476" s="23"/>
      <c r="FJ476" s="23"/>
      <c r="FK476" s="23"/>
      <c r="FL476" s="23"/>
      <c r="FM476" s="23"/>
      <c r="FN476" s="23"/>
      <c r="FO476" s="23"/>
      <c r="FP476" s="23"/>
      <c r="FQ476" s="23"/>
      <c r="FR476" s="23"/>
      <c r="FS476" s="23"/>
      <c r="FT476" s="23"/>
      <c r="FU476" s="23"/>
      <c r="FV476" s="23"/>
      <c r="FW476" s="23"/>
      <c r="FX476" s="23"/>
      <c r="FY476" s="23"/>
      <c r="FZ476" s="23"/>
      <c r="GA476" s="23"/>
      <c r="GB476" s="23"/>
      <c r="GC476" s="23"/>
      <c r="GD476" s="23"/>
      <c r="GE476" s="23"/>
      <c r="GF476" s="23"/>
      <c r="GG476" s="23"/>
      <c r="GH476" s="23"/>
      <c r="GI476" s="23"/>
      <c r="GJ476" s="23"/>
      <c r="GK476" s="23"/>
    </row>
    <row r="477" spans="1:193" x14ac:dyDescent="0.35">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23"/>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c r="EC477" s="23"/>
      <c r="ED477" s="23"/>
      <c r="EE477" s="23"/>
      <c r="EF477" s="23"/>
      <c r="EG477" s="23"/>
      <c r="EH477" s="23"/>
      <c r="EI477" s="23"/>
      <c r="EJ477" s="23"/>
      <c r="EK477" s="23"/>
      <c r="EL477" s="23"/>
      <c r="EM477" s="23"/>
      <c r="EN477" s="23"/>
      <c r="EO477" s="23"/>
      <c r="EP477" s="23"/>
      <c r="EQ477" s="23"/>
      <c r="ER477" s="23"/>
      <c r="ES477" s="23"/>
      <c r="ET477" s="23"/>
      <c r="EU477" s="23"/>
      <c r="EV477" s="23"/>
      <c r="EW477" s="23"/>
      <c r="EX477" s="23"/>
      <c r="EY477" s="23"/>
      <c r="EZ477" s="23"/>
      <c r="FA477" s="23"/>
      <c r="FB477" s="23"/>
      <c r="FC477" s="23"/>
      <c r="FD477" s="23"/>
      <c r="FE477" s="23"/>
      <c r="FF477" s="23"/>
      <c r="FG477" s="23"/>
      <c r="FH477" s="23"/>
      <c r="FI477" s="23"/>
      <c r="FJ477" s="23"/>
      <c r="FK477" s="23"/>
      <c r="FL477" s="23"/>
      <c r="FM477" s="23"/>
      <c r="FN477" s="23"/>
      <c r="FO477" s="23"/>
      <c r="FP477" s="23"/>
      <c r="FQ477" s="23"/>
      <c r="FR477" s="23"/>
      <c r="FS477" s="23"/>
      <c r="FT477" s="23"/>
      <c r="FU477" s="23"/>
      <c r="FV477" s="23"/>
      <c r="FW477" s="23"/>
      <c r="FX477" s="23"/>
      <c r="FY477" s="23"/>
      <c r="FZ477" s="23"/>
      <c r="GA477" s="23"/>
      <c r="GB477" s="23"/>
      <c r="GC477" s="23"/>
      <c r="GD477" s="23"/>
      <c r="GE477" s="23"/>
      <c r="GF477" s="23"/>
      <c r="GG477" s="23"/>
      <c r="GH477" s="23"/>
      <c r="GI477" s="23"/>
      <c r="GJ477" s="23"/>
      <c r="GK477" s="23"/>
    </row>
    <row r="478" spans="1:193" x14ac:dyDescent="0.35">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23"/>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c r="EC478" s="23"/>
      <c r="ED478" s="23"/>
      <c r="EE478" s="23"/>
      <c r="EF478" s="23"/>
      <c r="EG478" s="23"/>
      <c r="EH478" s="23"/>
      <c r="EI478" s="23"/>
      <c r="EJ478" s="23"/>
      <c r="EK478" s="23"/>
      <c r="EL478" s="23"/>
      <c r="EM478" s="23"/>
      <c r="EN478" s="23"/>
      <c r="EO478" s="23"/>
      <c r="EP478" s="23"/>
      <c r="EQ478" s="23"/>
      <c r="ER478" s="23"/>
      <c r="ES478" s="23"/>
      <c r="ET478" s="23"/>
      <c r="EU478" s="23"/>
      <c r="EV478" s="23"/>
      <c r="EW478" s="23"/>
      <c r="EX478" s="23"/>
      <c r="EY478" s="23"/>
      <c r="EZ478" s="23"/>
      <c r="FA478" s="23"/>
      <c r="FB478" s="23"/>
      <c r="FC478" s="23"/>
      <c r="FD478" s="23"/>
      <c r="FE478" s="23"/>
      <c r="FF478" s="23"/>
      <c r="FG478" s="23"/>
      <c r="FH478" s="23"/>
      <c r="FI478" s="23"/>
      <c r="FJ478" s="23"/>
      <c r="FK478" s="23"/>
      <c r="FL478" s="23"/>
      <c r="FM478" s="23"/>
      <c r="FN478" s="23"/>
      <c r="FO478" s="23"/>
      <c r="FP478" s="23"/>
      <c r="FQ478" s="23"/>
      <c r="FR478" s="23"/>
      <c r="FS478" s="23"/>
      <c r="FT478" s="23"/>
      <c r="FU478" s="23"/>
      <c r="FV478" s="23"/>
      <c r="FW478" s="23"/>
      <c r="FX478" s="23"/>
      <c r="FY478" s="23"/>
      <c r="FZ478" s="23"/>
      <c r="GA478" s="23"/>
      <c r="GB478" s="23"/>
      <c r="GC478" s="23"/>
      <c r="GD478" s="23"/>
      <c r="GE478" s="23"/>
      <c r="GF478" s="23"/>
      <c r="GG478" s="23"/>
      <c r="GH478" s="23"/>
      <c r="GI478" s="23"/>
      <c r="GJ478" s="23"/>
      <c r="GK478" s="23"/>
    </row>
    <row r="479" spans="1:193" x14ac:dyDescent="0.35">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23"/>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c r="EC479" s="23"/>
      <c r="ED479" s="23"/>
      <c r="EE479" s="23"/>
      <c r="EF479" s="23"/>
      <c r="EG479" s="23"/>
      <c r="EH479" s="23"/>
      <c r="EI479" s="23"/>
      <c r="EJ479" s="23"/>
      <c r="EK479" s="23"/>
      <c r="EL479" s="23"/>
      <c r="EM479" s="23"/>
      <c r="EN479" s="23"/>
      <c r="EO479" s="23"/>
      <c r="EP479" s="23"/>
      <c r="EQ479" s="23"/>
      <c r="ER479" s="23"/>
      <c r="ES479" s="23"/>
      <c r="ET479" s="23"/>
      <c r="EU479" s="23"/>
      <c r="EV479" s="23"/>
      <c r="EW479" s="23"/>
      <c r="EX479" s="23"/>
      <c r="EY479" s="23"/>
      <c r="EZ479" s="23"/>
      <c r="FA479" s="23"/>
      <c r="FB479" s="23"/>
      <c r="FC479" s="23"/>
      <c r="FD479" s="23"/>
      <c r="FE479" s="23"/>
      <c r="FF479" s="23"/>
      <c r="FG479" s="23"/>
      <c r="FH479" s="23"/>
      <c r="FI479" s="23"/>
      <c r="FJ479" s="23"/>
      <c r="FK479" s="23"/>
      <c r="FL479" s="23"/>
      <c r="FM479" s="23"/>
      <c r="FN479" s="23"/>
      <c r="FO479" s="23"/>
      <c r="FP479" s="23"/>
      <c r="FQ479" s="23"/>
      <c r="FR479" s="23"/>
      <c r="FS479" s="23"/>
      <c r="FT479" s="23"/>
      <c r="FU479" s="23"/>
      <c r="FV479" s="23"/>
      <c r="FW479" s="23"/>
      <c r="FX479" s="23"/>
      <c r="FY479" s="23"/>
      <c r="FZ479" s="23"/>
      <c r="GA479" s="23"/>
      <c r="GB479" s="23"/>
      <c r="GC479" s="23"/>
      <c r="GD479" s="23"/>
      <c r="GE479" s="23"/>
      <c r="GF479" s="23"/>
      <c r="GG479" s="23"/>
      <c r="GH479" s="23"/>
      <c r="GI479" s="23"/>
      <c r="GJ479" s="23"/>
      <c r="GK479" s="23"/>
    </row>
    <row r="480" spans="1:193" x14ac:dyDescent="0.35">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23"/>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c r="EC480" s="23"/>
      <c r="ED480" s="23"/>
      <c r="EE480" s="23"/>
      <c r="EF480" s="23"/>
      <c r="EG480" s="23"/>
      <c r="EH480" s="23"/>
      <c r="EI480" s="23"/>
      <c r="EJ480" s="23"/>
      <c r="EK480" s="23"/>
      <c r="EL480" s="23"/>
      <c r="EM480" s="23"/>
      <c r="EN480" s="23"/>
      <c r="EO480" s="23"/>
      <c r="EP480" s="23"/>
      <c r="EQ480" s="23"/>
      <c r="ER480" s="23"/>
      <c r="ES480" s="23"/>
      <c r="ET480" s="23"/>
      <c r="EU480" s="23"/>
      <c r="EV480" s="23"/>
      <c r="EW480" s="23"/>
      <c r="EX480" s="23"/>
      <c r="EY480" s="23"/>
      <c r="EZ480" s="23"/>
      <c r="FA480" s="23"/>
      <c r="FB480" s="23"/>
      <c r="FC480" s="23"/>
      <c r="FD480" s="23"/>
      <c r="FE480" s="23"/>
      <c r="FF480" s="23"/>
      <c r="FG480" s="23"/>
      <c r="FH480" s="23"/>
      <c r="FI480" s="23"/>
      <c r="FJ480" s="23"/>
      <c r="FK480" s="23"/>
      <c r="FL480" s="23"/>
      <c r="FM480" s="23"/>
      <c r="FN480" s="23"/>
      <c r="FO480" s="23"/>
      <c r="FP480" s="23"/>
      <c r="FQ480" s="23"/>
      <c r="FR480" s="23"/>
      <c r="FS480" s="23"/>
      <c r="FT480" s="23"/>
      <c r="FU480" s="23"/>
      <c r="FV480" s="23"/>
      <c r="FW480" s="23"/>
      <c r="FX480" s="23"/>
      <c r="FY480" s="23"/>
      <c r="FZ480" s="23"/>
      <c r="GA480" s="23"/>
      <c r="GB480" s="23"/>
      <c r="GC480" s="23"/>
      <c r="GD480" s="23"/>
      <c r="GE480" s="23"/>
      <c r="GF480" s="23"/>
      <c r="GG480" s="23"/>
      <c r="GH480" s="23"/>
      <c r="GI480" s="23"/>
      <c r="GJ480" s="23"/>
      <c r="GK480" s="23"/>
    </row>
    <row r="481" spans="1:193" x14ac:dyDescent="0.35">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23"/>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c r="EC481" s="23"/>
      <c r="ED481" s="23"/>
      <c r="EE481" s="23"/>
      <c r="EF481" s="23"/>
      <c r="EG481" s="23"/>
      <c r="EH481" s="23"/>
      <c r="EI481" s="23"/>
      <c r="EJ481" s="23"/>
      <c r="EK481" s="23"/>
      <c r="EL481" s="23"/>
      <c r="EM481" s="23"/>
      <c r="EN481" s="23"/>
      <c r="EO481" s="23"/>
      <c r="EP481" s="23"/>
      <c r="EQ481" s="23"/>
      <c r="ER481" s="23"/>
      <c r="ES481" s="23"/>
      <c r="ET481" s="23"/>
      <c r="EU481" s="23"/>
      <c r="EV481" s="23"/>
      <c r="EW481" s="23"/>
      <c r="EX481" s="23"/>
      <c r="EY481" s="23"/>
      <c r="EZ481" s="23"/>
      <c r="FA481" s="23"/>
      <c r="FB481" s="23"/>
      <c r="FC481" s="23"/>
      <c r="FD481" s="23"/>
      <c r="FE481" s="23"/>
      <c r="FF481" s="23"/>
      <c r="FG481" s="23"/>
      <c r="FH481" s="23"/>
      <c r="FI481" s="23"/>
      <c r="FJ481" s="23"/>
      <c r="FK481" s="23"/>
      <c r="FL481" s="23"/>
      <c r="FM481" s="23"/>
      <c r="FN481" s="23"/>
      <c r="FO481" s="23"/>
      <c r="FP481" s="23"/>
      <c r="FQ481" s="23"/>
      <c r="FR481" s="23"/>
      <c r="FS481" s="23"/>
      <c r="FT481" s="23"/>
      <c r="FU481" s="23"/>
      <c r="FV481" s="23"/>
      <c r="FW481" s="23"/>
      <c r="FX481" s="23"/>
      <c r="FY481" s="23"/>
      <c r="FZ481" s="23"/>
      <c r="GA481" s="23"/>
      <c r="GB481" s="23"/>
      <c r="GC481" s="23"/>
      <c r="GD481" s="23"/>
      <c r="GE481" s="23"/>
      <c r="GF481" s="23"/>
      <c r="GG481" s="23"/>
      <c r="GH481" s="23"/>
      <c r="GI481" s="23"/>
      <c r="GJ481" s="23"/>
      <c r="GK481" s="23"/>
    </row>
    <row r="482" spans="1:193" x14ac:dyDescent="0.35">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23"/>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c r="EC482" s="23"/>
      <c r="ED482" s="23"/>
      <c r="EE482" s="23"/>
      <c r="EF482" s="23"/>
      <c r="EG482" s="23"/>
      <c r="EH482" s="23"/>
      <c r="EI482" s="23"/>
      <c r="EJ482" s="23"/>
      <c r="EK482" s="23"/>
      <c r="EL482" s="23"/>
      <c r="EM482" s="23"/>
      <c r="EN482" s="23"/>
      <c r="EO482" s="23"/>
      <c r="EP482" s="23"/>
      <c r="EQ482" s="23"/>
      <c r="ER482" s="23"/>
      <c r="ES482" s="23"/>
      <c r="ET482" s="23"/>
      <c r="EU482" s="23"/>
      <c r="EV482" s="23"/>
      <c r="EW482" s="23"/>
      <c r="EX482" s="23"/>
      <c r="EY482" s="23"/>
      <c r="EZ482" s="23"/>
      <c r="FA482" s="23"/>
      <c r="FB482" s="23"/>
      <c r="FC482" s="23"/>
      <c r="FD482" s="23"/>
      <c r="FE482" s="23"/>
      <c r="FF482" s="23"/>
      <c r="FG482" s="23"/>
      <c r="FH482" s="23"/>
      <c r="FI482" s="23"/>
      <c r="FJ482" s="23"/>
      <c r="FK482" s="23"/>
      <c r="FL482" s="23"/>
      <c r="FM482" s="23"/>
      <c r="FN482" s="23"/>
      <c r="FO482" s="23"/>
      <c r="FP482" s="23"/>
      <c r="FQ482" s="23"/>
      <c r="FR482" s="23"/>
      <c r="FS482" s="23"/>
      <c r="FT482" s="23"/>
      <c r="FU482" s="23"/>
      <c r="FV482" s="23"/>
      <c r="FW482" s="23"/>
      <c r="FX482" s="23"/>
      <c r="FY482" s="23"/>
      <c r="FZ482" s="23"/>
      <c r="GA482" s="23"/>
      <c r="GB482" s="23"/>
      <c r="GC482" s="23"/>
      <c r="GD482" s="23"/>
      <c r="GE482" s="23"/>
      <c r="GF482" s="23"/>
      <c r="GG482" s="23"/>
      <c r="GH482" s="23"/>
      <c r="GI482" s="23"/>
      <c r="GJ482" s="23"/>
      <c r="GK482" s="23"/>
    </row>
    <row r="483" spans="1:193" x14ac:dyDescent="0.35">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23"/>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c r="EC483" s="23"/>
      <c r="ED483" s="23"/>
      <c r="EE483" s="23"/>
      <c r="EF483" s="23"/>
      <c r="EG483" s="23"/>
      <c r="EH483" s="23"/>
      <c r="EI483" s="23"/>
      <c r="EJ483" s="23"/>
      <c r="EK483" s="23"/>
      <c r="EL483" s="23"/>
      <c r="EM483" s="23"/>
      <c r="EN483" s="23"/>
      <c r="EO483" s="23"/>
      <c r="EP483" s="23"/>
      <c r="EQ483" s="23"/>
      <c r="ER483" s="23"/>
      <c r="ES483" s="23"/>
      <c r="ET483" s="23"/>
      <c r="EU483" s="23"/>
      <c r="EV483" s="23"/>
      <c r="EW483" s="23"/>
      <c r="EX483" s="23"/>
      <c r="EY483" s="23"/>
      <c r="EZ483" s="23"/>
      <c r="FA483" s="23"/>
      <c r="FB483" s="23"/>
      <c r="FC483" s="23"/>
      <c r="FD483" s="23"/>
      <c r="FE483" s="23"/>
      <c r="FF483" s="23"/>
      <c r="FG483" s="23"/>
      <c r="FH483" s="23"/>
      <c r="FI483" s="23"/>
      <c r="FJ483" s="23"/>
      <c r="FK483" s="23"/>
      <c r="FL483" s="23"/>
      <c r="FM483" s="23"/>
      <c r="FN483" s="23"/>
      <c r="FO483" s="23"/>
      <c r="FP483" s="23"/>
      <c r="FQ483" s="23"/>
      <c r="FR483" s="23"/>
      <c r="FS483" s="23"/>
      <c r="FT483" s="23"/>
      <c r="FU483" s="23"/>
      <c r="FV483" s="23"/>
      <c r="FW483" s="23"/>
      <c r="FX483" s="23"/>
      <c r="FY483" s="23"/>
      <c r="FZ483" s="23"/>
      <c r="GA483" s="23"/>
      <c r="GB483" s="23"/>
      <c r="GC483" s="23"/>
      <c r="GD483" s="23"/>
      <c r="GE483" s="23"/>
      <c r="GF483" s="23"/>
      <c r="GG483" s="23"/>
      <c r="GH483" s="23"/>
      <c r="GI483" s="23"/>
      <c r="GJ483" s="23"/>
      <c r="GK483" s="23"/>
    </row>
    <row r="484" spans="1:193" x14ac:dyDescent="0.35">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23"/>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c r="EC484" s="23"/>
      <c r="ED484" s="23"/>
      <c r="EE484" s="23"/>
      <c r="EF484" s="23"/>
      <c r="EG484" s="23"/>
      <c r="EH484" s="23"/>
      <c r="EI484" s="23"/>
      <c r="EJ484" s="23"/>
      <c r="EK484" s="23"/>
      <c r="EL484" s="23"/>
      <c r="EM484" s="23"/>
      <c r="EN484" s="23"/>
      <c r="EO484" s="23"/>
      <c r="EP484" s="23"/>
      <c r="EQ484" s="23"/>
      <c r="ER484" s="23"/>
      <c r="ES484" s="23"/>
      <c r="ET484" s="23"/>
      <c r="EU484" s="23"/>
      <c r="EV484" s="23"/>
      <c r="EW484" s="23"/>
      <c r="EX484" s="23"/>
      <c r="EY484" s="23"/>
      <c r="EZ484" s="23"/>
      <c r="FA484" s="23"/>
      <c r="FB484" s="23"/>
      <c r="FC484" s="23"/>
      <c r="FD484" s="23"/>
      <c r="FE484" s="23"/>
      <c r="FF484" s="23"/>
      <c r="FG484" s="23"/>
      <c r="FH484" s="23"/>
      <c r="FI484" s="23"/>
      <c r="FJ484" s="23"/>
      <c r="FK484" s="23"/>
      <c r="FL484" s="23"/>
      <c r="FM484" s="23"/>
      <c r="FN484" s="23"/>
      <c r="FO484" s="23"/>
      <c r="FP484" s="23"/>
      <c r="FQ484" s="23"/>
      <c r="FR484" s="23"/>
      <c r="FS484" s="23"/>
      <c r="FT484" s="23"/>
      <c r="FU484" s="23"/>
      <c r="FV484" s="23"/>
      <c r="FW484" s="23"/>
      <c r="FX484" s="23"/>
      <c r="FY484" s="23"/>
      <c r="FZ484" s="23"/>
      <c r="GA484" s="23"/>
      <c r="GB484" s="23"/>
      <c r="GC484" s="23"/>
      <c r="GD484" s="23"/>
      <c r="GE484" s="23"/>
      <c r="GF484" s="23"/>
      <c r="GG484" s="23"/>
      <c r="GH484" s="23"/>
      <c r="GI484" s="23"/>
      <c r="GJ484" s="23"/>
      <c r="GK484" s="23"/>
    </row>
    <row r="485" spans="1:193" x14ac:dyDescent="0.35">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23"/>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c r="EC485" s="23"/>
      <c r="ED485" s="23"/>
      <c r="EE485" s="23"/>
      <c r="EF485" s="23"/>
      <c r="EG485" s="23"/>
      <c r="EH485" s="23"/>
      <c r="EI485" s="23"/>
      <c r="EJ485" s="23"/>
      <c r="EK485" s="23"/>
      <c r="EL485" s="23"/>
      <c r="EM485" s="23"/>
      <c r="EN485" s="23"/>
      <c r="EO485" s="23"/>
      <c r="EP485" s="23"/>
      <c r="EQ485" s="23"/>
      <c r="ER485" s="23"/>
      <c r="ES485" s="23"/>
      <c r="ET485" s="23"/>
      <c r="EU485" s="23"/>
      <c r="EV485" s="23"/>
      <c r="EW485" s="23"/>
      <c r="EX485" s="23"/>
      <c r="EY485" s="23"/>
      <c r="EZ485" s="23"/>
      <c r="FA485" s="23"/>
      <c r="FB485" s="23"/>
      <c r="FC485" s="23"/>
      <c r="FD485" s="23"/>
      <c r="FE485" s="23"/>
      <c r="FF485" s="23"/>
      <c r="FG485" s="23"/>
      <c r="FH485" s="23"/>
      <c r="FI485" s="23"/>
      <c r="FJ485" s="23"/>
      <c r="FK485" s="23"/>
      <c r="FL485" s="23"/>
      <c r="FM485" s="23"/>
      <c r="FN485" s="23"/>
      <c r="FO485" s="23"/>
      <c r="FP485" s="23"/>
      <c r="FQ485" s="23"/>
      <c r="FR485" s="23"/>
      <c r="FS485" s="23"/>
      <c r="FT485" s="23"/>
      <c r="FU485" s="23"/>
      <c r="FV485" s="23"/>
      <c r="FW485" s="23"/>
      <c r="FX485" s="23"/>
      <c r="FY485" s="23"/>
      <c r="FZ485" s="23"/>
      <c r="GA485" s="23"/>
      <c r="GB485" s="23"/>
      <c r="GC485" s="23"/>
      <c r="GD485" s="23"/>
      <c r="GE485" s="23"/>
      <c r="GF485" s="23"/>
      <c r="GG485" s="23"/>
      <c r="GH485" s="23"/>
      <c r="GI485" s="23"/>
      <c r="GJ485" s="23"/>
      <c r="GK485" s="23"/>
    </row>
    <row r="486" spans="1:193" x14ac:dyDescent="0.35">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23"/>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c r="EC486" s="23"/>
      <c r="ED486" s="23"/>
      <c r="EE486" s="23"/>
      <c r="EF486" s="23"/>
      <c r="EG486" s="23"/>
      <c r="EH486" s="23"/>
      <c r="EI486" s="23"/>
      <c r="EJ486" s="23"/>
      <c r="EK486" s="23"/>
      <c r="EL486" s="23"/>
      <c r="EM486" s="23"/>
      <c r="EN486" s="23"/>
      <c r="EO486" s="23"/>
      <c r="EP486" s="23"/>
      <c r="EQ486" s="23"/>
      <c r="ER486" s="23"/>
      <c r="ES486" s="23"/>
      <c r="ET486" s="23"/>
      <c r="EU486" s="23"/>
      <c r="EV486" s="23"/>
      <c r="EW486" s="23"/>
      <c r="EX486" s="23"/>
      <c r="EY486" s="23"/>
      <c r="EZ486" s="23"/>
      <c r="FA486" s="23"/>
      <c r="FB486" s="23"/>
      <c r="FC486" s="23"/>
      <c r="FD486" s="23"/>
      <c r="FE486" s="23"/>
      <c r="FF486" s="23"/>
      <c r="FG486" s="23"/>
      <c r="FH486" s="23"/>
      <c r="FI486" s="23"/>
      <c r="FJ486" s="23"/>
      <c r="FK486" s="23"/>
      <c r="FL486" s="23"/>
      <c r="FM486" s="23"/>
      <c r="FN486" s="23"/>
      <c r="FO486" s="23"/>
      <c r="FP486" s="23"/>
      <c r="FQ486" s="23"/>
      <c r="FR486" s="23"/>
      <c r="FS486" s="23"/>
      <c r="FT486" s="23"/>
      <c r="FU486" s="23"/>
      <c r="FV486" s="23"/>
      <c r="FW486" s="23"/>
      <c r="FX486" s="23"/>
      <c r="FY486" s="23"/>
      <c r="FZ486" s="23"/>
      <c r="GA486" s="23"/>
      <c r="GB486" s="23"/>
      <c r="GC486" s="23"/>
      <c r="GD486" s="23"/>
      <c r="GE486" s="23"/>
      <c r="GF486" s="23"/>
      <c r="GG486" s="23"/>
      <c r="GH486" s="23"/>
      <c r="GI486" s="23"/>
      <c r="GJ486" s="23"/>
      <c r="GK486" s="23"/>
    </row>
    <row r="487" spans="1:193" x14ac:dyDescent="0.35">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23"/>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c r="EC487" s="23"/>
      <c r="ED487" s="23"/>
      <c r="EE487" s="23"/>
      <c r="EF487" s="23"/>
      <c r="EG487" s="23"/>
      <c r="EH487" s="23"/>
      <c r="EI487" s="23"/>
      <c r="EJ487" s="23"/>
      <c r="EK487" s="23"/>
      <c r="EL487" s="23"/>
      <c r="EM487" s="23"/>
      <c r="EN487" s="23"/>
      <c r="EO487" s="23"/>
      <c r="EP487" s="23"/>
      <c r="EQ487" s="23"/>
      <c r="ER487" s="23"/>
      <c r="ES487" s="23"/>
      <c r="ET487" s="23"/>
      <c r="EU487" s="23"/>
      <c r="EV487" s="23"/>
      <c r="EW487" s="23"/>
      <c r="EX487" s="23"/>
      <c r="EY487" s="23"/>
      <c r="EZ487" s="23"/>
      <c r="FA487" s="23"/>
      <c r="FB487" s="23"/>
      <c r="FC487" s="23"/>
      <c r="FD487" s="23"/>
      <c r="FE487" s="23"/>
      <c r="FF487" s="23"/>
      <c r="FG487" s="23"/>
      <c r="FH487" s="23"/>
      <c r="FI487" s="23"/>
      <c r="FJ487" s="23"/>
      <c r="FK487" s="23"/>
      <c r="FL487" s="23"/>
      <c r="FM487" s="23"/>
      <c r="FN487" s="23"/>
      <c r="FO487" s="23"/>
      <c r="FP487" s="23"/>
      <c r="FQ487" s="23"/>
      <c r="FR487" s="23"/>
      <c r="FS487" s="23"/>
      <c r="FT487" s="23"/>
      <c r="FU487" s="23"/>
      <c r="FV487" s="23"/>
      <c r="FW487" s="23"/>
      <c r="FX487" s="23"/>
      <c r="FY487" s="23"/>
      <c r="FZ487" s="23"/>
      <c r="GA487" s="23"/>
      <c r="GB487" s="23"/>
      <c r="GC487" s="23"/>
      <c r="GD487" s="23"/>
      <c r="GE487" s="23"/>
      <c r="GF487" s="23"/>
      <c r="GG487" s="23"/>
      <c r="GH487" s="23"/>
      <c r="GI487" s="23"/>
      <c r="GJ487" s="23"/>
      <c r="GK487" s="23"/>
    </row>
    <row r="488" spans="1:193" x14ac:dyDescent="0.35">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23"/>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c r="EC488" s="23"/>
      <c r="ED488" s="23"/>
      <c r="EE488" s="23"/>
      <c r="EF488" s="23"/>
      <c r="EG488" s="23"/>
      <c r="EH488" s="23"/>
      <c r="EI488" s="23"/>
      <c r="EJ488" s="23"/>
      <c r="EK488" s="23"/>
      <c r="EL488" s="23"/>
      <c r="EM488" s="23"/>
      <c r="EN488" s="23"/>
      <c r="EO488" s="23"/>
      <c r="EP488" s="23"/>
      <c r="EQ488" s="23"/>
      <c r="ER488" s="23"/>
      <c r="ES488" s="23"/>
      <c r="ET488" s="23"/>
      <c r="EU488" s="23"/>
      <c r="EV488" s="23"/>
      <c r="EW488" s="23"/>
      <c r="EX488" s="23"/>
      <c r="EY488" s="23"/>
      <c r="EZ488" s="23"/>
      <c r="FA488" s="23"/>
      <c r="FB488" s="23"/>
      <c r="FC488" s="23"/>
      <c r="FD488" s="23"/>
      <c r="FE488" s="23"/>
      <c r="FF488" s="23"/>
      <c r="FG488" s="23"/>
      <c r="FH488" s="23"/>
      <c r="FI488" s="23"/>
      <c r="FJ488" s="23"/>
      <c r="FK488" s="23"/>
      <c r="FL488" s="23"/>
      <c r="FM488" s="23"/>
      <c r="FN488" s="23"/>
      <c r="FO488" s="23"/>
      <c r="FP488" s="23"/>
      <c r="FQ488" s="23"/>
      <c r="FR488" s="23"/>
      <c r="FS488" s="23"/>
      <c r="FT488" s="23"/>
      <c r="FU488" s="23"/>
      <c r="FV488" s="23"/>
      <c r="FW488" s="23"/>
      <c r="FX488" s="23"/>
      <c r="FY488" s="23"/>
      <c r="FZ488" s="23"/>
      <c r="GA488" s="23"/>
      <c r="GB488" s="23"/>
      <c r="GC488" s="23"/>
      <c r="GD488" s="23"/>
      <c r="GE488" s="23"/>
      <c r="GF488" s="23"/>
      <c r="GG488" s="23"/>
      <c r="GH488" s="23"/>
      <c r="GI488" s="23"/>
      <c r="GJ488" s="23"/>
      <c r="GK488" s="23"/>
    </row>
    <row r="489" spans="1:193" x14ac:dyDescent="0.35">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23"/>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c r="EC489" s="23"/>
      <c r="ED489" s="23"/>
      <c r="EE489" s="23"/>
      <c r="EF489" s="23"/>
      <c r="EG489" s="23"/>
      <c r="EH489" s="23"/>
      <c r="EI489" s="23"/>
      <c r="EJ489" s="23"/>
      <c r="EK489" s="23"/>
      <c r="EL489" s="23"/>
      <c r="EM489" s="23"/>
      <c r="EN489" s="23"/>
      <c r="EO489" s="23"/>
      <c r="EP489" s="23"/>
      <c r="EQ489" s="23"/>
      <c r="ER489" s="23"/>
      <c r="ES489" s="23"/>
      <c r="ET489" s="23"/>
      <c r="EU489" s="23"/>
      <c r="EV489" s="23"/>
      <c r="EW489" s="23"/>
      <c r="EX489" s="23"/>
      <c r="EY489" s="23"/>
      <c r="EZ489" s="23"/>
      <c r="FA489" s="23"/>
      <c r="FB489" s="23"/>
      <c r="FC489" s="23"/>
      <c r="FD489" s="23"/>
      <c r="FE489" s="23"/>
      <c r="FF489" s="23"/>
      <c r="FG489" s="23"/>
      <c r="FH489" s="23"/>
      <c r="FI489" s="23"/>
      <c r="FJ489" s="23"/>
      <c r="FK489" s="23"/>
      <c r="FL489" s="23"/>
      <c r="FM489" s="23"/>
      <c r="FN489" s="23"/>
      <c r="FO489" s="23"/>
      <c r="FP489" s="23"/>
      <c r="FQ489" s="23"/>
      <c r="FR489" s="23"/>
      <c r="FS489" s="23"/>
      <c r="FT489" s="23"/>
      <c r="FU489" s="23"/>
      <c r="FV489" s="23"/>
      <c r="FW489" s="23"/>
      <c r="FX489" s="23"/>
      <c r="FY489" s="23"/>
      <c r="FZ489" s="23"/>
      <c r="GA489" s="23"/>
      <c r="GB489" s="23"/>
      <c r="GC489" s="23"/>
      <c r="GD489" s="23"/>
      <c r="GE489" s="23"/>
      <c r="GF489" s="23"/>
      <c r="GG489" s="23"/>
      <c r="GH489" s="23"/>
      <c r="GI489" s="23"/>
      <c r="GJ489" s="23"/>
      <c r="GK489" s="23"/>
    </row>
    <row r="490" spans="1:193" x14ac:dyDescent="0.35">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23"/>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c r="EC490" s="23"/>
      <c r="ED490" s="23"/>
      <c r="EE490" s="23"/>
      <c r="EF490" s="23"/>
      <c r="EG490" s="23"/>
      <c r="EH490" s="23"/>
      <c r="EI490" s="23"/>
      <c r="EJ490" s="23"/>
      <c r="EK490" s="23"/>
      <c r="EL490" s="23"/>
      <c r="EM490" s="23"/>
      <c r="EN490" s="23"/>
      <c r="EO490" s="23"/>
      <c r="EP490" s="23"/>
      <c r="EQ490" s="23"/>
      <c r="ER490" s="23"/>
      <c r="ES490" s="23"/>
      <c r="ET490" s="23"/>
      <c r="EU490" s="23"/>
      <c r="EV490" s="23"/>
      <c r="EW490" s="23"/>
      <c r="EX490" s="23"/>
      <c r="EY490" s="23"/>
      <c r="EZ490" s="23"/>
      <c r="FA490" s="23"/>
      <c r="FB490" s="23"/>
      <c r="FC490" s="23"/>
      <c r="FD490" s="23"/>
      <c r="FE490" s="23"/>
      <c r="FF490" s="23"/>
      <c r="FG490" s="23"/>
      <c r="FH490" s="23"/>
      <c r="FI490" s="23"/>
      <c r="FJ490" s="23"/>
      <c r="FK490" s="23"/>
      <c r="FL490" s="23"/>
      <c r="FM490" s="23"/>
      <c r="FN490" s="23"/>
      <c r="FO490" s="23"/>
      <c r="FP490" s="23"/>
      <c r="FQ490" s="23"/>
      <c r="FR490" s="23"/>
      <c r="FS490" s="23"/>
      <c r="FT490" s="23"/>
      <c r="FU490" s="23"/>
      <c r="FV490" s="23"/>
      <c r="FW490" s="23"/>
      <c r="FX490" s="23"/>
      <c r="FY490" s="23"/>
      <c r="FZ490" s="23"/>
      <c r="GA490" s="23"/>
      <c r="GB490" s="23"/>
      <c r="GC490" s="23"/>
      <c r="GD490" s="23"/>
      <c r="GE490" s="23"/>
      <c r="GF490" s="23"/>
      <c r="GG490" s="23"/>
      <c r="GH490" s="23"/>
      <c r="GI490" s="23"/>
      <c r="GJ490" s="23"/>
      <c r="GK490" s="23"/>
    </row>
    <row r="491" spans="1:193" x14ac:dyDescent="0.35">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23"/>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c r="EC491" s="23"/>
      <c r="ED491" s="23"/>
      <c r="EE491" s="23"/>
      <c r="EF491" s="23"/>
      <c r="EG491" s="23"/>
      <c r="EH491" s="23"/>
      <c r="EI491" s="23"/>
      <c r="EJ491" s="23"/>
      <c r="EK491" s="23"/>
      <c r="EL491" s="23"/>
      <c r="EM491" s="23"/>
      <c r="EN491" s="23"/>
      <c r="EO491" s="23"/>
      <c r="EP491" s="23"/>
      <c r="EQ491" s="23"/>
      <c r="ER491" s="23"/>
      <c r="ES491" s="23"/>
      <c r="ET491" s="23"/>
      <c r="EU491" s="23"/>
      <c r="EV491" s="23"/>
      <c r="EW491" s="23"/>
      <c r="EX491" s="23"/>
      <c r="EY491" s="23"/>
      <c r="EZ491" s="23"/>
      <c r="FA491" s="23"/>
      <c r="FB491" s="23"/>
      <c r="FC491" s="23"/>
      <c r="FD491" s="23"/>
      <c r="FE491" s="23"/>
      <c r="FF491" s="23"/>
      <c r="FG491" s="23"/>
      <c r="FH491" s="23"/>
      <c r="FI491" s="23"/>
      <c r="FJ491" s="23"/>
      <c r="FK491" s="23"/>
      <c r="FL491" s="23"/>
      <c r="FM491" s="23"/>
      <c r="FN491" s="23"/>
      <c r="FO491" s="23"/>
      <c r="FP491" s="23"/>
      <c r="FQ491" s="23"/>
      <c r="FR491" s="23"/>
      <c r="FS491" s="23"/>
      <c r="FT491" s="23"/>
      <c r="FU491" s="23"/>
      <c r="FV491" s="23"/>
      <c r="FW491" s="23"/>
      <c r="FX491" s="23"/>
      <c r="FY491" s="23"/>
      <c r="FZ491" s="23"/>
      <c r="GA491" s="23"/>
      <c r="GB491" s="23"/>
      <c r="GC491" s="23"/>
      <c r="GD491" s="23"/>
      <c r="GE491" s="23"/>
      <c r="GF491" s="23"/>
      <c r="GG491" s="23"/>
      <c r="GH491" s="23"/>
      <c r="GI491" s="23"/>
      <c r="GJ491" s="23"/>
      <c r="GK491" s="23"/>
    </row>
    <row r="492" spans="1:193" x14ac:dyDescent="0.35">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c r="AD492" s="23"/>
      <c r="AE492" s="23"/>
      <c r="AF492" s="23"/>
      <c r="AG492" s="23"/>
      <c r="AH492" s="23"/>
      <c r="AI492" s="23"/>
      <c r="AJ492" s="23"/>
      <c r="AK492" s="23"/>
      <c r="AL492" s="23"/>
      <c r="AM492" s="23"/>
      <c r="AN492" s="23"/>
      <c r="AO492" s="23"/>
      <c r="AP492" s="23"/>
      <c r="AQ492" s="23"/>
      <c r="AR492" s="23"/>
      <c r="AS492" s="23"/>
      <c r="AT492" s="23"/>
      <c r="AU492" s="23"/>
      <c r="AV492" s="23"/>
      <c r="AW492" s="23"/>
      <c r="AX492" s="23"/>
      <c r="AY492" s="23"/>
      <c r="AZ492" s="23"/>
      <c r="BA492" s="23"/>
      <c r="BB492" s="23"/>
      <c r="BC492" s="23"/>
      <c r="BD492" s="23"/>
      <c r="BE492" s="23"/>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c r="EC492" s="23"/>
      <c r="ED492" s="23"/>
      <c r="EE492" s="23"/>
      <c r="EF492" s="23"/>
      <c r="EG492" s="23"/>
      <c r="EH492" s="23"/>
      <c r="EI492" s="23"/>
      <c r="EJ492" s="23"/>
      <c r="EK492" s="23"/>
      <c r="EL492" s="23"/>
      <c r="EM492" s="23"/>
      <c r="EN492" s="23"/>
      <c r="EO492" s="23"/>
      <c r="EP492" s="23"/>
      <c r="EQ492" s="23"/>
      <c r="ER492" s="23"/>
      <c r="ES492" s="23"/>
      <c r="ET492" s="23"/>
      <c r="EU492" s="23"/>
      <c r="EV492" s="23"/>
      <c r="EW492" s="23"/>
      <c r="EX492" s="23"/>
      <c r="EY492" s="23"/>
      <c r="EZ492" s="23"/>
      <c r="FA492" s="23"/>
      <c r="FB492" s="23"/>
      <c r="FC492" s="23"/>
      <c r="FD492" s="23"/>
      <c r="FE492" s="23"/>
      <c r="FF492" s="23"/>
      <c r="FG492" s="23"/>
      <c r="FH492" s="23"/>
      <c r="FI492" s="23"/>
      <c r="FJ492" s="23"/>
      <c r="FK492" s="23"/>
      <c r="FL492" s="23"/>
      <c r="FM492" s="23"/>
      <c r="FN492" s="23"/>
      <c r="FO492" s="23"/>
      <c r="FP492" s="23"/>
      <c r="FQ492" s="23"/>
      <c r="FR492" s="23"/>
      <c r="FS492" s="23"/>
      <c r="FT492" s="23"/>
      <c r="FU492" s="23"/>
      <c r="FV492" s="23"/>
      <c r="FW492" s="23"/>
      <c r="FX492" s="23"/>
      <c r="FY492" s="23"/>
      <c r="FZ492" s="23"/>
      <c r="GA492" s="23"/>
      <c r="GB492" s="23"/>
      <c r="GC492" s="23"/>
      <c r="GD492" s="23"/>
      <c r="GE492" s="23"/>
      <c r="GF492" s="23"/>
      <c r="GG492" s="23"/>
      <c r="GH492" s="23"/>
      <c r="GI492" s="23"/>
      <c r="GJ492" s="23"/>
      <c r="GK492" s="23"/>
    </row>
    <row r="493" spans="1:193" x14ac:dyDescent="0.35">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c r="AD493" s="23"/>
      <c r="AE493" s="23"/>
      <c r="AF493" s="23"/>
      <c r="AG493" s="23"/>
      <c r="AH493" s="23"/>
      <c r="AI493" s="23"/>
      <c r="AJ493" s="23"/>
      <c r="AK493" s="23"/>
      <c r="AL493" s="23"/>
      <c r="AM493" s="23"/>
      <c r="AN493" s="23"/>
      <c r="AO493" s="23"/>
      <c r="AP493" s="23"/>
      <c r="AQ493" s="23"/>
      <c r="AR493" s="23"/>
      <c r="AS493" s="23"/>
      <c r="AT493" s="23"/>
      <c r="AU493" s="23"/>
      <c r="AV493" s="23"/>
      <c r="AW493" s="23"/>
      <c r="AX493" s="23"/>
      <c r="AY493" s="23"/>
      <c r="AZ493" s="23"/>
      <c r="BA493" s="23"/>
      <c r="BB493" s="23"/>
      <c r="BC493" s="23"/>
      <c r="BD493" s="23"/>
      <c r="BE493" s="23"/>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c r="EC493" s="23"/>
      <c r="ED493" s="23"/>
      <c r="EE493" s="23"/>
      <c r="EF493" s="23"/>
      <c r="EG493" s="23"/>
      <c r="EH493" s="23"/>
      <c r="EI493" s="23"/>
      <c r="EJ493" s="23"/>
      <c r="EK493" s="23"/>
      <c r="EL493" s="23"/>
      <c r="EM493" s="23"/>
      <c r="EN493" s="23"/>
      <c r="EO493" s="23"/>
      <c r="EP493" s="23"/>
      <c r="EQ493" s="23"/>
      <c r="ER493" s="23"/>
      <c r="ES493" s="23"/>
      <c r="ET493" s="23"/>
      <c r="EU493" s="23"/>
      <c r="EV493" s="23"/>
      <c r="EW493" s="23"/>
      <c r="EX493" s="23"/>
      <c r="EY493" s="23"/>
      <c r="EZ493" s="23"/>
      <c r="FA493" s="23"/>
      <c r="FB493" s="23"/>
      <c r="FC493" s="23"/>
      <c r="FD493" s="23"/>
      <c r="FE493" s="23"/>
      <c r="FF493" s="23"/>
      <c r="FG493" s="23"/>
      <c r="FH493" s="23"/>
      <c r="FI493" s="23"/>
      <c r="FJ493" s="23"/>
      <c r="FK493" s="23"/>
      <c r="FL493" s="23"/>
      <c r="FM493" s="23"/>
      <c r="FN493" s="23"/>
      <c r="FO493" s="23"/>
      <c r="FP493" s="23"/>
      <c r="FQ493" s="23"/>
      <c r="FR493" s="23"/>
      <c r="FS493" s="23"/>
      <c r="FT493" s="23"/>
      <c r="FU493" s="23"/>
      <c r="FV493" s="23"/>
      <c r="FW493" s="23"/>
      <c r="FX493" s="23"/>
      <c r="FY493" s="23"/>
      <c r="FZ493" s="23"/>
      <c r="GA493" s="23"/>
      <c r="GB493" s="23"/>
      <c r="GC493" s="23"/>
      <c r="GD493" s="23"/>
      <c r="GE493" s="23"/>
      <c r="GF493" s="23"/>
      <c r="GG493" s="23"/>
      <c r="GH493" s="23"/>
      <c r="GI493" s="23"/>
      <c r="GJ493" s="23"/>
      <c r="GK493" s="23"/>
    </row>
    <row r="494" spans="1:193" x14ac:dyDescent="0.35">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c r="AD494" s="23"/>
      <c r="AE494" s="23"/>
      <c r="AF494" s="23"/>
      <c r="AG494" s="23"/>
      <c r="AH494" s="23"/>
      <c r="AI494" s="23"/>
      <c r="AJ494" s="23"/>
      <c r="AK494" s="23"/>
      <c r="AL494" s="23"/>
      <c r="AM494" s="23"/>
      <c r="AN494" s="23"/>
      <c r="AO494" s="23"/>
      <c r="AP494" s="23"/>
      <c r="AQ494" s="23"/>
      <c r="AR494" s="23"/>
      <c r="AS494" s="23"/>
      <c r="AT494" s="23"/>
      <c r="AU494" s="23"/>
      <c r="AV494" s="23"/>
      <c r="AW494" s="23"/>
      <c r="AX494" s="23"/>
      <c r="AY494" s="23"/>
      <c r="AZ494" s="23"/>
      <c r="BA494" s="23"/>
      <c r="BB494" s="23"/>
      <c r="BC494" s="23"/>
      <c r="BD494" s="23"/>
      <c r="BE494" s="23"/>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c r="EC494" s="23"/>
      <c r="ED494" s="23"/>
      <c r="EE494" s="23"/>
      <c r="EF494" s="23"/>
      <c r="EG494" s="23"/>
      <c r="EH494" s="23"/>
      <c r="EI494" s="23"/>
      <c r="EJ494" s="23"/>
      <c r="EK494" s="23"/>
      <c r="EL494" s="23"/>
      <c r="EM494" s="23"/>
      <c r="EN494" s="23"/>
      <c r="EO494" s="23"/>
      <c r="EP494" s="23"/>
      <c r="EQ494" s="23"/>
      <c r="ER494" s="23"/>
      <c r="ES494" s="23"/>
      <c r="ET494" s="23"/>
      <c r="EU494" s="23"/>
      <c r="EV494" s="23"/>
      <c r="EW494" s="23"/>
      <c r="EX494" s="23"/>
      <c r="EY494" s="23"/>
      <c r="EZ494" s="23"/>
      <c r="FA494" s="23"/>
      <c r="FB494" s="23"/>
      <c r="FC494" s="23"/>
      <c r="FD494" s="23"/>
      <c r="FE494" s="23"/>
      <c r="FF494" s="23"/>
      <c r="FG494" s="23"/>
      <c r="FH494" s="23"/>
      <c r="FI494" s="23"/>
      <c r="FJ494" s="23"/>
      <c r="FK494" s="23"/>
      <c r="FL494" s="23"/>
      <c r="FM494" s="23"/>
      <c r="FN494" s="23"/>
      <c r="FO494" s="23"/>
      <c r="FP494" s="23"/>
      <c r="FQ494" s="23"/>
      <c r="FR494" s="23"/>
      <c r="FS494" s="23"/>
      <c r="FT494" s="23"/>
      <c r="FU494" s="23"/>
      <c r="FV494" s="23"/>
      <c r="FW494" s="23"/>
      <c r="FX494" s="23"/>
      <c r="FY494" s="23"/>
      <c r="FZ494" s="23"/>
      <c r="GA494" s="23"/>
      <c r="GB494" s="23"/>
      <c r="GC494" s="23"/>
      <c r="GD494" s="23"/>
      <c r="GE494" s="23"/>
      <c r="GF494" s="23"/>
      <c r="GG494" s="23"/>
      <c r="GH494" s="23"/>
      <c r="GI494" s="23"/>
      <c r="GJ494" s="23"/>
      <c r="GK494" s="23"/>
    </row>
    <row r="495" spans="1:193" x14ac:dyDescent="0.35">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c r="AD495" s="23"/>
      <c r="AE495" s="23"/>
      <c r="AF495" s="23"/>
      <c r="AG495" s="23"/>
      <c r="AH495" s="23"/>
      <c r="AI495" s="23"/>
      <c r="AJ495" s="23"/>
      <c r="AK495" s="23"/>
      <c r="AL495" s="23"/>
      <c r="AM495" s="23"/>
      <c r="AN495" s="23"/>
      <c r="AO495" s="23"/>
      <c r="AP495" s="23"/>
      <c r="AQ495" s="23"/>
      <c r="AR495" s="23"/>
      <c r="AS495" s="23"/>
      <c r="AT495" s="23"/>
      <c r="AU495" s="23"/>
      <c r="AV495" s="23"/>
      <c r="AW495" s="23"/>
      <c r="AX495" s="23"/>
      <c r="AY495" s="23"/>
      <c r="AZ495" s="23"/>
      <c r="BA495" s="23"/>
      <c r="BB495" s="23"/>
      <c r="BC495" s="23"/>
      <c r="BD495" s="23"/>
      <c r="BE495" s="23"/>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c r="EC495" s="23"/>
      <c r="ED495" s="23"/>
      <c r="EE495" s="23"/>
      <c r="EF495" s="23"/>
      <c r="EG495" s="23"/>
      <c r="EH495" s="23"/>
      <c r="EI495" s="23"/>
      <c r="EJ495" s="23"/>
      <c r="EK495" s="23"/>
      <c r="EL495" s="23"/>
      <c r="EM495" s="23"/>
      <c r="EN495" s="23"/>
      <c r="EO495" s="23"/>
      <c r="EP495" s="23"/>
      <c r="EQ495" s="23"/>
      <c r="ER495" s="23"/>
      <c r="ES495" s="23"/>
      <c r="ET495" s="23"/>
      <c r="EU495" s="23"/>
      <c r="EV495" s="23"/>
      <c r="EW495" s="23"/>
      <c r="EX495" s="23"/>
      <c r="EY495" s="23"/>
      <c r="EZ495" s="23"/>
      <c r="FA495" s="23"/>
      <c r="FB495" s="23"/>
      <c r="FC495" s="23"/>
      <c r="FD495" s="23"/>
      <c r="FE495" s="23"/>
      <c r="FF495" s="23"/>
      <c r="FG495" s="23"/>
      <c r="FH495" s="23"/>
      <c r="FI495" s="23"/>
      <c r="FJ495" s="23"/>
      <c r="FK495" s="23"/>
      <c r="FL495" s="23"/>
      <c r="FM495" s="23"/>
      <c r="FN495" s="23"/>
      <c r="FO495" s="23"/>
      <c r="FP495" s="23"/>
      <c r="FQ495" s="23"/>
      <c r="FR495" s="23"/>
      <c r="FS495" s="23"/>
      <c r="FT495" s="23"/>
      <c r="FU495" s="23"/>
      <c r="FV495" s="23"/>
      <c r="FW495" s="23"/>
      <c r="FX495" s="23"/>
      <c r="FY495" s="23"/>
      <c r="FZ495" s="23"/>
      <c r="GA495" s="23"/>
      <c r="GB495" s="23"/>
      <c r="GC495" s="23"/>
      <c r="GD495" s="23"/>
      <c r="GE495" s="23"/>
      <c r="GF495" s="23"/>
      <c r="GG495" s="23"/>
      <c r="GH495" s="23"/>
      <c r="GI495" s="23"/>
      <c r="GJ495" s="23"/>
      <c r="GK495" s="23"/>
    </row>
    <row r="496" spans="1:193" x14ac:dyDescent="0.35">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c r="AD496" s="23"/>
      <c r="AE496" s="23"/>
      <c r="AF496" s="23"/>
      <c r="AG496" s="23"/>
      <c r="AH496" s="23"/>
      <c r="AI496" s="23"/>
      <c r="AJ496" s="23"/>
      <c r="AK496" s="23"/>
      <c r="AL496" s="23"/>
      <c r="AM496" s="23"/>
      <c r="AN496" s="23"/>
      <c r="AO496" s="23"/>
      <c r="AP496" s="23"/>
      <c r="AQ496" s="23"/>
      <c r="AR496" s="23"/>
      <c r="AS496" s="23"/>
      <c r="AT496" s="23"/>
      <c r="AU496" s="23"/>
      <c r="AV496" s="23"/>
      <c r="AW496" s="23"/>
      <c r="AX496" s="23"/>
      <c r="AY496" s="23"/>
      <c r="AZ496" s="23"/>
      <c r="BA496" s="23"/>
      <c r="BB496" s="23"/>
      <c r="BC496" s="23"/>
      <c r="BD496" s="23"/>
      <c r="BE496" s="23"/>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c r="EC496" s="23"/>
      <c r="ED496" s="23"/>
      <c r="EE496" s="23"/>
      <c r="EF496" s="23"/>
      <c r="EG496" s="23"/>
      <c r="EH496" s="23"/>
      <c r="EI496" s="23"/>
      <c r="EJ496" s="23"/>
      <c r="EK496" s="23"/>
      <c r="EL496" s="23"/>
      <c r="EM496" s="23"/>
      <c r="EN496" s="23"/>
      <c r="EO496" s="23"/>
      <c r="EP496" s="23"/>
      <c r="EQ496" s="23"/>
      <c r="ER496" s="23"/>
      <c r="ES496" s="23"/>
      <c r="ET496" s="23"/>
      <c r="EU496" s="23"/>
      <c r="EV496" s="23"/>
      <c r="EW496" s="23"/>
      <c r="EX496" s="23"/>
      <c r="EY496" s="23"/>
      <c r="EZ496" s="23"/>
      <c r="FA496" s="23"/>
      <c r="FB496" s="23"/>
      <c r="FC496" s="23"/>
      <c r="FD496" s="23"/>
      <c r="FE496" s="23"/>
      <c r="FF496" s="23"/>
      <c r="FG496" s="23"/>
      <c r="FH496" s="23"/>
      <c r="FI496" s="23"/>
      <c r="FJ496" s="23"/>
      <c r="FK496" s="23"/>
      <c r="FL496" s="23"/>
      <c r="FM496" s="23"/>
      <c r="FN496" s="23"/>
      <c r="FO496" s="23"/>
      <c r="FP496" s="23"/>
      <c r="FQ496" s="23"/>
      <c r="FR496" s="23"/>
      <c r="FS496" s="23"/>
      <c r="FT496" s="23"/>
      <c r="FU496" s="23"/>
      <c r="FV496" s="23"/>
      <c r="FW496" s="23"/>
      <c r="FX496" s="23"/>
      <c r="FY496" s="23"/>
      <c r="FZ496" s="23"/>
      <c r="GA496" s="23"/>
      <c r="GB496" s="23"/>
      <c r="GC496" s="23"/>
      <c r="GD496" s="23"/>
      <c r="GE496" s="23"/>
      <c r="GF496" s="23"/>
      <c r="GG496" s="23"/>
      <c r="GH496" s="23"/>
      <c r="GI496" s="23"/>
      <c r="GJ496" s="23"/>
      <c r="GK496" s="23"/>
    </row>
    <row r="497" spans="1:193" x14ac:dyDescent="0.35">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c r="AD497" s="23"/>
      <c r="AE497" s="23"/>
      <c r="AF497" s="23"/>
      <c r="AG497" s="23"/>
      <c r="AH497" s="23"/>
      <c r="AI497" s="23"/>
      <c r="AJ497" s="23"/>
      <c r="AK497" s="23"/>
      <c r="AL497" s="23"/>
      <c r="AM497" s="23"/>
      <c r="AN497" s="23"/>
      <c r="AO497" s="23"/>
      <c r="AP497" s="23"/>
      <c r="AQ497" s="23"/>
      <c r="AR497" s="23"/>
      <c r="AS497" s="23"/>
      <c r="AT497" s="23"/>
      <c r="AU497" s="23"/>
      <c r="AV497" s="23"/>
      <c r="AW497" s="23"/>
      <c r="AX497" s="23"/>
      <c r="AY497" s="23"/>
      <c r="AZ497" s="23"/>
      <c r="BA497" s="23"/>
      <c r="BB497" s="23"/>
      <c r="BC497" s="23"/>
      <c r="BD497" s="23"/>
      <c r="BE497" s="23"/>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c r="EC497" s="23"/>
      <c r="ED497" s="23"/>
      <c r="EE497" s="23"/>
      <c r="EF497" s="23"/>
      <c r="EG497" s="23"/>
      <c r="EH497" s="23"/>
      <c r="EI497" s="23"/>
      <c r="EJ497" s="23"/>
      <c r="EK497" s="23"/>
      <c r="EL497" s="23"/>
      <c r="EM497" s="23"/>
      <c r="EN497" s="23"/>
      <c r="EO497" s="23"/>
      <c r="EP497" s="23"/>
      <c r="EQ497" s="23"/>
      <c r="ER497" s="23"/>
      <c r="ES497" s="23"/>
      <c r="ET497" s="23"/>
      <c r="EU497" s="23"/>
      <c r="EV497" s="23"/>
      <c r="EW497" s="23"/>
      <c r="EX497" s="23"/>
      <c r="EY497" s="23"/>
      <c r="EZ497" s="23"/>
      <c r="FA497" s="23"/>
      <c r="FB497" s="23"/>
      <c r="FC497" s="23"/>
      <c r="FD497" s="23"/>
      <c r="FE497" s="23"/>
      <c r="FF497" s="23"/>
      <c r="FG497" s="23"/>
      <c r="FH497" s="23"/>
      <c r="FI497" s="23"/>
      <c r="FJ497" s="23"/>
      <c r="FK497" s="23"/>
      <c r="FL497" s="23"/>
      <c r="FM497" s="23"/>
      <c r="FN497" s="23"/>
      <c r="FO497" s="23"/>
      <c r="FP497" s="23"/>
      <c r="FQ497" s="23"/>
      <c r="FR497" s="23"/>
      <c r="FS497" s="23"/>
      <c r="FT497" s="23"/>
      <c r="FU497" s="23"/>
      <c r="FV497" s="23"/>
      <c r="FW497" s="23"/>
      <c r="FX497" s="23"/>
      <c r="FY497" s="23"/>
      <c r="FZ497" s="23"/>
      <c r="GA497" s="23"/>
      <c r="GB497" s="23"/>
      <c r="GC497" s="23"/>
      <c r="GD497" s="23"/>
      <c r="GE497" s="23"/>
      <c r="GF497" s="23"/>
      <c r="GG497" s="23"/>
      <c r="GH497" s="23"/>
      <c r="GI497" s="23"/>
      <c r="GJ497" s="23"/>
      <c r="GK497" s="23"/>
    </row>
    <row r="498" spans="1:193" x14ac:dyDescent="0.35">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c r="AD498" s="23"/>
      <c r="AE498" s="23"/>
      <c r="AF498" s="23"/>
      <c r="AG498" s="23"/>
      <c r="AH498" s="23"/>
      <c r="AI498" s="23"/>
      <c r="AJ498" s="23"/>
      <c r="AK498" s="23"/>
      <c r="AL498" s="23"/>
      <c r="AM498" s="23"/>
      <c r="AN498" s="23"/>
      <c r="AO498" s="23"/>
      <c r="AP498" s="23"/>
      <c r="AQ498" s="23"/>
      <c r="AR498" s="23"/>
      <c r="AS498" s="23"/>
      <c r="AT498" s="23"/>
      <c r="AU498" s="23"/>
      <c r="AV498" s="23"/>
      <c r="AW498" s="23"/>
      <c r="AX498" s="23"/>
      <c r="AY498" s="23"/>
      <c r="AZ498" s="23"/>
      <c r="BA498" s="23"/>
      <c r="BB498" s="23"/>
      <c r="BC498" s="23"/>
      <c r="BD498" s="23"/>
      <c r="BE498" s="23"/>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c r="EC498" s="23"/>
      <c r="ED498" s="23"/>
      <c r="EE498" s="23"/>
      <c r="EF498" s="23"/>
      <c r="EG498" s="23"/>
      <c r="EH498" s="23"/>
      <c r="EI498" s="23"/>
      <c r="EJ498" s="23"/>
      <c r="EK498" s="23"/>
      <c r="EL498" s="23"/>
      <c r="EM498" s="23"/>
      <c r="EN498" s="23"/>
      <c r="EO498" s="23"/>
      <c r="EP498" s="23"/>
      <c r="EQ498" s="23"/>
      <c r="ER498" s="23"/>
      <c r="ES498" s="23"/>
      <c r="ET498" s="23"/>
      <c r="EU498" s="23"/>
      <c r="EV498" s="23"/>
      <c r="EW498" s="23"/>
      <c r="EX498" s="23"/>
      <c r="EY498" s="23"/>
      <c r="EZ498" s="23"/>
      <c r="FA498" s="23"/>
      <c r="FB498" s="23"/>
      <c r="FC498" s="23"/>
      <c r="FD498" s="23"/>
      <c r="FE498" s="23"/>
      <c r="FF498" s="23"/>
      <c r="FG498" s="23"/>
      <c r="FH498" s="23"/>
      <c r="FI498" s="23"/>
      <c r="FJ498" s="23"/>
      <c r="FK498" s="23"/>
      <c r="FL498" s="23"/>
      <c r="FM498" s="23"/>
      <c r="FN498" s="23"/>
      <c r="FO498" s="23"/>
      <c r="FP498" s="23"/>
      <c r="FQ498" s="23"/>
      <c r="FR498" s="23"/>
      <c r="FS498" s="23"/>
      <c r="FT498" s="23"/>
      <c r="FU498" s="23"/>
      <c r="FV498" s="23"/>
      <c r="FW498" s="23"/>
      <c r="FX498" s="23"/>
      <c r="FY498" s="23"/>
      <c r="FZ498" s="23"/>
      <c r="GA498" s="23"/>
      <c r="GB498" s="23"/>
      <c r="GC498" s="23"/>
      <c r="GD498" s="23"/>
      <c r="GE498" s="23"/>
      <c r="GF498" s="23"/>
      <c r="GG498" s="23"/>
      <c r="GH498" s="23"/>
      <c r="GI498" s="23"/>
      <c r="GJ498" s="23"/>
      <c r="GK498" s="23"/>
    </row>
    <row r="499" spans="1:193" x14ac:dyDescent="0.35">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c r="AD499" s="23"/>
      <c r="AE499" s="23"/>
      <c r="AF499" s="23"/>
      <c r="AG499" s="23"/>
      <c r="AH499" s="23"/>
      <c r="AI499" s="23"/>
      <c r="AJ499" s="23"/>
      <c r="AK499" s="23"/>
      <c r="AL499" s="23"/>
      <c r="AM499" s="23"/>
      <c r="AN499" s="23"/>
      <c r="AO499" s="23"/>
      <c r="AP499" s="23"/>
      <c r="AQ499" s="23"/>
      <c r="AR499" s="23"/>
      <c r="AS499" s="23"/>
      <c r="AT499" s="23"/>
      <c r="AU499" s="23"/>
      <c r="AV499" s="23"/>
      <c r="AW499" s="23"/>
      <c r="AX499" s="23"/>
      <c r="AY499" s="23"/>
      <c r="AZ499" s="23"/>
      <c r="BA499" s="23"/>
      <c r="BB499" s="23"/>
      <c r="BC499" s="23"/>
      <c r="BD499" s="23"/>
      <c r="BE499" s="23"/>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c r="EC499" s="23"/>
      <c r="ED499" s="23"/>
      <c r="EE499" s="23"/>
      <c r="EF499" s="23"/>
      <c r="EG499" s="23"/>
      <c r="EH499" s="23"/>
      <c r="EI499" s="23"/>
      <c r="EJ499" s="23"/>
      <c r="EK499" s="23"/>
      <c r="EL499" s="23"/>
      <c r="EM499" s="23"/>
      <c r="EN499" s="23"/>
      <c r="EO499" s="23"/>
      <c r="EP499" s="23"/>
      <c r="EQ499" s="23"/>
      <c r="ER499" s="23"/>
      <c r="ES499" s="23"/>
      <c r="ET499" s="23"/>
      <c r="EU499" s="23"/>
      <c r="EV499" s="23"/>
      <c r="EW499" s="23"/>
      <c r="EX499" s="23"/>
      <c r="EY499" s="23"/>
      <c r="EZ499" s="23"/>
      <c r="FA499" s="23"/>
      <c r="FB499" s="23"/>
      <c r="FC499" s="23"/>
      <c r="FD499" s="23"/>
      <c r="FE499" s="23"/>
      <c r="FF499" s="23"/>
      <c r="FG499" s="23"/>
      <c r="FH499" s="23"/>
      <c r="FI499" s="23"/>
      <c r="FJ499" s="23"/>
      <c r="FK499" s="23"/>
      <c r="FL499" s="23"/>
      <c r="FM499" s="23"/>
      <c r="FN499" s="23"/>
      <c r="FO499" s="23"/>
      <c r="FP499" s="23"/>
      <c r="FQ499" s="23"/>
      <c r="FR499" s="23"/>
      <c r="FS499" s="23"/>
      <c r="FT499" s="23"/>
      <c r="FU499" s="23"/>
      <c r="FV499" s="23"/>
      <c r="FW499" s="23"/>
      <c r="FX499" s="23"/>
      <c r="FY499" s="23"/>
      <c r="FZ499" s="23"/>
      <c r="GA499" s="23"/>
      <c r="GB499" s="23"/>
      <c r="GC499" s="23"/>
      <c r="GD499" s="23"/>
      <c r="GE499" s="23"/>
      <c r="GF499" s="23"/>
      <c r="GG499" s="23"/>
      <c r="GH499" s="23"/>
      <c r="GI499" s="23"/>
      <c r="GJ499" s="23"/>
      <c r="GK499" s="23"/>
    </row>
    <row r="500" spans="1:193" x14ac:dyDescent="0.35">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c r="AT500" s="23"/>
      <c r="AU500" s="23"/>
      <c r="AV500" s="23"/>
      <c r="AW500" s="23"/>
      <c r="AX500" s="23"/>
      <c r="AY500" s="23"/>
      <c r="AZ500" s="23"/>
      <c r="BA500" s="23"/>
      <c r="BB500" s="23"/>
      <c r="BC500" s="23"/>
      <c r="BD500" s="23"/>
      <c r="BE500" s="23"/>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c r="EC500" s="23"/>
      <c r="ED500" s="23"/>
      <c r="EE500" s="23"/>
      <c r="EF500" s="23"/>
      <c r="EG500" s="23"/>
      <c r="EH500" s="23"/>
      <c r="EI500" s="23"/>
      <c r="EJ500" s="23"/>
      <c r="EK500" s="23"/>
      <c r="EL500" s="23"/>
      <c r="EM500" s="23"/>
      <c r="EN500" s="23"/>
      <c r="EO500" s="23"/>
      <c r="EP500" s="23"/>
      <c r="EQ500" s="23"/>
      <c r="ER500" s="23"/>
      <c r="ES500" s="23"/>
      <c r="ET500" s="23"/>
      <c r="EU500" s="23"/>
      <c r="EV500" s="23"/>
      <c r="EW500" s="23"/>
      <c r="EX500" s="23"/>
      <c r="EY500" s="23"/>
      <c r="EZ500" s="23"/>
      <c r="FA500" s="23"/>
      <c r="FB500" s="23"/>
      <c r="FC500" s="23"/>
      <c r="FD500" s="23"/>
      <c r="FE500" s="23"/>
      <c r="FF500" s="23"/>
      <c r="FG500" s="23"/>
      <c r="FH500" s="23"/>
      <c r="FI500" s="23"/>
      <c r="FJ500" s="23"/>
      <c r="FK500" s="23"/>
      <c r="FL500" s="23"/>
      <c r="FM500" s="23"/>
      <c r="FN500" s="23"/>
      <c r="FO500" s="23"/>
      <c r="FP500" s="23"/>
      <c r="FQ500" s="23"/>
      <c r="FR500" s="23"/>
      <c r="FS500" s="23"/>
      <c r="FT500" s="23"/>
      <c r="FU500" s="23"/>
      <c r="FV500" s="23"/>
      <c r="FW500" s="23"/>
      <c r="FX500" s="23"/>
      <c r="FY500" s="23"/>
      <c r="FZ500" s="23"/>
      <c r="GA500" s="23"/>
      <c r="GB500" s="23"/>
      <c r="GC500" s="23"/>
      <c r="GD500" s="23"/>
      <c r="GE500" s="23"/>
      <c r="GF500" s="23"/>
      <c r="GG500" s="23"/>
      <c r="GH500" s="23"/>
      <c r="GI500" s="23"/>
      <c r="GJ500" s="23"/>
      <c r="GK500" s="23"/>
    </row>
    <row r="501" spans="1:193" x14ac:dyDescent="0.35">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c r="AT501" s="23"/>
      <c r="AU501" s="23"/>
      <c r="AV501" s="23"/>
      <c r="AW501" s="23"/>
      <c r="AX501" s="23"/>
      <c r="AY501" s="23"/>
      <c r="AZ501" s="23"/>
      <c r="BA501" s="23"/>
      <c r="BB501" s="23"/>
      <c r="BC501" s="23"/>
      <c r="BD501" s="23"/>
      <c r="BE501" s="23"/>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c r="EC501" s="23"/>
      <c r="ED501" s="23"/>
      <c r="EE501" s="23"/>
      <c r="EF501" s="23"/>
      <c r="EG501" s="23"/>
      <c r="EH501" s="23"/>
      <c r="EI501" s="23"/>
      <c r="EJ501" s="23"/>
      <c r="EK501" s="23"/>
      <c r="EL501" s="23"/>
      <c r="EM501" s="23"/>
      <c r="EN501" s="23"/>
      <c r="EO501" s="23"/>
      <c r="EP501" s="23"/>
      <c r="EQ501" s="23"/>
      <c r="ER501" s="23"/>
      <c r="ES501" s="23"/>
      <c r="ET501" s="23"/>
      <c r="EU501" s="23"/>
      <c r="EV501" s="23"/>
      <c r="EW501" s="23"/>
      <c r="EX501" s="23"/>
      <c r="EY501" s="23"/>
      <c r="EZ501" s="23"/>
      <c r="FA501" s="23"/>
      <c r="FB501" s="23"/>
      <c r="FC501" s="23"/>
      <c r="FD501" s="23"/>
      <c r="FE501" s="23"/>
      <c r="FF501" s="23"/>
      <c r="FG501" s="23"/>
      <c r="FH501" s="23"/>
      <c r="FI501" s="23"/>
      <c r="FJ501" s="23"/>
      <c r="FK501" s="23"/>
      <c r="FL501" s="23"/>
      <c r="FM501" s="23"/>
      <c r="FN501" s="23"/>
      <c r="FO501" s="23"/>
      <c r="FP501" s="23"/>
      <c r="FQ501" s="23"/>
      <c r="FR501" s="23"/>
      <c r="FS501" s="23"/>
      <c r="FT501" s="23"/>
      <c r="FU501" s="23"/>
      <c r="FV501" s="23"/>
      <c r="FW501" s="23"/>
      <c r="FX501" s="23"/>
      <c r="FY501" s="23"/>
      <c r="FZ501" s="23"/>
      <c r="GA501" s="23"/>
      <c r="GB501" s="23"/>
      <c r="GC501" s="23"/>
      <c r="GD501" s="23"/>
      <c r="GE501" s="23"/>
      <c r="GF501" s="23"/>
      <c r="GG501" s="23"/>
      <c r="GH501" s="23"/>
      <c r="GI501" s="23"/>
      <c r="GJ501" s="23"/>
      <c r="GK501" s="23"/>
    </row>
    <row r="502" spans="1:193" x14ac:dyDescent="0.35">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c r="AT502" s="23"/>
      <c r="AU502" s="23"/>
      <c r="AV502" s="23"/>
      <c r="AW502" s="23"/>
      <c r="AX502" s="23"/>
      <c r="AY502" s="23"/>
      <c r="AZ502" s="23"/>
      <c r="BA502" s="23"/>
      <c r="BB502" s="23"/>
      <c r="BC502" s="23"/>
      <c r="BD502" s="23"/>
      <c r="BE502" s="23"/>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c r="EC502" s="23"/>
      <c r="ED502" s="23"/>
      <c r="EE502" s="23"/>
      <c r="EF502" s="23"/>
      <c r="EG502" s="23"/>
      <c r="EH502" s="23"/>
      <c r="EI502" s="23"/>
      <c r="EJ502" s="23"/>
      <c r="EK502" s="23"/>
      <c r="EL502" s="23"/>
      <c r="EM502" s="23"/>
      <c r="EN502" s="23"/>
      <c r="EO502" s="23"/>
      <c r="EP502" s="23"/>
      <c r="EQ502" s="23"/>
      <c r="ER502" s="23"/>
      <c r="ES502" s="23"/>
      <c r="ET502" s="23"/>
      <c r="EU502" s="23"/>
      <c r="EV502" s="23"/>
      <c r="EW502" s="23"/>
      <c r="EX502" s="23"/>
      <c r="EY502" s="23"/>
      <c r="EZ502" s="23"/>
      <c r="FA502" s="23"/>
      <c r="FB502" s="23"/>
      <c r="FC502" s="23"/>
      <c r="FD502" s="23"/>
      <c r="FE502" s="23"/>
      <c r="FF502" s="23"/>
      <c r="FG502" s="23"/>
      <c r="FH502" s="23"/>
      <c r="FI502" s="23"/>
      <c r="FJ502" s="23"/>
      <c r="FK502" s="23"/>
      <c r="FL502" s="23"/>
      <c r="FM502" s="23"/>
      <c r="FN502" s="23"/>
      <c r="FO502" s="23"/>
      <c r="FP502" s="23"/>
      <c r="FQ502" s="23"/>
      <c r="FR502" s="23"/>
      <c r="FS502" s="23"/>
      <c r="FT502" s="23"/>
      <c r="FU502" s="23"/>
      <c r="FV502" s="23"/>
      <c r="FW502" s="23"/>
      <c r="FX502" s="23"/>
      <c r="FY502" s="23"/>
      <c r="FZ502" s="23"/>
      <c r="GA502" s="23"/>
      <c r="GB502" s="23"/>
      <c r="GC502" s="23"/>
      <c r="GD502" s="23"/>
      <c r="GE502" s="23"/>
      <c r="GF502" s="23"/>
      <c r="GG502" s="23"/>
      <c r="GH502" s="23"/>
      <c r="GI502" s="23"/>
      <c r="GJ502" s="23"/>
      <c r="GK502" s="23"/>
    </row>
    <row r="503" spans="1:193" x14ac:dyDescent="0.35">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c r="AT503" s="23"/>
      <c r="AU503" s="23"/>
      <c r="AV503" s="23"/>
      <c r="AW503" s="23"/>
      <c r="AX503" s="23"/>
      <c r="AY503" s="23"/>
      <c r="AZ503" s="23"/>
      <c r="BA503" s="23"/>
      <c r="BB503" s="23"/>
      <c r="BC503" s="23"/>
      <c r="BD503" s="23"/>
      <c r="BE503" s="23"/>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c r="EC503" s="23"/>
      <c r="ED503" s="23"/>
      <c r="EE503" s="23"/>
      <c r="EF503" s="23"/>
      <c r="EG503" s="23"/>
      <c r="EH503" s="23"/>
      <c r="EI503" s="23"/>
      <c r="EJ503" s="23"/>
      <c r="EK503" s="23"/>
      <c r="EL503" s="23"/>
      <c r="EM503" s="23"/>
      <c r="EN503" s="23"/>
      <c r="EO503" s="23"/>
      <c r="EP503" s="23"/>
      <c r="EQ503" s="23"/>
      <c r="ER503" s="23"/>
      <c r="ES503" s="23"/>
      <c r="ET503" s="23"/>
      <c r="EU503" s="23"/>
      <c r="EV503" s="23"/>
      <c r="EW503" s="23"/>
      <c r="EX503" s="23"/>
      <c r="EY503" s="23"/>
      <c r="EZ503" s="23"/>
      <c r="FA503" s="23"/>
      <c r="FB503" s="23"/>
      <c r="FC503" s="23"/>
      <c r="FD503" s="23"/>
      <c r="FE503" s="23"/>
      <c r="FF503" s="23"/>
      <c r="FG503" s="23"/>
      <c r="FH503" s="23"/>
      <c r="FI503" s="23"/>
      <c r="FJ503" s="23"/>
      <c r="FK503" s="23"/>
      <c r="FL503" s="23"/>
      <c r="FM503" s="23"/>
      <c r="FN503" s="23"/>
      <c r="FO503" s="23"/>
      <c r="FP503" s="23"/>
      <c r="FQ503" s="23"/>
      <c r="FR503" s="23"/>
      <c r="FS503" s="23"/>
      <c r="FT503" s="23"/>
      <c r="FU503" s="23"/>
      <c r="FV503" s="23"/>
      <c r="FW503" s="23"/>
      <c r="FX503" s="23"/>
      <c r="FY503" s="23"/>
      <c r="FZ503" s="23"/>
      <c r="GA503" s="23"/>
      <c r="GB503" s="23"/>
      <c r="GC503" s="23"/>
      <c r="GD503" s="23"/>
      <c r="GE503" s="23"/>
      <c r="GF503" s="23"/>
      <c r="GG503" s="23"/>
      <c r="GH503" s="23"/>
      <c r="GI503" s="23"/>
      <c r="GJ503" s="23"/>
      <c r="GK503" s="23"/>
    </row>
    <row r="504" spans="1:193" x14ac:dyDescent="0.35">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c r="AT504" s="23"/>
      <c r="AU504" s="23"/>
      <c r="AV504" s="23"/>
      <c r="AW504" s="23"/>
      <c r="AX504" s="23"/>
      <c r="AY504" s="23"/>
      <c r="AZ504" s="23"/>
      <c r="BA504" s="23"/>
      <c r="BB504" s="23"/>
      <c r="BC504" s="23"/>
      <c r="BD504" s="23"/>
      <c r="BE504" s="23"/>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c r="EC504" s="23"/>
      <c r="ED504" s="23"/>
      <c r="EE504" s="23"/>
      <c r="EF504" s="23"/>
      <c r="EG504" s="23"/>
      <c r="EH504" s="23"/>
      <c r="EI504" s="23"/>
      <c r="EJ504" s="23"/>
      <c r="EK504" s="23"/>
      <c r="EL504" s="23"/>
      <c r="EM504" s="23"/>
      <c r="EN504" s="23"/>
      <c r="EO504" s="23"/>
      <c r="EP504" s="23"/>
      <c r="EQ504" s="23"/>
      <c r="ER504" s="23"/>
      <c r="ES504" s="23"/>
      <c r="ET504" s="23"/>
      <c r="EU504" s="23"/>
      <c r="EV504" s="23"/>
      <c r="EW504" s="23"/>
      <c r="EX504" s="23"/>
      <c r="EY504" s="23"/>
      <c r="EZ504" s="23"/>
      <c r="FA504" s="23"/>
      <c r="FB504" s="23"/>
      <c r="FC504" s="23"/>
      <c r="FD504" s="23"/>
      <c r="FE504" s="23"/>
      <c r="FF504" s="23"/>
      <c r="FG504" s="23"/>
      <c r="FH504" s="23"/>
      <c r="FI504" s="23"/>
      <c r="FJ504" s="23"/>
      <c r="FK504" s="23"/>
      <c r="FL504" s="23"/>
      <c r="FM504" s="23"/>
      <c r="FN504" s="23"/>
      <c r="FO504" s="23"/>
      <c r="FP504" s="23"/>
      <c r="FQ504" s="23"/>
      <c r="FR504" s="23"/>
      <c r="FS504" s="23"/>
      <c r="FT504" s="23"/>
      <c r="FU504" s="23"/>
      <c r="FV504" s="23"/>
      <c r="FW504" s="23"/>
      <c r="FX504" s="23"/>
      <c r="FY504" s="23"/>
      <c r="FZ504" s="23"/>
      <c r="GA504" s="23"/>
      <c r="GB504" s="23"/>
      <c r="GC504" s="23"/>
      <c r="GD504" s="23"/>
      <c r="GE504" s="23"/>
      <c r="GF504" s="23"/>
      <c r="GG504" s="23"/>
      <c r="GH504" s="23"/>
      <c r="GI504" s="23"/>
      <c r="GJ504" s="23"/>
      <c r="GK504" s="23"/>
    </row>
    <row r="505" spans="1:193" x14ac:dyDescent="0.35">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c r="AT505" s="23"/>
      <c r="AU505" s="23"/>
      <c r="AV505" s="23"/>
      <c r="AW505" s="23"/>
      <c r="AX505" s="23"/>
      <c r="AY505" s="23"/>
      <c r="AZ505" s="23"/>
      <c r="BA505" s="23"/>
      <c r="BB505" s="23"/>
      <c r="BC505" s="23"/>
      <c r="BD505" s="23"/>
      <c r="BE505" s="23"/>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c r="EC505" s="23"/>
      <c r="ED505" s="23"/>
      <c r="EE505" s="23"/>
      <c r="EF505" s="23"/>
      <c r="EG505" s="23"/>
      <c r="EH505" s="23"/>
      <c r="EI505" s="23"/>
      <c r="EJ505" s="23"/>
      <c r="EK505" s="23"/>
      <c r="EL505" s="23"/>
      <c r="EM505" s="23"/>
      <c r="EN505" s="23"/>
      <c r="EO505" s="23"/>
      <c r="EP505" s="23"/>
      <c r="EQ505" s="23"/>
      <c r="ER505" s="23"/>
      <c r="ES505" s="23"/>
      <c r="ET505" s="23"/>
      <c r="EU505" s="23"/>
      <c r="EV505" s="23"/>
      <c r="EW505" s="23"/>
      <c r="EX505" s="23"/>
      <c r="EY505" s="23"/>
      <c r="EZ505" s="23"/>
      <c r="FA505" s="23"/>
      <c r="FB505" s="23"/>
      <c r="FC505" s="23"/>
      <c r="FD505" s="23"/>
      <c r="FE505" s="23"/>
      <c r="FF505" s="23"/>
      <c r="FG505" s="23"/>
      <c r="FH505" s="23"/>
      <c r="FI505" s="23"/>
      <c r="FJ505" s="23"/>
      <c r="FK505" s="23"/>
      <c r="FL505" s="23"/>
      <c r="FM505" s="23"/>
      <c r="FN505" s="23"/>
      <c r="FO505" s="23"/>
      <c r="FP505" s="23"/>
      <c r="FQ505" s="23"/>
      <c r="FR505" s="23"/>
      <c r="FS505" s="23"/>
      <c r="FT505" s="23"/>
      <c r="FU505" s="23"/>
      <c r="FV505" s="23"/>
      <c r="FW505" s="23"/>
      <c r="FX505" s="23"/>
      <c r="FY505" s="23"/>
      <c r="FZ505" s="23"/>
      <c r="GA505" s="23"/>
      <c r="GB505" s="23"/>
      <c r="GC505" s="23"/>
      <c r="GD505" s="23"/>
      <c r="GE505" s="23"/>
      <c r="GF505" s="23"/>
      <c r="GG505" s="23"/>
      <c r="GH505" s="23"/>
      <c r="GI505" s="23"/>
      <c r="GJ505" s="23"/>
      <c r="GK505" s="23"/>
    </row>
    <row r="506" spans="1:193" x14ac:dyDescent="0.35">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c r="AT506" s="23"/>
      <c r="AU506" s="23"/>
      <c r="AV506" s="23"/>
      <c r="AW506" s="23"/>
      <c r="AX506" s="23"/>
      <c r="AY506" s="23"/>
      <c r="AZ506" s="23"/>
      <c r="BA506" s="23"/>
      <c r="BB506" s="23"/>
      <c r="BC506" s="23"/>
      <c r="BD506" s="23"/>
      <c r="BE506" s="23"/>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c r="EC506" s="23"/>
      <c r="ED506" s="23"/>
      <c r="EE506" s="23"/>
      <c r="EF506" s="23"/>
      <c r="EG506" s="23"/>
      <c r="EH506" s="23"/>
      <c r="EI506" s="23"/>
      <c r="EJ506" s="23"/>
      <c r="EK506" s="23"/>
      <c r="EL506" s="23"/>
      <c r="EM506" s="23"/>
      <c r="EN506" s="23"/>
      <c r="EO506" s="23"/>
      <c r="EP506" s="23"/>
      <c r="EQ506" s="23"/>
      <c r="ER506" s="23"/>
      <c r="ES506" s="23"/>
      <c r="ET506" s="23"/>
      <c r="EU506" s="23"/>
      <c r="EV506" s="23"/>
      <c r="EW506" s="23"/>
      <c r="EX506" s="23"/>
      <c r="EY506" s="23"/>
      <c r="EZ506" s="23"/>
      <c r="FA506" s="23"/>
      <c r="FB506" s="23"/>
      <c r="FC506" s="23"/>
      <c r="FD506" s="23"/>
      <c r="FE506" s="23"/>
      <c r="FF506" s="23"/>
      <c r="FG506" s="23"/>
      <c r="FH506" s="23"/>
      <c r="FI506" s="23"/>
      <c r="FJ506" s="23"/>
      <c r="FK506" s="23"/>
      <c r="FL506" s="23"/>
      <c r="FM506" s="23"/>
      <c r="FN506" s="23"/>
      <c r="FO506" s="23"/>
      <c r="FP506" s="23"/>
      <c r="FQ506" s="23"/>
      <c r="FR506" s="23"/>
      <c r="FS506" s="23"/>
      <c r="FT506" s="23"/>
      <c r="FU506" s="23"/>
      <c r="FV506" s="23"/>
      <c r="FW506" s="23"/>
      <c r="FX506" s="23"/>
      <c r="FY506" s="23"/>
      <c r="FZ506" s="23"/>
      <c r="GA506" s="23"/>
      <c r="GB506" s="23"/>
      <c r="GC506" s="23"/>
      <c r="GD506" s="23"/>
      <c r="GE506" s="23"/>
      <c r="GF506" s="23"/>
      <c r="GG506" s="23"/>
      <c r="GH506" s="23"/>
      <c r="GI506" s="23"/>
      <c r="GJ506" s="23"/>
      <c r="GK506" s="23"/>
    </row>
    <row r="507" spans="1:193" x14ac:dyDescent="0.35">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c r="AT507" s="23"/>
      <c r="AU507" s="23"/>
      <c r="AV507" s="23"/>
      <c r="AW507" s="23"/>
      <c r="AX507" s="23"/>
      <c r="AY507" s="23"/>
      <c r="AZ507" s="23"/>
      <c r="BA507" s="23"/>
      <c r="BB507" s="23"/>
      <c r="BC507" s="23"/>
      <c r="BD507" s="23"/>
      <c r="BE507" s="23"/>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c r="EC507" s="23"/>
      <c r="ED507" s="23"/>
      <c r="EE507" s="23"/>
      <c r="EF507" s="23"/>
      <c r="EG507" s="23"/>
      <c r="EH507" s="23"/>
      <c r="EI507" s="23"/>
      <c r="EJ507" s="23"/>
      <c r="EK507" s="23"/>
      <c r="EL507" s="23"/>
      <c r="EM507" s="23"/>
      <c r="EN507" s="23"/>
      <c r="EO507" s="23"/>
      <c r="EP507" s="23"/>
      <c r="EQ507" s="23"/>
      <c r="ER507" s="23"/>
      <c r="ES507" s="23"/>
      <c r="ET507" s="23"/>
      <c r="EU507" s="23"/>
      <c r="EV507" s="23"/>
      <c r="EW507" s="23"/>
      <c r="EX507" s="23"/>
      <c r="EY507" s="23"/>
      <c r="EZ507" s="23"/>
      <c r="FA507" s="23"/>
      <c r="FB507" s="23"/>
      <c r="FC507" s="23"/>
      <c r="FD507" s="23"/>
      <c r="FE507" s="23"/>
      <c r="FF507" s="23"/>
      <c r="FG507" s="23"/>
      <c r="FH507" s="23"/>
      <c r="FI507" s="23"/>
      <c r="FJ507" s="23"/>
      <c r="FK507" s="23"/>
      <c r="FL507" s="23"/>
      <c r="FM507" s="23"/>
      <c r="FN507" s="23"/>
      <c r="FO507" s="23"/>
      <c r="FP507" s="23"/>
      <c r="FQ507" s="23"/>
      <c r="FR507" s="23"/>
      <c r="FS507" s="23"/>
      <c r="FT507" s="23"/>
      <c r="FU507" s="23"/>
      <c r="FV507" s="23"/>
      <c r="FW507" s="23"/>
      <c r="FX507" s="23"/>
      <c r="FY507" s="23"/>
      <c r="FZ507" s="23"/>
      <c r="GA507" s="23"/>
      <c r="GB507" s="23"/>
      <c r="GC507" s="23"/>
      <c r="GD507" s="23"/>
      <c r="GE507" s="23"/>
      <c r="GF507" s="23"/>
      <c r="GG507" s="23"/>
      <c r="GH507" s="23"/>
      <c r="GI507" s="23"/>
      <c r="GJ507" s="23"/>
      <c r="GK507" s="23"/>
    </row>
    <row r="508" spans="1:193" x14ac:dyDescent="0.35">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c r="AT508" s="23"/>
      <c r="AU508" s="23"/>
      <c r="AV508" s="23"/>
      <c r="AW508" s="23"/>
      <c r="AX508" s="23"/>
      <c r="AY508" s="23"/>
      <c r="AZ508" s="23"/>
      <c r="BA508" s="23"/>
      <c r="BB508" s="23"/>
      <c r="BC508" s="23"/>
      <c r="BD508" s="23"/>
      <c r="BE508" s="23"/>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c r="EC508" s="23"/>
      <c r="ED508" s="23"/>
      <c r="EE508" s="23"/>
      <c r="EF508" s="23"/>
      <c r="EG508" s="23"/>
      <c r="EH508" s="23"/>
      <c r="EI508" s="23"/>
      <c r="EJ508" s="23"/>
      <c r="EK508" s="23"/>
      <c r="EL508" s="23"/>
      <c r="EM508" s="23"/>
      <c r="EN508" s="23"/>
      <c r="EO508" s="23"/>
      <c r="EP508" s="23"/>
      <c r="EQ508" s="23"/>
      <c r="ER508" s="23"/>
      <c r="ES508" s="23"/>
      <c r="ET508" s="23"/>
      <c r="EU508" s="23"/>
      <c r="EV508" s="23"/>
      <c r="EW508" s="23"/>
      <c r="EX508" s="23"/>
      <c r="EY508" s="23"/>
      <c r="EZ508" s="23"/>
      <c r="FA508" s="23"/>
      <c r="FB508" s="23"/>
      <c r="FC508" s="23"/>
      <c r="FD508" s="23"/>
      <c r="FE508" s="23"/>
      <c r="FF508" s="23"/>
      <c r="FG508" s="23"/>
      <c r="FH508" s="23"/>
      <c r="FI508" s="23"/>
      <c r="FJ508" s="23"/>
      <c r="FK508" s="23"/>
      <c r="FL508" s="23"/>
      <c r="FM508" s="23"/>
      <c r="FN508" s="23"/>
      <c r="FO508" s="23"/>
      <c r="FP508" s="23"/>
      <c r="FQ508" s="23"/>
      <c r="FR508" s="23"/>
      <c r="FS508" s="23"/>
      <c r="FT508" s="23"/>
      <c r="FU508" s="23"/>
      <c r="FV508" s="23"/>
      <c r="FW508" s="23"/>
      <c r="FX508" s="23"/>
      <c r="FY508" s="23"/>
      <c r="FZ508" s="23"/>
      <c r="GA508" s="23"/>
      <c r="GB508" s="23"/>
      <c r="GC508" s="23"/>
      <c r="GD508" s="23"/>
      <c r="GE508" s="23"/>
      <c r="GF508" s="23"/>
      <c r="GG508" s="23"/>
      <c r="GH508" s="23"/>
      <c r="GI508" s="23"/>
      <c r="GJ508" s="23"/>
      <c r="GK508" s="23"/>
    </row>
    <row r="509" spans="1:193" x14ac:dyDescent="0.35">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c r="AT509" s="23"/>
      <c r="AU509" s="23"/>
      <c r="AV509" s="23"/>
      <c r="AW509" s="23"/>
      <c r="AX509" s="23"/>
      <c r="AY509" s="23"/>
      <c r="AZ509" s="23"/>
      <c r="BA509" s="23"/>
      <c r="BB509" s="23"/>
      <c r="BC509" s="23"/>
      <c r="BD509" s="23"/>
      <c r="BE509" s="23"/>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c r="EC509" s="23"/>
      <c r="ED509" s="23"/>
      <c r="EE509" s="23"/>
      <c r="EF509" s="23"/>
      <c r="EG509" s="23"/>
      <c r="EH509" s="23"/>
      <c r="EI509" s="23"/>
      <c r="EJ509" s="23"/>
      <c r="EK509" s="23"/>
      <c r="EL509" s="23"/>
      <c r="EM509" s="23"/>
      <c r="EN509" s="23"/>
      <c r="EO509" s="23"/>
      <c r="EP509" s="23"/>
      <c r="EQ509" s="23"/>
      <c r="ER509" s="23"/>
      <c r="ES509" s="23"/>
      <c r="ET509" s="23"/>
      <c r="EU509" s="23"/>
      <c r="EV509" s="23"/>
      <c r="EW509" s="23"/>
      <c r="EX509" s="23"/>
      <c r="EY509" s="23"/>
      <c r="EZ509" s="23"/>
      <c r="FA509" s="23"/>
      <c r="FB509" s="23"/>
      <c r="FC509" s="23"/>
      <c r="FD509" s="23"/>
      <c r="FE509" s="23"/>
      <c r="FF509" s="23"/>
      <c r="FG509" s="23"/>
      <c r="FH509" s="23"/>
      <c r="FI509" s="23"/>
      <c r="FJ509" s="23"/>
      <c r="FK509" s="23"/>
      <c r="FL509" s="23"/>
      <c r="FM509" s="23"/>
      <c r="FN509" s="23"/>
      <c r="FO509" s="23"/>
      <c r="FP509" s="23"/>
      <c r="FQ509" s="23"/>
      <c r="FR509" s="23"/>
      <c r="FS509" s="23"/>
      <c r="FT509" s="23"/>
      <c r="FU509" s="23"/>
      <c r="FV509" s="23"/>
      <c r="FW509" s="23"/>
      <c r="FX509" s="23"/>
      <c r="FY509" s="23"/>
      <c r="FZ509" s="23"/>
      <c r="GA509" s="23"/>
      <c r="GB509" s="23"/>
      <c r="GC509" s="23"/>
      <c r="GD509" s="23"/>
      <c r="GE509" s="23"/>
      <c r="GF509" s="23"/>
      <c r="GG509" s="23"/>
      <c r="GH509" s="23"/>
      <c r="GI509" s="23"/>
      <c r="GJ509" s="23"/>
      <c r="GK509" s="23"/>
    </row>
    <row r="510" spans="1:193" x14ac:dyDescent="0.35">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c r="AT510" s="23"/>
      <c r="AU510" s="23"/>
      <c r="AV510" s="23"/>
      <c r="AW510" s="23"/>
      <c r="AX510" s="23"/>
      <c r="AY510" s="23"/>
      <c r="AZ510" s="23"/>
      <c r="BA510" s="23"/>
      <c r="BB510" s="23"/>
      <c r="BC510" s="23"/>
      <c r="BD510" s="23"/>
      <c r="BE510" s="23"/>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c r="EC510" s="23"/>
      <c r="ED510" s="23"/>
      <c r="EE510" s="23"/>
      <c r="EF510" s="23"/>
      <c r="EG510" s="23"/>
      <c r="EH510" s="23"/>
      <c r="EI510" s="23"/>
      <c r="EJ510" s="23"/>
      <c r="EK510" s="23"/>
      <c r="EL510" s="23"/>
      <c r="EM510" s="23"/>
      <c r="EN510" s="23"/>
      <c r="EO510" s="23"/>
      <c r="EP510" s="23"/>
      <c r="EQ510" s="23"/>
      <c r="ER510" s="23"/>
      <c r="ES510" s="23"/>
      <c r="ET510" s="23"/>
      <c r="EU510" s="23"/>
      <c r="EV510" s="23"/>
      <c r="EW510" s="23"/>
      <c r="EX510" s="23"/>
      <c r="EY510" s="23"/>
      <c r="EZ510" s="23"/>
      <c r="FA510" s="23"/>
      <c r="FB510" s="23"/>
      <c r="FC510" s="23"/>
      <c r="FD510" s="23"/>
      <c r="FE510" s="23"/>
      <c r="FF510" s="23"/>
      <c r="FG510" s="23"/>
      <c r="FH510" s="23"/>
      <c r="FI510" s="23"/>
      <c r="FJ510" s="23"/>
      <c r="FK510" s="23"/>
      <c r="FL510" s="23"/>
      <c r="FM510" s="23"/>
      <c r="FN510" s="23"/>
      <c r="FO510" s="23"/>
      <c r="FP510" s="23"/>
      <c r="FQ510" s="23"/>
      <c r="FR510" s="23"/>
      <c r="FS510" s="23"/>
      <c r="FT510" s="23"/>
      <c r="FU510" s="23"/>
      <c r="FV510" s="23"/>
      <c r="FW510" s="23"/>
      <c r="FX510" s="23"/>
      <c r="FY510" s="23"/>
      <c r="FZ510" s="23"/>
      <c r="GA510" s="23"/>
      <c r="GB510" s="23"/>
      <c r="GC510" s="23"/>
      <c r="GD510" s="23"/>
      <c r="GE510" s="23"/>
      <c r="GF510" s="23"/>
      <c r="GG510" s="23"/>
      <c r="GH510" s="23"/>
      <c r="GI510" s="23"/>
      <c r="GJ510" s="23"/>
      <c r="GK510" s="23"/>
    </row>
    <row r="511" spans="1:193" x14ac:dyDescent="0.35">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c r="AD511" s="23"/>
      <c r="AE511" s="23"/>
      <c r="AF511" s="23"/>
      <c r="AG511" s="23"/>
      <c r="AH511" s="23"/>
      <c r="AI511" s="23"/>
      <c r="AJ511" s="23"/>
      <c r="AK511" s="23"/>
      <c r="AL511" s="23"/>
      <c r="AM511" s="23"/>
      <c r="AN511" s="23"/>
      <c r="AO511" s="23"/>
      <c r="AP511" s="23"/>
      <c r="AQ511" s="23"/>
      <c r="AR511" s="23"/>
      <c r="AS511" s="23"/>
      <c r="AT511" s="23"/>
      <c r="AU511" s="23"/>
      <c r="AV511" s="23"/>
      <c r="AW511" s="23"/>
      <c r="AX511" s="23"/>
      <c r="AY511" s="23"/>
      <c r="AZ511" s="23"/>
      <c r="BA511" s="23"/>
      <c r="BB511" s="23"/>
      <c r="BC511" s="23"/>
      <c r="BD511" s="23"/>
      <c r="BE511" s="23"/>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c r="EC511" s="23"/>
      <c r="ED511" s="23"/>
      <c r="EE511" s="23"/>
      <c r="EF511" s="23"/>
      <c r="EG511" s="23"/>
      <c r="EH511" s="23"/>
      <c r="EI511" s="23"/>
      <c r="EJ511" s="23"/>
      <c r="EK511" s="23"/>
      <c r="EL511" s="23"/>
      <c r="EM511" s="23"/>
      <c r="EN511" s="23"/>
      <c r="EO511" s="23"/>
      <c r="EP511" s="23"/>
      <c r="EQ511" s="23"/>
      <c r="ER511" s="23"/>
      <c r="ES511" s="23"/>
      <c r="ET511" s="23"/>
      <c r="EU511" s="23"/>
      <c r="EV511" s="23"/>
      <c r="EW511" s="23"/>
      <c r="EX511" s="23"/>
      <c r="EY511" s="23"/>
      <c r="EZ511" s="23"/>
      <c r="FA511" s="23"/>
      <c r="FB511" s="23"/>
      <c r="FC511" s="23"/>
      <c r="FD511" s="23"/>
      <c r="FE511" s="23"/>
      <c r="FF511" s="23"/>
      <c r="FG511" s="23"/>
      <c r="FH511" s="23"/>
      <c r="FI511" s="23"/>
      <c r="FJ511" s="23"/>
      <c r="FK511" s="23"/>
      <c r="FL511" s="23"/>
      <c r="FM511" s="23"/>
      <c r="FN511" s="23"/>
      <c r="FO511" s="23"/>
      <c r="FP511" s="23"/>
      <c r="FQ511" s="23"/>
      <c r="FR511" s="23"/>
      <c r="FS511" s="23"/>
      <c r="FT511" s="23"/>
      <c r="FU511" s="23"/>
      <c r="FV511" s="23"/>
      <c r="FW511" s="23"/>
      <c r="FX511" s="23"/>
      <c r="FY511" s="23"/>
      <c r="FZ511" s="23"/>
      <c r="GA511" s="23"/>
      <c r="GB511" s="23"/>
      <c r="GC511" s="23"/>
      <c r="GD511" s="23"/>
      <c r="GE511" s="23"/>
      <c r="GF511" s="23"/>
      <c r="GG511" s="23"/>
      <c r="GH511" s="23"/>
      <c r="GI511" s="23"/>
      <c r="GJ511" s="23"/>
      <c r="GK511" s="23"/>
    </row>
    <row r="512" spans="1:193" x14ac:dyDescent="0.35">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c r="AD512" s="23"/>
      <c r="AE512" s="23"/>
      <c r="AF512" s="23"/>
      <c r="AG512" s="23"/>
      <c r="AH512" s="23"/>
      <c r="AI512" s="23"/>
      <c r="AJ512" s="23"/>
      <c r="AK512" s="23"/>
      <c r="AL512" s="23"/>
      <c r="AM512" s="23"/>
      <c r="AN512" s="23"/>
      <c r="AO512" s="23"/>
      <c r="AP512" s="23"/>
      <c r="AQ512" s="23"/>
      <c r="AR512" s="23"/>
      <c r="AS512" s="23"/>
      <c r="AT512" s="23"/>
      <c r="AU512" s="23"/>
      <c r="AV512" s="23"/>
      <c r="AW512" s="23"/>
      <c r="AX512" s="23"/>
      <c r="AY512" s="23"/>
      <c r="AZ512" s="23"/>
      <c r="BA512" s="23"/>
      <c r="BB512" s="23"/>
      <c r="BC512" s="23"/>
      <c r="BD512" s="23"/>
      <c r="BE512" s="23"/>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c r="EC512" s="23"/>
      <c r="ED512" s="23"/>
      <c r="EE512" s="23"/>
      <c r="EF512" s="23"/>
      <c r="EG512" s="23"/>
      <c r="EH512" s="23"/>
      <c r="EI512" s="23"/>
      <c r="EJ512" s="23"/>
      <c r="EK512" s="23"/>
      <c r="EL512" s="23"/>
      <c r="EM512" s="23"/>
      <c r="EN512" s="23"/>
      <c r="EO512" s="23"/>
      <c r="EP512" s="23"/>
      <c r="EQ512" s="23"/>
      <c r="ER512" s="23"/>
      <c r="ES512" s="23"/>
      <c r="ET512" s="23"/>
      <c r="EU512" s="23"/>
      <c r="EV512" s="23"/>
      <c r="EW512" s="23"/>
      <c r="EX512" s="23"/>
      <c r="EY512" s="23"/>
      <c r="EZ512" s="23"/>
      <c r="FA512" s="23"/>
      <c r="FB512" s="23"/>
      <c r="FC512" s="23"/>
      <c r="FD512" s="23"/>
      <c r="FE512" s="23"/>
      <c r="FF512" s="23"/>
      <c r="FG512" s="23"/>
      <c r="FH512" s="23"/>
      <c r="FI512" s="23"/>
      <c r="FJ512" s="23"/>
      <c r="FK512" s="23"/>
      <c r="FL512" s="23"/>
      <c r="FM512" s="23"/>
      <c r="FN512" s="23"/>
      <c r="FO512" s="23"/>
      <c r="FP512" s="23"/>
      <c r="FQ512" s="23"/>
      <c r="FR512" s="23"/>
      <c r="FS512" s="23"/>
      <c r="FT512" s="23"/>
      <c r="FU512" s="23"/>
      <c r="FV512" s="23"/>
      <c r="FW512" s="23"/>
      <c r="FX512" s="23"/>
      <c r="FY512" s="23"/>
      <c r="FZ512" s="23"/>
      <c r="GA512" s="23"/>
      <c r="GB512" s="23"/>
      <c r="GC512" s="23"/>
      <c r="GD512" s="23"/>
      <c r="GE512" s="23"/>
      <c r="GF512" s="23"/>
      <c r="GG512" s="23"/>
      <c r="GH512" s="23"/>
      <c r="GI512" s="23"/>
      <c r="GJ512" s="23"/>
      <c r="GK512" s="23"/>
    </row>
    <row r="513" spans="1:193" x14ac:dyDescent="0.35">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c r="AT513" s="23"/>
      <c r="AU513" s="23"/>
      <c r="AV513" s="23"/>
      <c r="AW513" s="23"/>
      <c r="AX513" s="23"/>
      <c r="AY513" s="23"/>
      <c r="AZ513" s="23"/>
      <c r="BA513" s="23"/>
      <c r="BB513" s="23"/>
      <c r="BC513" s="23"/>
      <c r="BD513" s="23"/>
      <c r="BE513" s="23"/>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c r="EC513" s="23"/>
      <c r="ED513" s="23"/>
      <c r="EE513" s="23"/>
      <c r="EF513" s="23"/>
      <c r="EG513" s="23"/>
      <c r="EH513" s="23"/>
      <c r="EI513" s="23"/>
      <c r="EJ513" s="23"/>
      <c r="EK513" s="23"/>
      <c r="EL513" s="23"/>
      <c r="EM513" s="23"/>
      <c r="EN513" s="23"/>
      <c r="EO513" s="23"/>
      <c r="EP513" s="23"/>
      <c r="EQ513" s="23"/>
      <c r="ER513" s="23"/>
      <c r="ES513" s="23"/>
      <c r="ET513" s="23"/>
      <c r="EU513" s="23"/>
      <c r="EV513" s="23"/>
      <c r="EW513" s="23"/>
      <c r="EX513" s="23"/>
      <c r="EY513" s="23"/>
      <c r="EZ513" s="23"/>
      <c r="FA513" s="23"/>
      <c r="FB513" s="23"/>
      <c r="FC513" s="23"/>
      <c r="FD513" s="23"/>
      <c r="FE513" s="23"/>
      <c r="FF513" s="23"/>
      <c r="FG513" s="23"/>
      <c r="FH513" s="23"/>
      <c r="FI513" s="23"/>
      <c r="FJ513" s="23"/>
      <c r="FK513" s="23"/>
      <c r="FL513" s="23"/>
      <c r="FM513" s="23"/>
      <c r="FN513" s="23"/>
      <c r="FO513" s="23"/>
      <c r="FP513" s="23"/>
      <c r="FQ513" s="23"/>
      <c r="FR513" s="23"/>
      <c r="FS513" s="23"/>
      <c r="FT513" s="23"/>
      <c r="FU513" s="23"/>
      <c r="FV513" s="23"/>
      <c r="FW513" s="23"/>
      <c r="FX513" s="23"/>
      <c r="FY513" s="23"/>
      <c r="FZ513" s="23"/>
      <c r="GA513" s="23"/>
      <c r="GB513" s="23"/>
      <c r="GC513" s="23"/>
      <c r="GD513" s="23"/>
      <c r="GE513" s="23"/>
      <c r="GF513" s="23"/>
      <c r="GG513" s="23"/>
      <c r="GH513" s="23"/>
      <c r="GI513" s="23"/>
      <c r="GJ513" s="23"/>
      <c r="GK513" s="23"/>
    </row>
    <row r="514" spans="1:193" x14ac:dyDescent="0.35">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c r="AD514" s="23"/>
      <c r="AE514" s="23"/>
      <c r="AF514" s="23"/>
      <c r="AG514" s="23"/>
      <c r="AH514" s="23"/>
      <c r="AI514" s="23"/>
      <c r="AJ514" s="23"/>
      <c r="AK514" s="23"/>
      <c r="AL514" s="23"/>
      <c r="AM514" s="23"/>
      <c r="AN514" s="23"/>
      <c r="AO514" s="23"/>
      <c r="AP514" s="23"/>
      <c r="AQ514" s="23"/>
      <c r="AR514" s="23"/>
      <c r="AS514" s="23"/>
      <c r="AT514" s="23"/>
      <c r="AU514" s="23"/>
      <c r="AV514" s="23"/>
      <c r="AW514" s="23"/>
      <c r="AX514" s="23"/>
      <c r="AY514" s="23"/>
      <c r="AZ514" s="23"/>
      <c r="BA514" s="23"/>
      <c r="BB514" s="23"/>
      <c r="BC514" s="23"/>
      <c r="BD514" s="23"/>
      <c r="BE514" s="23"/>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c r="EC514" s="23"/>
      <c r="ED514" s="23"/>
      <c r="EE514" s="23"/>
      <c r="EF514" s="23"/>
      <c r="EG514" s="23"/>
      <c r="EH514" s="23"/>
      <c r="EI514" s="23"/>
      <c r="EJ514" s="23"/>
      <c r="EK514" s="23"/>
      <c r="EL514" s="23"/>
      <c r="EM514" s="23"/>
      <c r="EN514" s="23"/>
      <c r="EO514" s="23"/>
      <c r="EP514" s="23"/>
      <c r="EQ514" s="23"/>
      <c r="ER514" s="23"/>
      <c r="ES514" s="23"/>
      <c r="ET514" s="23"/>
      <c r="EU514" s="23"/>
      <c r="EV514" s="23"/>
      <c r="EW514" s="23"/>
      <c r="EX514" s="23"/>
      <c r="EY514" s="23"/>
      <c r="EZ514" s="23"/>
      <c r="FA514" s="23"/>
      <c r="FB514" s="23"/>
      <c r="FC514" s="23"/>
      <c r="FD514" s="23"/>
      <c r="FE514" s="23"/>
      <c r="FF514" s="23"/>
      <c r="FG514" s="23"/>
      <c r="FH514" s="23"/>
      <c r="FI514" s="23"/>
      <c r="FJ514" s="23"/>
      <c r="FK514" s="23"/>
      <c r="FL514" s="23"/>
      <c r="FM514" s="23"/>
      <c r="FN514" s="23"/>
      <c r="FO514" s="23"/>
      <c r="FP514" s="23"/>
      <c r="FQ514" s="23"/>
      <c r="FR514" s="23"/>
      <c r="FS514" s="23"/>
      <c r="FT514" s="23"/>
      <c r="FU514" s="23"/>
      <c r="FV514" s="23"/>
      <c r="FW514" s="23"/>
      <c r="FX514" s="23"/>
      <c r="FY514" s="23"/>
      <c r="FZ514" s="23"/>
      <c r="GA514" s="23"/>
      <c r="GB514" s="23"/>
      <c r="GC514" s="23"/>
      <c r="GD514" s="23"/>
      <c r="GE514" s="23"/>
      <c r="GF514" s="23"/>
      <c r="GG514" s="23"/>
      <c r="GH514" s="23"/>
      <c r="GI514" s="23"/>
      <c r="GJ514" s="23"/>
      <c r="GK514" s="23"/>
    </row>
    <row r="515" spans="1:193" x14ac:dyDescent="0.35">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c r="AD515" s="23"/>
      <c r="AE515" s="23"/>
      <c r="AF515" s="23"/>
      <c r="AG515" s="23"/>
      <c r="AH515" s="23"/>
      <c r="AI515" s="23"/>
      <c r="AJ515" s="23"/>
      <c r="AK515" s="23"/>
      <c r="AL515" s="23"/>
      <c r="AM515" s="23"/>
      <c r="AN515" s="23"/>
      <c r="AO515" s="23"/>
      <c r="AP515" s="23"/>
      <c r="AQ515" s="23"/>
      <c r="AR515" s="23"/>
      <c r="AS515" s="23"/>
      <c r="AT515" s="23"/>
      <c r="AU515" s="23"/>
      <c r="AV515" s="23"/>
      <c r="AW515" s="23"/>
      <c r="AX515" s="23"/>
      <c r="AY515" s="23"/>
      <c r="AZ515" s="23"/>
      <c r="BA515" s="23"/>
      <c r="BB515" s="23"/>
      <c r="BC515" s="23"/>
      <c r="BD515" s="23"/>
      <c r="BE515" s="23"/>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c r="EC515" s="23"/>
      <c r="ED515" s="23"/>
      <c r="EE515" s="23"/>
      <c r="EF515" s="23"/>
      <c r="EG515" s="23"/>
      <c r="EH515" s="23"/>
      <c r="EI515" s="23"/>
      <c r="EJ515" s="23"/>
      <c r="EK515" s="23"/>
      <c r="EL515" s="23"/>
      <c r="EM515" s="23"/>
      <c r="EN515" s="23"/>
      <c r="EO515" s="23"/>
      <c r="EP515" s="23"/>
      <c r="EQ515" s="23"/>
      <c r="ER515" s="23"/>
      <c r="ES515" s="23"/>
      <c r="ET515" s="23"/>
      <c r="EU515" s="23"/>
      <c r="EV515" s="23"/>
      <c r="EW515" s="23"/>
      <c r="EX515" s="23"/>
      <c r="EY515" s="23"/>
      <c r="EZ515" s="23"/>
      <c r="FA515" s="23"/>
      <c r="FB515" s="23"/>
      <c r="FC515" s="23"/>
      <c r="FD515" s="23"/>
      <c r="FE515" s="23"/>
      <c r="FF515" s="23"/>
      <c r="FG515" s="23"/>
      <c r="FH515" s="23"/>
      <c r="FI515" s="23"/>
      <c r="FJ515" s="23"/>
      <c r="FK515" s="23"/>
      <c r="FL515" s="23"/>
      <c r="FM515" s="23"/>
      <c r="FN515" s="23"/>
      <c r="FO515" s="23"/>
      <c r="FP515" s="23"/>
      <c r="FQ515" s="23"/>
      <c r="FR515" s="23"/>
      <c r="FS515" s="23"/>
      <c r="FT515" s="23"/>
      <c r="FU515" s="23"/>
      <c r="FV515" s="23"/>
      <c r="FW515" s="23"/>
      <c r="FX515" s="23"/>
      <c r="FY515" s="23"/>
      <c r="FZ515" s="23"/>
      <c r="GA515" s="23"/>
      <c r="GB515" s="23"/>
      <c r="GC515" s="23"/>
      <c r="GD515" s="23"/>
      <c r="GE515" s="23"/>
      <c r="GF515" s="23"/>
      <c r="GG515" s="23"/>
      <c r="GH515" s="23"/>
      <c r="GI515" s="23"/>
      <c r="GJ515" s="23"/>
      <c r="GK515" s="23"/>
    </row>
    <row r="516" spans="1:193" x14ac:dyDescent="0.35">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c r="AD516" s="23"/>
      <c r="AE516" s="23"/>
      <c r="AF516" s="23"/>
      <c r="AG516" s="23"/>
      <c r="AH516" s="23"/>
      <c r="AI516" s="23"/>
      <c r="AJ516" s="23"/>
      <c r="AK516" s="23"/>
      <c r="AL516" s="23"/>
      <c r="AM516" s="23"/>
      <c r="AN516" s="23"/>
      <c r="AO516" s="23"/>
      <c r="AP516" s="23"/>
      <c r="AQ516" s="23"/>
      <c r="AR516" s="23"/>
      <c r="AS516" s="23"/>
      <c r="AT516" s="23"/>
      <c r="AU516" s="23"/>
      <c r="AV516" s="23"/>
      <c r="AW516" s="23"/>
      <c r="AX516" s="23"/>
      <c r="AY516" s="23"/>
      <c r="AZ516" s="23"/>
      <c r="BA516" s="23"/>
      <c r="BB516" s="23"/>
      <c r="BC516" s="23"/>
      <c r="BD516" s="23"/>
      <c r="BE516" s="23"/>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c r="EC516" s="23"/>
      <c r="ED516" s="23"/>
      <c r="EE516" s="23"/>
      <c r="EF516" s="23"/>
      <c r="EG516" s="23"/>
      <c r="EH516" s="23"/>
      <c r="EI516" s="23"/>
      <c r="EJ516" s="23"/>
      <c r="EK516" s="23"/>
      <c r="EL516" s="23"/>
      <c r="EM516" s="23"/>
      <c r="EN516" s="23"/>
      <c r="EO516" s="23"/>
      <c r="EP516" s="23"/>
      <c r="EQ516" s="23"/>
      <c r="ER516" s="23"/>
      <c r="ES516" s="23"/>
      <c r="ET516" s="23"/>
      <c r="EU516" s="23"/>
      <c r="EV516" s="23"/>
      <c r="EW516" s="23"/>
      <c r="EX516" s="23"/>
      <c r="EY516" s="23"/>
      <c r="EZ516" s="23"/>
      <c r="FA516" s="23"/>
      <c r="FB516" s="23"/>
      <c r="FC516" s="23"/>
      <c r="FD516" s="23"/>
      <c r="FE516" s="23"/>
      <c r="FF516" s="23"/>
      <c r="FG516" s="23"/>
      <c r="FH516" s="23"/>
      <c r="FI516" s="23"/>
      <c r="FJ516" s="23"/>
      <c r="FK516" s="23"/>
      <c r="FL516" s="23"/>
      <c r="FM516" s="23"/>
      <c r="FN516" s="23"/>
      <c r="FO516" s="23"/>
      <c r="FP516" s="23"/>
      <c r="FQ516" s="23"/>
      <c r="FR516" s="23"/>
      <c r="FS516" s="23"/>
      <c r="FT516" s="23"/>
      <c r="FU516" s="23"/>
      <c r="FV516" s="23"/>
      <c r="FW516" s="23"/>
      <c r="FX516" s="23"/>
      <c r="FY516" s="23"/>
      <c r="FZ516" s="23"/>
      <c r="GA516" s="23"/>
      <c r="GB516" s="23"/>
      <c r="GC516" s="23"/>
      <c r="GD516" s="23"/>
      <c r="GE516" s="23"/>
      <c r="GF516" s="23"/>
      <c r="GG516" s="23"/>
      <c r="GH516" s="23"/>
      <c r="GI516" s="23"/>
      <c r="GJ516" s="23"/>
      <c r="GK516" s="23"/>
    </row>
    <row r="517" spans="1:193" x14ac:dyDescent="0.35">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c r="AD517" s="23"/>
      <c r="AE517" s="23"/>
      <c r="AF517" s="23"/>
      <c r="AG517" s="23"/>
      <c r="AH517" s="23"/>
      <c r="AI517" s="23"/>
      <c r="AJ517" s="23"/>
      <c r="AK517" s="23"/>
      <c r="AL517" s="23"/>
      <c r="AM517" s="23"/>
      <c r="AN517" s="23"/>
      <c r="AO517" s="23"/>
      <c r="AP517" s="23"/>
      <c r="AQ517" s="23"/>
      <c r="AR517" s="23"/>
      <c r="AS517" s="23"/>
      <c r="AT517" s="23"/>
      <c r="AU517" s="23"/>
      <c r="AV517" s="23"/>
      <c r="AW517" s="23"/>
      <c r="AX517" s="23"/>
      <c r="AY517" s="23"/>
      <c r="AZ517" s="23"/>
      <c r="BA517" s="23"/>
      <c r="BB517" s="23"/>
      <c r="BC517" s="23"/>
      <c r="BD517" s="23"/>
      <c r="BE517" s="23"/>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c r="EC517" s="23"/>
      <c r="ED517" s="23"/>
      <c r="EE517" s="23"/>
      <c r="EF517" s="23"/>
      <c r="EG517" s="23"/>
      <c r="EH517" s="23"/>
      <c r="EI517" s="23"/>
      <c r="EJ517" s="23"/>
      <c r="EK517" s="23"/>
      <c r="EL517" s="23"/>
      <c r="EM517" s="23"/>
      <c r="EN517" s="23"/>
      <c r="EO517" s="23"/>
      <c r="EP517" s="23"/>
      <c r="EQ517" s="23"/>
      <c r="ER517" s="23"/>
      <c r="ES517" s="23"/>
      <c r="ET517" s="23"/>
      <c r="EU517" s="23"/>
      <c r="EV517" s="23"/>
      <c r="EW517" s="23"/>
      <c r="EX517" s="23"/>
      <c r="EY517" s="23"/>
      <c r="EZ517" s="23"/>
      <c r="FA517" s="23"/>
      <c r="FB517" s="23"/>
      <c r="FC517" s="23"/>
      <c r="FD517" s="23"/>
      <c r="FE517" s="23"/>
      <c r="FF517" s="23"/>
      <c r="FG517" s="23"/>
      <c r="FH517" s="23"/>
      <c r="FI517" s="23"/>
      <c r="FJ517" s="23"/>
      <c r="FK517" s="23"/>
      <c r="FL517" s="23"/>
      <c r="FM517" s="23"/>
      <c r="FN517" s="23"/>
      <c r="FO517" s="23"/>
      <c r="FP517" s="23"/>
      <c r="FQ517" s="23"/>
      <c r="FR517" s="23"/>
      <c r="FS517" s="23"/>
      <c r="FT517" s="23"/>
      <c r="FU517" s="23"/>
      <c r="FV517" s="23"/>
      <c r="FW517" s="23"/>
      <c r="FX517" s="23"/>
      <c r="FY517" s="23"/>
      <c r="FZ517" s="23"/>
      <c r="GA517" s="23"/>
      <c r="GB517" s="23"/>
      <c r="GC517" s="23"/>
      <c r="GD517" s="23"/>
      <c r="GE517" s="23"/>
      <c r="GF517" s="23"/>
      <c r="GG517" s="23"/>
      <c r="GH517" s="23"/>
      <c r="GI517" s="23"/>
      <c r="GJ517" s="23"/>
      <c r="GK517" s="23"/>
    </row>
    <row r="518" spans="1:193" x14ac:dyDescent="0.35">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c r="AD518" s="23"/>
      <c r="AE518" s="23"/>
      <c r="AF518" s="23"/>
      <c r="AG518" s="23"/>
      <c r="AH518" s="23"/>
      <c r="AI518" s="23"/>
      <c r="AJ518" s="23"/>
      <c r="AK518" s="23"/>
      <c r="AL518" s="23"/>
      <c r="AM518" s="23"/>
      <c r="AN518" s="23"/>
      <c r="AO518" s="23"/>
      <c r="AP518" s="23"/>
      <c r="AQ518" s="23"/>
      <c r="AR518" s="23"/>
      <c r="AS518" s="23"/>
      <c r="AT518" s="23"/>
      <c r="AU518" s="23"/>
      <c r="AV518" s="23"/>
      <c r="AW518" s="23"/>
      <c r="AX518" s="23"/>
      <c r="AY518" s="23"/>
      <c r="AZ518" s="23"/>
      <c r="BA518" s="23"/>
      <c r="BB518" s="23"/>
      <c r="BC518" s="23"/>
      <c r="BD518" s="23"/>
      <c r="BE518" s="23"/>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c r="EC518" s="23"/>
      <c r="ED518" s="23"/>
      <c r="EE518" s="23"/>
      <c r="EF518" s="23"/>
      <c r="EG518" s="23"/>
      <c r="EH518" s="23"/>
      <c r="EI518" s="23"/>
      <c r="EJ518" s="23"/>
      <c r="EK518" s="23"/>
      <c r="EL518" s="23"/>
      <c r="EM518" s="23"/>
      <c r="EN518" s="23"/>
      <c r="EO518" s="23"/>
      <c r="EP518" s="23"/>
      <c r="EQ518" s="23"/>
      <c r="ER518" s="23"/>
      <c r="ES518" s="23"/>
      <c r="ET518" s="23"/>
      <c r="EU518" s="23"/>
      <c r="EV518" s="23"/>
      <c r="EW518" s="23"/>
      <c r="EX518" s="23"/>
      <c r="EY518" s="23"/>
      <c r="EZ518" s="23"/>
      <c r="FA518" s="23"/>
      <c r="FB518" s="23"/>
      <c r="FC518" s="23"/>
      <c r="FD518" s="23"/>
      <c r="FE518" s="23"/>
      <c r="FF518" s="23"/>
      <c r="FG518" s="23"/>
      <c r="FH518" s="23"/>
      <c r="FI518" s="23"/>
      <c r="FJ518" s="23"/>
      <c r="FK518" s="23"/>
      <c r="FL518" s="23"/>
      <c r="FM518" s="23"/>
      <c r="FN518" s="23"/>
      <c r="FO518" s="23"/>
      <c r="FP518" s="23"/>
      <c r="FQ518" s="23"/>
      <c r="FR518" s="23"/>
      <c r="FS518" s="23"/>
      <c r="FT518" s="23"/>
      <c r="FU518" s="23"/>
      <c r="FV518" s="23"/>
      <c r="FW518" s="23"/>
      <c r="FX518" s="23"/>
      <c r="FY518" s="23"/>
      <c r="FZ518" s="23"/>
      <c r="GA518" s="23"/>
      <c r="GB518" s="23"/>
      <c r="GC518" s="23"/>
      <c r="GD518" s="23"/>
      <c r="GE518" s="23"/>
      <c r="GF518" s="23"/>
      <c r="GG518" s="23"/>
      <c r="GH518" s="23"/>
      <c r="GI518" s="23"/>
      <c r="GJ518" s="23"/>
      <c r="GK518" s="23"/>
    </row>
    <row r="519" spans="1:193" x14ac:dyDescent="0.35">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c r="AD519" s="23"/>
      <c r="AE519" s="23"/>
      <c r="AF519" s="23"/>
      <c r="AG519" s="23"/>
      <c r="AH519" s="23"/>
      <c r="AI519" s="23"/>
      <c r="AJ519" s="23"/>
      <c r="AK519" s="23"/>
      <c r="AL519" s="23"/>
      <c r="AM519" s="23"/>
      <c r="AN519" s="23"/>
      <c r="AO519" s="23"/>
      <c r="AP519" s="23"/>
      <c r="AQ519" s="23"/>
      <c r="AR519" s="23"/>
      <c r="AS519" s="23"/>
      <c r="AT519" s="23"/>
      <c r="AU519" s="23"/>
      <c r="AV519" s="23"/>
      <c r="AW519" s="23"/>
      <c r="AX519" s="23"/>
      <c r="AY519" s="23"/>
      <c r="AZ519" s="23"/>
      <c r="BA519" s="23"/>
      <c r="BB519" s="23"/>
      <c r="BC519" s="23"/>
      <c r="BD519" s="23"/>
      <c r="BE519" s="23"/>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c r="EC519" s="23"/>
      <c r="ED519" s="23"/>
      <c r="EE519" s="23"/>
      <c r="EF519" s="23"/>
      <c r="EG519" s="23"/>
      <c r="EH519" s="23"/>
      <c r="EI519" s="23"/>
      <c r="EJ519" s="23"/>
      <c r="EK519" s="23"/>
      <c r="EL519" s="23"/>
      <c r="EM519" s="23"/>
      <c r="EN519" s="23"/>
      <c r="EO519" s="23"/>
      <c r="EP519" s="23"/>
      <c r="EQ519" s="23"/>
      <c r="ER519" s="23"/>
      <c r="ES519" s="23"/>
      <c r="ET519" s="23"/>
      <c r="EU519" s="23"/>
      <c r="EV519" s="23"/>
      <c r="EW519" s="23"/>
      <c r="EX519" s="23"/>
      <c r="EY519" s="23"/>
      <c r="EZ519" s="23"/>
      <c r="FA519" s="23"/>
      <c r="FB519" s="23"/>
      <c r="FC519" s="23"/>
      <c r="FD519" s="23"/>
      <c r="FE519" s="23"/>
      <c r="FF519" s="23"/>
      <c r="FG519" s="23"/>
      <c r="FH519" s="23"/>
      <c r="FI519" s="23"/>
      <c r="FJ519" s="23"/>
      <c r="FK519" s="23"/>
      <c r="FL519" s="23"/>
      <c r="FM519" s="23"/>
      <c r="FN519" s="23"/>
      <c r="FO519" s="23"/>
      <c r="FP519" s="23"/>
      <c r="FQ519" s="23"/>
      <c r="FR519" s="23"/>
      <c r="FS519" s="23"/>
      <c r="FT519" s="23"/>
      <c r="FU519" s="23"/>
      <c r="FV519" s="23"/>
      <c r="FW519" s="23"/>
      <c r="FX519" s="23"/>
      <c r="FY519" s="23"/>
      <c r="FZ519" s="23"/>
      <c r="GA519" s="23"/>
      <c r="GB519" s="23"/>
      <c r="GC519" s="23"/>
      <c r="GD519" s="23"/>
      <c r="GE519" s="23"/>
      <c r="GF519" s="23"/>
      <c r="GG519" s="23"/>
      <c r="GH519" s="23"/>
      <c r="GI519" s="23"/>
      <c r="GJ519" s="23"/>
      <c r="GK519" s="23"/>
    </row>
    <row r="520" spans="1:193" x14ac:dyDescent="0.35">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c r="AD520" s="23"/>
      <c r="AE520" s="23"/>
      <c r="AF520" s="23"/>
      <c r="AG520" s="23"/>
      <c r="AH520" s="23"/>
      <c r="AI520" s="23"/>
      <c r="AJ520" s="23"/>
      <c r="AK520" s="23"/>
      <c r="AL520" s="23"/>
      <c r="AM520" s="23"/>
      <c r="AN520" s="23"/>
      <c r="AO520" s="23"/>
      <c r="AP520" s="23"/>
      <c r="AQ520" s="23"/>
      <c r="AR520" s="23"/>
      <c r="AS520" s="23"/>
      <c r="AT520" s="23"/>
      <c r="AU520" s="23"/>
      <c r="AV520" s="23"/>
      <c r="AW520" s="23"/>
      <c r="AX520" s="23"/>
      <c r="AY520" s="23"/>
      <c r="AZ520" s="23"/>
      <c r="BA520" s="23"/>
      <c r="BB520" s="23"/>
      <c r="BC520" s="23"/>
      <c r="BD520" s="23"/>
      <c r="BE520" s="23"/>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c r="EC520" s="23"/>
      <c r="ED520" s="23"/>
      <c r="EE520" s="23"/>
      <c r="EF520" s="23"/>
      <c r="EG520" s="23"/>
      <c r="EH520" s="23"/>
      <c r="EI520" s="23"/>
      <c r="EJ520" s="23"/>
      <c r="EK520" s="23"/>
      <c r="EL520" s="23"/>
      <c r="EM520" s="23"/>
      <c r="EN520" s="23"/>
      <c r="EO520" s="23"/>
      <c r="EP520" s="23"/>
      <c r="EQ520" s="23"/>
      <c r="ER520" s="23"/>
      <c r="ES520" s="23"/>
      <c r="ET520" s="23"/>
      <c r="EU520" s="23"/>
      <c r="EV520" s="23"/>
      <c r="EW520" s="23"/>
      <c r="EX520" s="23"/>
      <c r="EY520" s="23"/>
      <c r="EZ520" s="23"/>
      <c r="FA520" s="23"/>
      <c r="FB520" s="23"/>
      <c r="FC520" s="23"/>
      <c r="FD520" s="23"/>
      <c r="FE520" s="23"/>
      <c r="FF520" s="23"/>
      <c r="FG520" s="23"/>
      <c r="FH520" s="23"/>
      <c r="FI520" s="23"/>
      <c r="FJ520" s="23"/>
      <c r="FK520" s="23"/>
      <c r="FL520" s="23"/>
      <c r="FM520" s="23"/>
      <c r="FN520" s="23"/>
      <c r="FO520" s="23"/>
      <c r="FP520" s="23"/>
      <c r="FQ520" s="23"/>
      <c r="FR520" s="23"/>
      <c r="FS520" s="23"/>
      <c r="FT520" s="23"/>
      <c r="FU520" s="23"/>
      <c r="FV520" s="23"/>
      <c r="FW520" s="23"/>
      <c r="FX520" s="23"/>
      <c r="FY520" s="23"/>
      <c r="FZ520" s="23"/>
      <c r="GA520" s="23"/>
      <c r="GB520" s="23"/>
      <c r="GC520" s="23"/>
      <c r="GD520" s="23"/>
      <c r="GE520" s="23"/>
      <c r="GF520" s="23"/>
      <c r="GG520" s="23"/>
      <c r="GH520" s="23"/>
      <c r="GI520" s="23"/>
      <c r="GJ520" s="23"/>
      <c r="GK520" s="23"/>
    </row>
    <row r="521" spans="1:193" x14ac:dyDescent="0.35">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c r="AD521" s="23"/>
      <c r="AE521" s="23"/>
      <c r="AF521" s="23"/>
      <c r="AG521" s="23"/>
      <c r="AH521" s="23"/>
      <c r="AI521" s="23"/>
      <c r="AJ521" s="23"/>
      <c r="AK521" s="23"/>
      <c r="AL521" s="23"/>
      <c r="AM521" s="23"/>
      <c r="AN521" s="23"/>
      <c r="AO521" s="23"/>
      <c r="AP521" s="23"/>
      <c r="AQ521" s="23"/>
      <c r="AR521" s="23"/>
      <c r="AS521" s="23"/>
      <c r="AT521" s="23"/>
      <c r="AU521" s="23"/>
      <c r="AV521" s="23"/>
      <c r="AW521" s="23"/>
      <c r="AX521" s="23"/>
      <c r="AY521" s="23"/>
      <c r="AZ521" s="23"/>
      <c r="BA521" s="23"/>
      <c r="BB521" s="23"/>
      <c r="BC521" s="23"/>
      <c r="BD521" s="23"/>
      <c r="BE521" s="23"/>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c r="EC521" s="23"/>
      <c r="ED521" s="23"/>
      <c r="EE521" s="23"/>
      <c r="EF521" s="23"/>
      <c r="EG521" s="23"/>
      <c r="EH521" s="23"/>
      <c r="EI521" s="23"/>
      <c r="EJ521" s="23"/>
      <c r="EK521" s="23"/>
      <c r="EL521" s="23"/>
      <c r="EM521" s="23"/>
      <c r="EN521" s="23"/>
      <c r="EO521" s="23"/>
      <c r="EP521" s="23"/>
      <c r="EQ521" s="23"/>
      <c r="ER521" s="23"/>
      <c r="ES521" s="23"/>
      <c r="ET521" s="23"/>
      <c r="EU521" s="23"/>
      <c r="EV521" s="23"/>
      <c r="EW521" s="23"/>
      <c r="EX521" s="23"/>
      <c r="EY521" s="23"/>
      <c r="EZ521" s="23"/>
      <c r="FA521" s="23"/>
      <c r="FB521" s="23"/>
      <c r="FC521" s="23"/>
      <c r="FD521" s="23"/>
      <c r="FE521" s="23"/>
      <c r="FF521" s="23"/>
      <c r="FG521" s="23"/>
      <c r="FH521" s="23"/>
      <c r="FI521" s="23"/>
      <c r="FJ521" s="23"/>
      <c r="FK521" s="23"/>
      <c r="FL521" s="23"/>
      <c r="FM521" s="23"/>
      <c r="FN521" s="23"/>
      <c r="FO521" s="23"/>
      <c r="FP521" s="23"/>
      <c r="FQ521" s="23"/>
      <c r="FR521" s="23"/>
      <c r="FS521" s="23"/>
      <c r="FT521" s="23"/>
      <c r="FU521" s="23"/>
      <c r="FV521" s="23"/>
      <c r="FW521" s="23"/>
      <c r="FX521" s="23"/>
      <c r="FY521" s="23"/>
      <c r="FZ521" s="23"/>
      <c r="GA521" s="23"/>
      <c r="GB521" s="23"/>
      <c r="GC521" s="23"/>
      <c r="GD521" s="23"/>
      <c r="GE521" s="23"/>
      <c r="GF521" s="23"/>
      <c r="GG521" s="23"/>
      <c r="GH521" s="23"/>
      <c r="GI521" s="23"/>
      <c r="GJ521" s="23"/>
      <c r="GK521" s="23"/>
    </row>
    <row r="522" spans="1:193" x14ac:dyDescent="0.35">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c r="AD522" s="23"/>
      <c r="AE522" s="23"/>
      <c r="AF522" s="23"/>
      <c r="AG522" s="23"/>
      <c r="AH522" s="23"/>
      <c r="AI522" s="23"/>
      <c r="AJ522" s="23"/>
      <c r="AK522" s="23"/>
      <c r="AL522" s="23"/>
      <c r="AM522" s="23"/>
      <c r="AN522" s="23"/>
      <c r="AO522" s="23"/>
      <c r="AP522" s="23"/>
      <c r="AQ522" s="23"/>
      <c r="AR522" s="23"/>
      <c r="AS522" s="23"/>
      <c r="AT522" s="23"/>
      <c r="AU522" s="23"/>
      <c r="AV522" s="23"/>
      <c r="AW522" s="23"/>
      <c r="AX522" s="23"/>
      <c r="AY522" s="23"/>
      <c r="AZ522" s="23"/>
      <c r="BA522" s="23"/>
      <c r="BB522" s="23"/>
      <c r="BC522" s="23"/>
      <c r="BD522" s="23"/>
      <c r="BE522" s="23"/>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c r="EC522" s="23"/>
      <c r="ED522" s="23"/>
      <c r="EE522" s="23"/>
      <c r="EF522" s="23"/>
      <c r="EG522" s="23"/>
      <c r="EH522" s="23"/>
      <c r="EI522" s="23"/>
      <c r="EJ522" s="23"/>
      <c r="EK522" s="23"/>
      <c r="EL522" s="23"/>
      <c r="EM522" s="23"/>
      <c r="EN522" s="23"/>
      <c r="EO522" s="23"/>
      <c r="EP522" s="23"/>
      <c r="EQ522" s="23"/>
      <c r="ER522" s="23"/>
      <c r="ES522" s="23"/>
      <c r="ET522" s="23"/>
      <c r="EU522" s="23"/>
      <c r="EV522" s="23"/>
      <c r="EW522" s="23"/>
      <c r="EX522" s="23"/>
      <c r="EY522" s="23"/>
      <c r="EZ522" s="23"/>
      <c r="FA522" s="23"/>
      <c r="FB522" s="23"/>
      <c r="FC522" s="23"/>
      <c r="FD522" s="23"/>
      <c r="FE522" s="23"/>
      <c r="FF522" s="23"/>
      <c r="FG522" s="23"/>
      <c r="FH522" s="23"/>
      <c r="FI522" s="23"/>
      <c r="FJ522" s="23"/>
      <c r="FK522" s="23"/>
      <c r="FL522" s="23"/>
      <c r="FM522" s="23"/>
      <c r="FN522" s="23"/>
      <c r="FO522" s="23"/>
      <c r="FP522" s="23"/>
      <c r="FQ522" s="23"/>
      <c r="FR522" s="23"/>
      <c r="FS522" s="23"/>
      <c r="FT522" s="23"/>
      <c r="FU522" s="23"/>
      <c r="FV522" s="23"/>
      <c r="FW522" s="23"/>
      <c r="FX522" s="23"/>
      <c r="FY522" s="23"/>
      <c r="FZ522" s="23"/>
      <c r="GA522" s="23"/>
      <c r="GB522" s="23"/>
      <c r="GC522" s="23"/>
      <c r="GD522" s="23"/>
      <c r="GE522" s="23"/>
      <c r="GF522" s="23"/>
      <c r="GG522" s="23"/>
      <c r="GH522" s="23"/>
      <c r="GI522" s="23"/>
      <c r="GJ522" s="23"/>
      <c r="GK522" s="23"/>
    </row>
    <row r="523" spans="1:193" x14ac:dyDescent="0.35">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c r="AD523" s="23"/>
      <c r="AE523" s="23"/>
      <c r="AF523" s="23"/>
      <c r="AG523" s="23"/>
      <c r="AH523" s="23"/>
      <c r="AI523" s="23"/>
      <c r="AJ523" s="23"/>
      <c r="AK523" s="23"/>
      <c r="AL523" s="23"/>
      <c r="AM523" s="23"/>
      <c r="AN523" s="23"/>
      <c r="AO523" s="23"/>
      <c r="AP523" s="23"/>
      <c r="AQ523" s="23"/>
      <c r="AR523" s="23"/>
      <c r="AS523" s="23"/>
      <c r="AT523" s="23"/>
      <c r="AU523" s="23"/>
      <c r="AV523" s="23"/>
      <c r="AW523" s="23"/>
      <c r="AX523" s="23"/>
      <c r="AY523" s="23"/>
      <c r="AZ523" s="23"/>
      <c r="BA523" s="23"/>
      <c r="BB523" s="23"/>
      <c r="BC523" s="23"/>
      <c r="BD523" s="23"/>
      <c r="BE523" s="23"/>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c r="EC523" s="23"/>
      <c r="ED523" s="23"/>
      <c r="EE523" s="23"/>
      <c r="EF523" s="23"/>
      <c r="EG523" s="23"/>
      <c r="EH523" s="23"/>
      <c r="EI523" s="23"/>
      <c r="EJ523" s="23"/>
      <c r="EK523" s="23"/>
      <c r="EL523" s="23"/>
      <c r="EM523" s="23"/>
      <c r="EN523" s="23"/>
      <c r="EO523" s="23"/>
      <c r="EP523" s="23"/>
      <c r="EQ523" s="23"/>
      <c r="ER523" s="23"/>
      <c r="ES523" s="23"/>
      <c r="ET523" s="23"/>
      <c r="EU523" s="23"/>
      <c r="EV523" s="23"/>
      <c r="EW523" s="23"/>
      <c r="EX523" s="23"/>
      <c r="EY523" s="23"/>
      <c r="EZ523" s="23"/>
      <c r="FA523" s="23"/>
      <c r="FB523" s="23"/>
      <c r="FC523" s="23"/>
      <c r="FD523" s="23"/>
      <c r="FE523" s="23"/>
      <c r="FF523" s="23"/>
      <c r="FG523" s="23"/>
      <c r="FH523" s="23"/>
      <c r="FI523" s="23"/>
      <c r="FJ523" s="23"/>
      <c r="FK523" s="23"/>
      <c r="FL523" s="23"/>
      <c r="FM523" s="23"/>
      <c r="FN523" s="23"/>
      <c r="FO523" s="23"/>
      <c r="FP523" s="23"/>
      <c r="FQ523" s="23"/>
      <c r="FR523" s="23"/>
      <c r="FS523" s="23"/>
      <c r="FT523" s="23"/>
      <c r="FU523" s="23"/>
      <c r="FV523" s="23"/>
      <c r="FW523" s="23"/>
      <c r="FX523" s="23"/>
      <c r="FY523" s="23"/>
      <c r="FZ523" s="23"/>
      <c r="GA523" s="23"/>
      <c r="GB523" s="23"/>
      <c r="GC523" s="23"/>
      <c r="GD523" s="23"/>
      <c r="GE523" s="23"/>
      <c r="GF523" s="23"/>
      <c r="GG523" s="23"/>
      <c r="GH523" s="23"/>
      <c r="GI523" s="23"/>
      <c r="GJ523" s="23"/>
      <c r="GK523" s="23"/>
    </row>
    <row r="524" spans="1:193" x14ac:dyDescent="0.35">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c r="AD524" s="23"/>
      <c r="AE524" s="23"/>
      <c r="AF524" s="23"/>
      <c r="AG524" s="23"/>
      <c r="AH524" s="23"/>
      <c r="AI524" s="23"/>
      <c r="AJ524" s="23"/>
      <c r="AK524" s="23"/>
      <c r="AL524" s="23"/>
      <c r="AM524" s="23"/>
      <c r="AN524" s="23"/>
      <c r="AO524" s="23"/>
      <c r="AP524" s="23"/>
      <c r="AQ524" s="23"/>
      <c r="AR524" s="23"/>
      <c r="AS524" s="23"/>
      <c r="AT524" s="23"/>
      <c r="AU524" s="23"/>
      <c r="AV524" s="23"/>
      <c r="AW524" s="23"/>
      <c r="AX524" s="23"/>
      <c r="AY524" s="23"/>
      <c r="AZ524" s="23"/>
      <c r="BA524" s="23"/>
      <c r="BB524" s="23"/>
      <c r="BC524" s="23"/>
      <c r="BD524" s="23"/>
      <c r="BE524" s="23"/>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c r="EC524" s="23"/>
      <c r="ED524" s="23"/>
      <c r="EE524" s="23"/>
      <c r="EF524" s="23"/>
      <c r="EG524" s="23"/>
      <c r="EH524" s="23"/>
      <c r="EI524" s="23"/>
      <c r="EJ524" s="23"/>
      <c r="EK524" s="23"/>
      <c r="EL524" s="23"/>
      <c r="EM524" s="23"/>
      <c r="EN524" s="23"/>
      <c r="EO524" s="23"/>
      <c r="EP524" s="23"/>
      <c r="EQ524" s="23"/>
      <c r="ER524" s="23"/>
      <c r="ES524" s="23"/>
      <c r="ET524" s="23"/>
      <c r="EU524" s="23"/>
      <c r="EV524" s="23"/>
      <c r="EW524" s="23"/>
      <c r="EX524" s="23"/>
      <c r="EY524" s="23"/>
      <c r="EZ524" s="23"/>
      <c r="FA524" s="23"/>
      <c r="FB524" s="23"/>
      <c r="FC524" s="23"/>
      <c r="FD524" s="23"/>
      <c r="FE524" s="23"/>
      <c r="FF524" s="23"/>
      <c r="FG524" s="23"/>
      <c r="FH524" s="23"/>
      <c r="FI524" s="23"/>
      <c r="FJ524" s="23"/>
      <c r="FK524" s="23"/>
      <c r="FL524" s="23"/>
      <c r="FM524" s="23"/>
      <c r="FN524" s="23"/>
      <c r="FO524" s="23"/>
      <c r="FP524" s="23"/>
      <c r="FQ524" s="23"/>
      <c r="FR524" s="23"/>
      <c r="FS524" s="23"/>
      <c r="FT524" s="23"/>
      <c r="FU524" s="23"/>
      <c r="FV524" s="23"/>
      <c r="FW524" s="23"/>
      <c r="FX524" s="23"/>
      <c r="FY524" s="23"/>
      <c r="FZ524" s="23"/>
      <c r="GA524" s="23"/>
      <c r="GB524" s="23"/>
      <c r="GC524" s="23"/>
      <c r="GD524" s="23"/>
      <c r="GE524" s="23"/>
      <c r="GF524" s="23"/>
      <c r="GG524" s="23"/>
      <c r="GH524" s="23"/>
      <c r="GI524" s="23"/>
      <c r="GJ524" s="23"/>
      <c r="GK524" s="23"/>
    </row>
    <row r="525" spans="1:193" x14ac:dyDescent="0.35">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c r="AD525" s="23"/>
      <c r="AE525" s="23"/>
      <c r="AF525" s="23"/>
      <c r="AG525" s="23"/>
      <c r="AH525" s="23"/>
      <c r="AI525" s="23"/>
      <c r="AJ525" s="23"/>
      <c r="AK525" s="23"/>
      <c r="AL525" s="23"/>
      <c r="AM525" s="23"/>
      <c r="AN525" s="23"/>
      <c r="AO525" s="23"/>
      <c r="AP525" s="23"/>
      <c r="AQ525" s="23"/>
      <c r="AR525" s="23"/>
      <c r="AS525" s="23"/>
      <c r="AT525" s="23"/>
      <c r="AU525" s="23"/>
      <c r="AV525" s="23"/>
      <c r="AW525" s="23"/>
      <c r="AX525" s="23"/>
      <c r="AY525" s="23"/>
      <c r="AZ525" s="23"/>
      <c r="BA525" s="23"/>
      <c r="BB525" s="23"/>
      <c r="BC525" s="23"/>
      <c r="BD525" s="23"/>
      <c r="BE525" s="23"/>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c r="EC525" s="23"/>
      <c r="ED525" s="23"/>
      <c r="EE525" s="23"/>
      <c r="EF525" s="23"/>
      <c r="EG525" s="23"/>
      <c r="EH525" s="23"/>
      <c r="EI525" s="23"/>
      <c r="EJ525" s="23"/>
      <c r="EK525" s="23"/>
      <c r="EL525" s="23"/>
      <c r="EM525" s="23"/>
      <c r="EN525" s="23"/>
      <c r="EO525" s="23"/>
      <c r="EP525" s="23"/>
      <c r="EQ525" s="23"/>
      <c r="ER525" s="23"/>
      <c r="ES525" s="23"/>
      <c r="ET525" s="23"/>
      <c r="EU525" s="23"/>
      <c r="EV525" s="23"/>
      <c r="EW525" s="23"/>
      <c r="EX525" s="23"/>
      <c r="EY525" s="23"/>
      <c r="EZ525" s="23"/>
      <c r="FA525" s="23"/>
      <c r="FB525" s="23"/>
      <c r="FC525" s="23"/>
      <c r="FD525" s="23"/>
      <c r="FE525" s="23"/>
      <c r="FF525" s="23"/>
      <c r="FG525" s="23"/>
      <c r="FH525" s="23"/>
      <c r="FI525" s="23"/>
      <c r="FJ525" s="23"/>
      <c r="FK525" s="23"/>
      <c r="FL525" s="23"/>
      <c r="FM525" s="23"/>
      <c r="FN525" s="23"/>
      <c r="FO525" s="23"/>
      <c r="FP525" s="23"/>
      <c r="FQ525" s="23"/>
      <c r="FR525" s="23"/>
      <c r="FS525" s="23"/>
      <c r="FT525" s="23"/>
      <c r="FU525" s="23"/>
      <c r="FV525" s="23"/>
      <c r="FW525" s="23"/>
      <c r="FX525" s="23"/>
      <c r="FY525" s="23"/>
      <c r="FZ525" s="23"/>
      <c r="GA525" s="23"/>
      <c r="GB525" s="23"/>
      <c r="GC525" s="23"/>
      <c r="GD525" s="23"/>
      <c r="GE525" s="23"/>
      <c r="GF525" s="23"/>
      <c r="GG525" s="23"/>
      <c r="GH525" s="23"/>
      <c r="GI525" s="23"/>
      <c r="GJ525" s="23"/>
      <c r="GK525" s="23"/>
    </row>
    <row r="526" spans="1:193" x14ac:dyDescent="0.35">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c r="AT526" s="23"/>
      <c r="AU526" s="23"/>
      <c r="AV526" s="23"/>
      <c r="AW526" s="23"/>
      <c r="AX526" s="23"/>
      <c r="AY526" s="23"/>
      <c r="AZ526" s="23"/>
      <c r="BA526" s="23"/>
      <c r="BB526" s="23"/>
      <c r="BC526" s="23"/>
      <c r="BD526" s="23"/>
      <c r="BE526" s="23"/>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c r="EC526" s="23"/>
      <c r="ED526" s="23"/>
      <c r="EE526" s="23"/>
      <c r="EF526" s="23"/>
      <c r="EG526" s="23"/>
      <c r="EH526" s="23"/>
      <c r="EI526" s="23"/>
      <c r="EJ526" s="23"/>
      <c r="EK526" s="23"/>
      <c r="EL526" s="23"/>
      <c r="EM526" s="23"/>
      <c r="EN526" s="23"/>
      <c r="EO526" s="23"/>
      <c r="EP526" s="23"/>
      <c r="EQ526" s="23"/>
      <c r="ER526" s="23"/>
      <c r="ES526" s="23"/>
      <c r="ET526" s="23"/>
      <c r="EU526" s="23"/>
      <c r="EV526" s="23"/>
      <c r="EW526" s="23"/>
      <c r="EX526" s="23"/>
      <c r="EY526" s="23"/>
      <c r="EZ526" s="23"/>
      <c r="FA526" s="23"/>
      <c r="FB526" s="23"/>
      <c r="FC526" s="23"/>
      <c r="FD526" s="23"/>
      <c r="FE526" s="23"/>
      <c r="FF526" s="23"/>
      <c r="FG526" s="23"/>
      <c r="FH526" s="23"/>
      <c r="FI526" s="23"/>
      <c r="FJ526" s="23"/>
      <c r="FK526" s="23"/>
      <c r="FL526" s="23"/>
      <c r="FM526" s="23"/>
      <c r="FN526" s="23"/>
      <c r="FO526" s="23"/>
      <c r="FP526" s="23"/>
      <c r="FQ526" s="23"/>
      <c r="FR526" s="23"/>
      <c r="FS526" s="23"/>
      <c r="FT526" s="23"/>
      <c r="FU526" s="23"/>
      <c r="FV526" s="23"/>
      <c r="FW526" s="23"/>
      <c r="FX526" s="23"/>
      <c r="FY526" s="23"/>
      <c r="FZ526" s="23"/>
      <c r="GA526" s="23"/>
      <c r="GB526" s="23"/>
      <c r="GC526" s="23"/>
      <c r="GD526" s="23"/>
      <c r="GE526" s="23"/>
      <c r="GF526" s="23"/>
      <c r="GG526" s="23"/>
      <c r="GH526" s="23"/>
      <c r="GI526" s="23"/>
      <c r="GJ526" s="23"/>
      <c r="GK526" s="23"/>
    </row>
    <row r="527" spans="1:193" x14ac:dyDescent="0.35">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c r="AT527" s="23"/>
      <c r="AU527" s="23"/>
      <c r="AV527" s="23"/>
      <c r="AW527" s="23"/>
      <c r="AX527" s="23"/>
      <c r="AY527" s="23"/>
      <c r="AZ527" s="23"/>
      <c r="BA527" s="23"/>
      <c r="BB527" s="23"/>
      <c r="BC527" s="23"/>
      <c r="BD527" s="23"/>
      <c r="BE527" s="23"/>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c r="EC527" s="23"/>
      <c r="ED527" s="23"/>
      <c r="EE527" s="23"/>
      <c r="EF527" s="23"/>
      <c r="EG527" s="23"/>
      <c r="EH527" s="23"/>
      <c r="EI527" s="23"/>
      <c r="EJ527" s="23"/>
      <c r="EK527" s="23"/>
      <c r="EL527" s="23"/>
      <c r="EM527" s="23"/>
      <c r="EN527" s="23"/>
      <c r="EO527" s="23"/>
      <c r="EP527" s="23"/>
      <c r="EQ527" s="23"/>
      <c r="ER527" s="23"/>
      <c r="ES527" s="23"/>
      <c r="ET527" s="23"/>
      <c r="EU527" s="23"/>
      <c r="EV527" s="23"/>
      <c r="EW527" s="23"/>
      <c r="EX527" s="23"/>
      <c r="EY527" s="23"/>
      <c r="EZ527" s="23"/>
      <c r="FA527" s="23"/>
      <c r="FB527" s="23"/>
      <c r="FC527" s="23"/>
      <c r="FD527" s="23"/>
      <c r="FE527" s="23"/>
      <c r="FF527" s="23"/>
      <c r="FG527" s="23"/>
      <c r="FH527" s="23"/>
      <c r="FI527" s="23"/>
      <c r="FJ527" s="23"/>
      <c r="FK527" s="23"/>
      <c r="FL527" s="23"/>
      <c r="FM527" s="23"/>
      <c r="FN527" s="23"/>
      <c r="FO527" s="23"/>
      <c r="FP527" s="23"/>
      <c r="FQ527" s="23"/>
      <c r="FR527" s="23"/>
      <c r="FS527" s="23"/>
      <c r="FT527" s="23"/>
      <c r="FU527" s="23"/>
      <c r="FV527" s="23"/>
      <c r="FW527" s="23"/>
      <c r="FX527" s="23"/>
      <c r="FY527" s="23"/>
      <c r="FZ527" s="23"/>
      <c r="GA527" s="23"/>
      <c r="GB527" s="23"/>
      <c r="GC527" s="23"/>
      <c r="GD527" s="23"/>
      <c r="GE527" s="23"/>
      <c r="GF527" s="23"/>
      <c r="GG527" s="23"/>
      <c r="GH527" s="23"/>
      <c r="GI527" s="23"/>
      <c r="GJ527" s="23"/>
      <c r="GK527" s="23"/>
    </row>
    <row r="528" spans="1:193" x14ac:dyDescent="0.35">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c r="AT528" s="23"/>
      <c r="AU528" s="23"/>
      <c r="AV528" s="23"/>
      <c r="AW528" s="23"/>
      <c r="AX528" s="23"/>
      <c r="AY528" s="23"/>
      <c r="AZ528" s="23"/>
      <c r="BA528" s="23"/>
      <c r="BB528" s="23"/>
      <c r="BC528" s="23"/>
      <c r="BD528" s="23"/>
      <c r="BE528" s="23"/>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c r="EC528" s="23"/>
      <c r="ED528" s="23"/>
      <c r="EE528" s="23"/>
      <c r="EF528" s="23"/>
      <c r="EG528" s="23"/>
      <c r="EH528" s="23"/>
      <c r="EI528" s="23"/>
      <c r="EJ528" s="23"/>
      <c r="EK528" s="23"/>
      <c r="EL528" s="23"/>
      <c r="EM528" s="23"/>
      <c r="EN528" s="23"/>
      <c r="EO528" s="23"/>
      <c r="EP528" s="23"/>
      <c r="EQ528" s="23"/>
      <c r="ER528" s="23"/>
      <c r="ES528" s="23"/>
      <c r="ET528" s="23"/>
      <c r="EU528" s="23"/>
      <c r="EV528" s="23"/>
      <c r="EW528" s="23"/>
      <c r="EX528" s="23"/>
      <c r="EY528" s="23"/>
      <c r="EZ528" s="23"/>
      <c r="FA528" s="23"/>
      <c r="FB528" s="23"/>
      <c r="FC528" s="23"/>
      <c r="FD528" s="23"/>
      <c r="FE528" s="23"/>
      <c r="FF528" s="23"/>
      <c r="FG528" s="23"/>
      <c r="FH528" s="23"/>
      <c r="FI528" s="23"/>
      <c r="FJ528" s="23"/>
      <c r="FK528" s="23"/>
      <c r="FL528" s="23"/>
      <c r="FM528" s="23"/>
      <c r="FN528" s="23"/>
      <c r="FO528" s="23"/>
      <c r="FP528" s="23"/>
      <c r="FQ528" s="23"/>
      <c r="FR528" s="23"/>
      <c r="FS528" s="23"/>
      <c r="FT528" s="23"/>
      <c r="FU528" s="23"/>
      <c r="FV528" s="23"/>
      <c r="FW528" s="23"/>
      <c r="FX528" s="23"/>
      <c r="FY528" s="23"/>
      <c r="FZ528" s="23"/>
      <c r="GA528" s="23"/>
      <c r="GB528" s="23"/>
      <c r="GC528" s="23"/>
      <c r="GD528" s="23"/>
      <c r="GE528" s="23"/>
      <c r="GF528" s="23"/>
      <c r="GG528" s="23"/>
      <c r="GH528" s="23"/>
      <c r="GI528" s="23"/>
      <c r="GJ528" s="23"/>
      <c r="GK528" s="23"/>
    </row>
    <row r="529" spans="1:193" x14ac:dyDescent="0.35">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c r="AT529" s="23"/>
      <c r="AU529" s="23"/>
      <c r="AV529" s="23"/>
      <c r="AW529" s="23"/>
      <c r="AX529" s="23"/>
      <c r="AY529" s="23"/>
      <c r="AZ529" s="23"/>
      <c r="BA529" s="23"/>
      <c r="BB529" s="23"/>
      <c r="BC529" s="23"/>
      <c r="BD529" s="23"/>
      <c r="BE529" s="23"/>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c r="EC529" s="23"/>
      <c r="ED529" s="23"/>
      <c r="EE529" s="23"/>
      <c r="EF529" s="23"/>
      <c r="EG529" s="23"/>
      <c r="EH529" s="23"/>
      <c r="EI529" s="23"/>
      <c r="EJ529" s="23"/>
      <c r="EK529" s="23"/>
      <c r="EL529" s="23"/>
      <c r="EM529" s="23"/>
      <c r="EN529" s="23"/>
      <c r="EO529" s="23"/>
      <c r="EP529" s="23"/>
      <c r="EQ529" s="23"/>
      <c r="ER529" s="23"/>
      <c r="ES529" s="23"/>
      <c r="ET529" s="23"/>
      <c r="EU529" s="23"/>
      <c r="EV529" s="23"/>
      <c r="EW529" s="23"/>
      <c r="EX529" s="23"/>
      <c r="EY529" s="23"/>
      <c r="EZ529" s="23"/>
      <c r="FA529" s="23"/>
      <c r="FB529" s="23"/>
      <c r="FC529" s="23"/>
      <c r="FD529" s="23"/>
      <c r="FE529" s="23"/>
      <c r="FF529" s="23"/>
      <c r="FG529" s="23"/>
      <c r="FH529" s="23"/>
      <c r="FI529" s="23"/>
      <c r="FJ529" s="23"/>
      <c r="FK529" s="23"/>
      <c r="FL529" s="23"/>
      <c r="FM529" s="23"/>
      <c r="FN529" s="23"/>
      <c r="FO529" s="23"/>
      <c r="FP529" s="23"/>
      <c r="FQ529" s="23"/>
      <c r="FR529" s="23"/>
      <c r="FS529" s="23"/>
      <c r="FT529" s="23"/>
      <c r="FU529" s="23"/>
      <c r="FV529" s="23"/>
      <c r="FW529" s="23"/>
      <c r="FX529" s="23"/>
      <c r="FY529" s="23"/>
      <c r="FZ529" s="23"/>
      <c r="GA529" s="23"/>
      <c r="GB529" s="23"/>
      <c r="GC529" s="23"/>
      <c r="GD529" s="23"/>
      <c r="GE529" s="23"/>
      <c r="GF529" s="23"/>
      <c r="GG529" s="23"/>
      <c r="GH529" s="23"/>
      <c r="GI529" s="23"/>
      <c r="GJ529" s="23"/>
      <c r="GK529" s="23"/>
    </row>
    <row r="530" spans="1:193" x14ac:dyDescent="0.35">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c r="AT530" s="23"/>
      <c r="AU530" s="23"/>
      <c r="AV530" s="23"/>
      <c r="AW530" s="23"/>
      <c r="AX530" s="23"/>
      <c r="AY530" s="23"/>
      <c r="AZ530" s="23"/>
      <c r="BA530" s="23"/>
      <c r="BB530" s="23"/>
      <c r="BC530" s="23"/>
      <c r="BD530" s="23"/>
      <c r="BE530" s="23"/>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c r="EC530" s="23"/>
      <c r="ED530" s="23"/>
      <c r="EE530" s="23"/>
      <c r="EF530" s="23"/>
      <c r="EG530" s="23"/>
      <c r="EH530" s="23"/>
      <c r="EI530" s="23"/>
      <c r="EJ530" s="23"/>
      <c r="EK530" s="23"/>
      <c r="EL530" s="23"/>
      <c r="EM530" s="23"/>
      <c r="EN530" s="23"/>
      <c r="EO530" s="23"/>
      <c r="EP530" s="23"/>
      <c r="EQ530" s="23"/>
      <c r="ER530" s="23"/>
      <c r="ES530" s="23"/>
      <c r="ET530" s="23"/>
      <c r="EU530" s="23"/>
      <c r="EV530" s="23"/>
      <c r="EW530" s="23"/>
      <c r="EX530" s="23"/>
      <c r="EY530" s="23"/>
      <c r="EZ530" s="23"/>
      <c r="FA530" s="23"/>
      <c r="FB530" s="23"/>
      <c r="FC530" s="23"/>
      <c r="FD530" s="23"/>
      <c r="FE530" s="23"/>
      <c r="FF530" s="23"/>
      <c r="FG530" s="23"/>
      <c r="FH530" s="23"/>
      <c r="FI530" s="23"/>
      <c r="FJ530" s="23"/>
      <c r="FK530" s="23"/>
      <c r="FL530" s="23"/>
      <c r="FM530" s="23"/>
      <c r="FN530" s="23"/>
      <c r="FO530" s="23"/>
      <c r="FP530" s="23"/>
      <c r="FQ530" s="23"/>
      <c r="FR530" s="23"/>
      <c r="FS530" s="23"/>
      <c r="FT530" s="23"/>
      <c r="FU530" s="23"/>
      <c r="FV530" s="23"/>
      <c r="FW530" s="23"/>
      <c r="FX530" s="23"/>
      <c r="FY530" s="23"/>
      <c r="FZ530" s="23"/>
      <c r="GA530" s="23"/>
      <c r="GB530" s="23"/>
      <c r="GC530" s="23"/>
      <c r="GD530" s="23"/>
      <c r="GE530" s="23"/>
      <c r="GF530" s="23"/>
      <c r="GG530" s="23"/>
      <c r="GH530" s="23"/>
      <c r="GI530" s="23"/>
      <c r="GJ530" s="23"/>
      <c r="GK530" s="23"/>
    </row>
    <row r="531" spans="1:193" x14ac:dyDescent="0.35">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c r="AT531" s="23"/>
      <c r="AU531" s="23"/>
      <c r="AV531" s="23"/>
      <c r="AW531" s="23"/>
      <c r="AX531" s="23"/>
      <c r="AY531" s="23"/>
      <c r="AZ531" s="23"/>
      <c r="BA531" s="23"/>
      <c r="BB531" s="23"/>
      <c r="BC531" s="23"/>
      <c r="BD531" s="23"/>
      <c r="BE531" s="23"/>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c r="EC531" s="23"/>
      <c r="ED531" s="23"/>
      <c r="EE531" s="23"/>
      <c r="EF531" s="23"/>
      <c r="EG531" s="23"/>
      <c r="EH531" s="23"/>
      <c r="EI531" s="23"/>
      <c r="EJ531" s="23"/>
      <c r="EK531" s="23"/>
      <c r="EL531" s="23"/>
      <c r="EM531" s="23"/>
      <c r="EN531" s="23"/>
      <c r="EO531" s="23"/>
      <c r="EP531" s="23"/>
      <c r="EQ531" s="23"/>
      <c r="ER531" s="23"/>
      <c r="ES531" s="23"/>
      <c r="ET531" s="23"/>
      <c r="EU531" s="23"/>
      <c r="EV531" s="23"/>
      <c r="EW531" s="23"/>
      <c r="EX531" s="23"/>
      <c r="EY531" s="23"/>
      <c r="EZ531" s="23"/>
      <c r="FA531" s="23"/>
      <c r="FB531" s="23"/>
      <c r="FC531" s="23"/>
      <c r="FD531" s="23"/>
      <c r="FE531" s="23"/>
      <c r="FF531" s="23"/>
      <c r="FG531" s="23"/>
      <c r="FH531" s="23"/>
      <c r="FI531" s="23"/>
      <c r="FJ531" s="23"/>
      <c r="FK531" s="23"/>
      <c r="FL531" s="23"/>
      <c r="FM531" s="23"/>
      <c r="FN531" s="23"/>
      <c r="FO531" s="23"/>
      <c r="FP531" s="23"/>
      <c r="FQ531" s="23"/>
      <c r="FR531" s="23"/>
      <c r="FS531" s="23"/>
      <c r="FT531" s="23"/>
      <c r="FU531" s="23"/>
      <c r="FV531" s="23"/>
      <c r="FW531" s="23"/>
      <c r="FX531" s="23"/>
      <c r="FY531" s="23"/>
      <c r="FZ531" s="23"/>
      <c r="GA531" s="23"/>
      <c r="GB531" s="23"/>
      <c r="GC531" s="23"/>
      <c r="GD531" s="23"/>
      <c r="GE531" s="23"/>
      <c r="GF531" s="23"/>
      <c r="GG531" s="23"/>
      <c r="GH531" s="23"/>
      <c r="GI531" s="23"/>
      <c r="GJ531" s="23"/>
      <c r="GK531" s="23"/>
    </row>
    <row r="532" spans="1:193" x14ac:dyDescent="0.35">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c r="AT532" s="23"/>
      <c r="AU532" s="23"/>
      <c r="AV532" s="23"/>
      <c r="AW532" s="23"/>
      <c r="AX532" s="23"/>
      <c r="AY532" s="23"/>
      <c r="AZ532" s="23"/>
      <c r="BA532" s="23"/>
      <c r="BB532" s="23"/>
      <c r="BC532" s="23"/>
      <c r="BD532" s="23"/>
      <c r="BE532" s="23"/>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c r="EC532" s="23"/>
      <c r="ED532" s="23"/>
      <c r="EE532" s="23"/>
      <c r="EF532" s="23"/>
      <c r="EG532" s="23"/>
      <c r="EH532" s="23"/>
      <c r="EI532" s="23"/>
      <c r="EJ532" s="23"/>
      <c r="EK532" s="23"/>
      <c r="EL532" s="23"/>
      <c r="EM532" s="23"/>
      <c r="EN532" s="23"/>
      <c r="EO532" s="23"/>
      <c r="EP532" s="23"/>
      <c r="EQ532" s="23"/>
      <c r="ER532" s="23"/>
      <c r="ES532" s="23"/>
      <c r="ET532" s="23"/>
      <c r="EU532" s="23"/>
      <c r="EV532" s="23"/>
      <c r="EW532" s="23"/>
      <c r="EX532" s="23"/>
      <c r="EY532" s="23"/>
      <c r="EZ532" s="23"/>
      <c r="FA532" s="23"/>
      <c r="FB532" s="23"/>
      <c r="FC532" s="23"/>
      <c r="FD532" s="23"/>
      <c r="FE532" s="23"/>
      <c r="FF532" s="23"/>
      <c r="FG532" s="23"/>
      <c r="FH532" s="23"/>
      <c r="FI532" s="23"/>
      <c r="FJ532" s="23"/>
      <c r="FK532" s="23"/>
      <c r="FL532" s="23"/>
      <c r="FM532" s="23"/>
      <c r="FN532" s="23"/>
      <c r="FO532" s="23"/>
      <c r="FP532" s="23"/>
      <c r="FQ532" s="23"/>
      <c r="FR532" s="23"/>
      <c r="FS532" s="23"/>
      <c r="FT532" s="23"/>
      <c r="FU532" s="23"/>
      <c r="FV532" s="23"/>
      <c r="FW532" s="23"/>
      <c r="FX532" s="23"/>
      <c r="FY532" s="23"/>
      <c r="FZ532" s="23"/>
      <c r="GA532" s="23"/>
      <c r="GB532" s="23"/>
      <c r="GC532" s="23"/>
      <c r="GD532" s="23"/>
      <c r="GE532" s="23"/>
      <c r="GF532" s="23"/>
      <c r="GG532" s="23"/>
      <c r="GH532" s="23"/>
      <c r="GI532" s="23"/>
      <c r="GJ532" s="23"/>
      <c r="GK532" s="23"/>
    </row>
    <row r="533" spans="1:193" x14ac:dyDescent="0.35">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c r="AT533" s="23"/>
      <c r="AU533" s="23"/>
      <c r="AV533" s="23"/>
      <c r="AW533" s="23"/>
      <c r="AX533" s="23"/>
      <c r="AY533" s="23"/>
      <c r="AZ533" s="23"/>
      <c r="BA533" s="23"/>
      <c r="BB533" s="23"/>
      <c r="BC533" s="23"/>
      <c r="BD533" s="23"/>
      <c r="BE533" s="23"/>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c r="EC533" s="23"/>
      <c r="ED533" s="23"/>
      <c r="EE533" s="23"/>
      <c r="EF533" s="23"/>
      <c r="EG533" s="23"/>
      <c r="EH533" s="23"/>
      <c r="EI533" s="23"/>
      <c r="EJ533" s="23"/>
      <c r="EK533" s="23"/>
      <c r="EL533" s="23"/>
      <c r="EM533" s="23"/>
      <c r="EN533" s="23"/>
      <c r="EO533" s="23"/>
      <c r="EP533" s="23"/>
      <c r="EQ533" s="23"/>
      <c r="ER533" s="23"/>
      <c r="ES533" s="23"/>
      <c r="ET533" s="23"/>
      <c r="EU533" s="23"/>
      <c r="EV533" s="23"/>
      <c r="EW533" s="23"/>
      <c r="EX533" s="23"/>
      <c r="EY533" s="23"/>
      <c r="EZ533" s="23"/>
      <c r="FA533" s="23"/>
      <c r="FB533" s="23"/>
      <c r="FC533" s="23"/>
      <c r="FD533" s="23"/>
      <c r="FE533" s="23"/>
      <c r="FF533" s="23"/>
      <c r="FG533" s="23"/>
      <c r="FH533" s="23"/>
      <c r="FI533" s="23"/>
      <c r="FJ533" s="23"/>
      <c r="FK533" s="23"/>
      <c r="FL533" s="23"/>
      <c r="FM533" s="23"/>
      <c r="FN533" s="23"/>
      <c r="FO533" s="23"/>
      <c r="FP533" s="23"/>
      <c r="FQ533" s="23"/>
      <c r="FR533" s="23"/>
      <c r="FS533" s="23"/>
      <c r="FT533" s="23"/>
      <c r="FU533" s="23"/>
      <c r="FV533" s="23"/>
      <c r="FW533" s="23"/>
      <c r="FX533" s="23"/>
      <c r="FY533" s="23"/>
      <c r="FZ533" s="23"/>
      <c r="GA533" s="23"/>
      <c r="GB533" s="23"/>
      <c r="GC533" s="23"/>
      <c r="GD533" s="23"/>
      <c r="GE533" s="23"/>
      <c r="GF533" s="23"/>
      <c r="GG533" s="23"/>
      <c r="GH533" s="23"/>
      <c r="GI533" s="23"/>
      <c r="GJ533" s="23"/>
      <c r="GK533" s="23"/>
    </row>
    <row r="534" spans="1:193" x14ac:dyDescent="0.35">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c r="AT534" s="23"/>
      <c r="AU534" s="23"/>
      <c r="AV534" s="23"/>
      <c r="AW534" s="23"/>
      <c r="AX534" s="23"/>
      <c r="AY534" s="23"/>
      <c r="AZ534" s="23"/>
      <c r="BA534" s="23"/>
      <c r="BB534" s="23"/>
      <c r="BC534" s="23"/>
      <c r="BD534" s="23"/>
      <c r="BE534" s="23"/>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c r="EC534" s="23"/>
      <c r="ED534" s="23"/>
      <c r="EE534" s="23"/>
      <c r="EF534" s="23"/>
      <c r="EG534" s="23"/>
      <c r="EH534" s="23"/>
      <c r="EI534" s="23"/>
      <c r="EJ534" s="23"/>
      <c r="EK534" s="23"/>
      <c r="EL534" s="23"/>
      <c r="EM534" s="23"/>
      <c r="EN534" s="23"/>
      <c r="EO534" s="23"/>
      <c r="EP534" s="23"/>
      <c r="EQ534" s="23"/>
      <c r="ER534" s="23"/>
      <c r="ES534" s="23"/>
      <c r="ET534" s="23"/>
      <c r="EU534" s="23"/>
      <c r="EV534" s="23"/>
      <c r="EW534" s="23"/>
      <c r="EX534" s="23"/>
      <c r="EY534" s="23"/>
      <c r="EZ534" s="23"/>
      <c r="FA534" s="23"/>
      <c r="FB534" s="23"/>
      <c r="FC534" s="23"/>
      <c r="FD534" s="23"/>
      <c r="FE534" s="23"/>
      <c r="FF534" s="23"/>
      <c r="FG534" s="23"/>
      <c r="FH534" s="23"/>
      <c r="FI534" s="23"/>
      <c r="FJ534" s="23"/>
      <c r="FK534" s="23"/>
      <c r="FL534" s="23"/>
      <c r="FM534" s="23"/>
      <c r="FN534" s="23"/>
      <c r="FO534" s="23"/>
      <c r="FP534" s="23"/>
      <c r="FQ534" s="23"/>
      <c r="FR534" s="23"/>
      <c r="FS534" s="23"/>
      <c r="FT534" s="23"/>
      <c r="FU534" s="23"/>
      <c r="FV534" s="23"/>
      <c r="FW534" s="23"/>
      <c r="FX534" s="23"/>
      <c r="FY534" s="23"/>
      <c r="FZ534" s="23"/>
      <c r="GA534" s="23"/>
      <c r="GB534" s="23"/>
      <c r="GC534" s="23"/>
      <c r="GD534" s="23"/>
      <c r="GE534" s="23"/>
      <c r="GF534" s="23"/>
      <c r="GG534" s="23"/>
      <c r="GH534" s="23"/>
      <c r="GI534" s="23"/>
      <c r="GJ534" s="23"/>
      <c r="GK534" s="23"/>
    </row>
    <row r="535" spans="1:193" x14ac:dyDescent="0.35">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c r="AT535" s="23"/>
      <c r="AU535" s="23"/>
      <c r="AV535" s="23"/>
      <c r="AW535" s="23"/>
      <c r="AX535" s="23"/>
      <c r="AY535" s="23"/>
      <c r="AZ535" s="23"/>
      <c r="BA535" s="23"/>
      <c r="BB535" s="23"/>
      <c r="BC535" s="23"/>
      <c r="BD535" s="23"/>
      <c r="BE535" s="23"/>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c r="EC535" s="23"/>
      <c r="ED535" s="23"/>
      <c r="EE535" s="23"/>
      <c r="EF535" s="23"/>
      <c r="EG535" s="23"/>
      <c r="EH535" s="23"/>
      <c r="EI535" s="23"/>
      <c r="EJ535" s="23"/>
      <c r="EK535" s="23"/>
      <c r="EL535" s="23"/>
      <c r="EM535" s="23"/>
      <c r="EN535" s="23"/>
      <c r="EO535" s="23"/>
      <c r="EP535" s="23"/>
      <c r="EQ535" s="23"/>
      <c r="ER535" s="23"/>
      <c r="ES535" s="23"/>
      <c r="ET535" s="23"/>
      <c r="EU535" s="23"/>
      <c r="EV535" s="23"/>
      <c r="EW535" s="23"/>
      <c r="EX535" s="23"/>
      <c r="EY535" s="23"/>
      <c r="EZ535" s="23"/>
      <c r="FA535" s="23"/>
      <c r="FB535" s="23"/>
      <c r="FC535" s="23"/>
      <c r="FD535" s="23"/>
      <c r="FE535" s="23"/>
      <c r="FF535" s="23"/>
      <c r="FG535" s="23"/>
      <c r="FH535" s="23"/>
      <c r="FI535" s="23"/>
      <c r="FJ535" s="23"/>
      <c r="FK535" s="23"/>
      <c r="FL535" s="23"/>
      <c r="FM535" s="23"/>
      <c r="FN535" s="23"/>
      <c r="FO535" s="23"/>
      <c r="FP535" s="23"/>
      <c r="FQ535" s="23"/>
      <c r="FR535" s="23"/>
      <c r="FS535" s="23"/>
      <c r="FT535" s="23"/>
      <c r="FU535" s="23"/>
      <c r="FV535" s="23"/>
      <c r="FW535" s="23"/>
      <c r="FX535" s="23"/>
      <c r="FY535" s="23"/>
      <c r="FZ535" s="23"/>
      <c r="GA535" s="23"/>
      <c r="GB535" s="23"/>
      <c r="GC535" s="23"/>
      <c r="GD535" s="23"/>
      <c r="GE535" s="23"/>
      <c r="GF535" s="23"/>
      <c r="GG535" s="23"/>
      <c r="GH535" s="23"/>
      <c r="GI535" s="23"/>
      <c r="GJ535" s="23"/>
      <c r="GK535" s="23"/>
    </row>
    <row r="536" spans="1:193" x14ac:dyDescent="0.35">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c r="AT536" s="23"/>
      <c r="AU536" s="23"/>
      <c r="AV536" s="23"/>
      <c r="AW536" s="23"/>
      <c r="AX536" s="23"/>
      <c r="AY536" s="23"/>
      <c r="AZ536" s="23"/>
      <c r="BA536" s="23"/>
      <c r="BB536" s="23"/>
      <c r="BC536" s="23"/>
      <c r="BD536" s="23"/>
      <c r="BE536" s="23"/>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c r="EC536" s="23"/>
      <c r="ED536" s="23"/>
      <c r="EE536" s="23"/>
      <c r="EF536" s="23"/>
      <c r="EG536" s="23"/>
      <c r="EH536" s="23"/>
      <c r="EI536" s="23"/>
      <c r="EJ536" s="23"/>
      <c r="EK536" s="23"/>
      <c r="EL536" s="23"/>
      <c r="EM536" s="23"/>
      <c r="EN536" s="23"/>
      <c r="EO536" s="23"/>
      <c r="EP536" s="23"/>
      <c r="EQ536" s="23"/>
      <c r="ER536" s="23"/>
      <c r="ES536" s="23"/>
      <c r="ET536" s="23"/>
      <c r="EU536" s="23"/>
      <c r="EV536" s="23"/>
      <c r="EW536" s="23"/>
      <c r="EX536" s="23"/>
      <c r="EY536" s="23"/>
      <c r="EZ536" s="23"/>
      <c r="FA536" s="23"/>
      <c r="FB536" s="23"/>
      <c r="FC536" s="23"/>
      <c r="FD536" s="23"/>
      <c r="FE536" s="23"/>
      <c r="FF536" s="23"/>
      <c r="FG536" s="23"/>
      <c r="FH536" s="23"/>
      <c r="FI536" s="23"/>
      <c r="FJ536" s="23"/>
      <c r="FK536" s="23"/>
      <c r="FL536" s="23"/>
      <c r="FM536" s="23"/>
      <c r="FN536" s="23"/>
      <c r="FO536" s="23"/>
      <c r="FP536" s="23"/>
      <c r="FQ536" s="23"/>
      <c r="FR536" s="23"/>
      <c r="FS536" s="23"/>
      <c r="FT536" s="23"/>
      <c r="FU536" s="23"/>
      <c r="FV536" s="23"/>
      <c r="FW536" s="23"/>
      <c r="FX536" s="23"/>
      <c r="FY536" s="23"/>
      <c r="FZ536" s="23"/>
      <c r="GA536" s="23"/>
      <c r="GB536" s="23"/>
      <c r="GC536" s="23"/>
      <c r="GD536" s="23"/>
      <c r="GE536" s="23"/>
      <c r="GF536" s="23"/>
      <c r="GG536" s="23"/>
      <c r="GH536" s="23"/>
      <c r="GI536" s="23"/>
      <c r="GJ536" s="23"/>
      <c r="GK536" s="23"/>
    </row>
    <row r="537" spans="1:193" x14ac:dyDescent="0.35">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c r="AD537" s="23"/>
      <c r="AE537" s="23"/>
      <c r="AF537" s="23"/>
      <c r="AG537" s="23"/>
      <c r="AH537" s="23"/>
      <c r="AI537" s="23"/>
      <c r="AJ537" s="23"/>
      <c r="AK537" s="23"/>
      <c r="AL537" s="23"/>
      <c r="AM537" s="23"/>
      <c r="AN537" s="23"/>
      <c r="AO537" s="23"/>
      <c r="AP537" s="23"/>
      <c r="AQ537" s="23"/>
      <c r="AR537" s="23"/>
      <c r="AS537" s="23"/>
      <c r="AT537" s="23"/>
      <c r="AU537" s="23"/>
      <c r="AV537" s="23"/>
      <c r="AW537" s="23"/>
      <c r="AX537" s="23"/>
      <c r="AY537" s="23"/>
      <c r="AZ537" s="23"/>
      <c r="BA537" s="23"/>
      <c r="BB537" s="23"/>
      <c r="BC537" s="23"/>
      <c r="BD537" s="23"/>
      <c r="BE537" s="23"/>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c r="EC537" s="23"/>
      <c r="ED537" s="23"/>
      <c r="EE537" s="23"/>
      <c r="EF537" s="23"/>
      <c r="EG537" s="23"/>
      <c r="EH537" s="23"/>
      <c r="EI537" s="23"/>
      <c r="EJ537" s="23"/>
      <c r="EK537" s="23"/>
      <c r="EL537" s="23"/>
      <c r="EM537" s="23"/>
      <c r="EN537" s="23"/>
      <c r="EO537" s="23"/>
      <c r="EP537" s="23"/>
      <c r="EQ537" s="23"/>
      <c r="ER537" s="23"/>
      <c r="ES537" s="23"/>
      <c r="ET537" s="23"/>
      <c r="EU537" s="23"/>
      <c r="EV537" s="23"/>
      <c r="EW537" s="23"/>
      <c r="EX537" s="23"/>
      <c r="EY537" s="23"/>
      <c r="EZ537" s="23"/>
      <c r="FA537" s="23"/>
      <c r="FB537" s="23"/>
      <c r="FC537" s="23"/>
      <c r="FD537" s="23"/>
      <c r="FE537" s="23"/>
      <c r="FF537" s="23"/>
      <c r="FG537" s="23"/>
      <c r="FH537" s="23"/>
      <c r="FI537" s="23"/>
      <c r="FJ537" s="23"/>
      <c r="FK537" s="23"/>
      <c r="FL537" s="23"/>
      <c r="FM537" s="23"/>
      <c r="FN537" s="23"/>
      <c r="FO537" s="23"/>
      <c r="FP537" s="23"/>
      <c r="FQ537" s="23"/>
      <c r="FR537" s="23"/>
      <c r="FS537" s="23"/>
      <c r="FT537" s="23"/>
      <c r="FU537" s="23"/>
      <c r="FV537" s="23"/>
      <c r="FW537" s="23"/>
      <c r="FX537" s="23"/>
      <c r="FY537" s="23"/>
      <c r="FZ537" s="23"/>
      <c r="GA537" s="23"/>
      <c r="GB537" s="23"/>
      <c r="GC537" s="23"/>
      <c r="GD537" s="23"/>
      <c r="GE537" s="23"/>
      <c r="GF537" s="23"/>
      <c r="GG537" s="23"/>
      <c r="GH537" s="23"/>
      <c r="GI537" s="23"/>
      <c r="GJ537" s="23"/>
      <c r="GK537" s="23"/>
    </row>
    <row r="538" spans="1:193" x14ac:dyDescent="0.35">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c r="AD538" s="23"/>
      <c r="AE538" s="23"/>
      <c r="AF538" s="23"/>
      <c r="AG538" s="23"/>
      <c r="AH538" s="23"/>
      <c r="AI538" s="23"/>
      <c r="AJ538" s="23"/>
      <c r="AK538" s="23"/>
      <c r="AL538" s="23"/>
      <c r="AM538" s="23"/>
      <c r="AN538" s="23"/>
      <c r="AO538" s="23"/>
      <c r="AP538" s="23"/>
      <c r="AQ538" s="23"/>
      <c r="AR538" s="23"/>
      <c r="AS538" s="23"/>
      <c r="AT538" s="23"/>
      <c r="AU538" s="23"/>
      <c r="AV538" s="23"/>
      <c r="AW538" s="23"/>
      <c r="AX538" s="23"/>
      <c r="AY538" s="23"/>
      <c r="AZ538" s="23"/>
      <c r="BA538" s="23"/>
      <c r="BB538" s="23"/>
      <c r="BC538" s="23"/>
      <c r="BD538" s="23"/>
      <c r="BE538" s="23"/>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c r="EC538" s="23"/>
      <c r="ED538" s="23"/>
      <c r="EE538" s="23"/>
      <c r="EF538" s="23"/>
      <c r="EG538" s="23"/>
      <c r="EH538" s="23"/>
      <c r="EI538" s="23"/>
      <c r="EJ538" s="23"/>
      <c r="EK538" s="23"/>
      <c r="EL538" s="23"/>
      <c r="EM538" s="23"/>
      <c r="EN538" s="23"/>
      <c r="EO538" s="23"/>
      <c r="EP538" s="23"/>
      <c r="EQ538" s="23"/>
      <c r="ER538" s="23"/>
      <c r="ES538" s="23"/>
      <c r="ET538" s="23"/>
      <c r="EU538" s="23"/>
      <c r="EV538" s="23"/>
      <c r="EW538" s="23"/>
      <c r="EX538" s="23"/>
      <c r="EY538" s="23"/>
      <c r="EZ538" s="23"/>
      <c r="FA538" s="23"/>
      <c r="FB538" s="23"/>
      <c r="FC538" s="23"/>
      <c r="FD538" s="23"/>
      <c r="FE538" s="23"/>
      <c r="FF538" s="23"/>
      <c r="FG538" s="23"/>
      <c r="FH538" s="23"/>
      <c r="FI538" s="23"/>
      <c r="FJ538" s="23"/>
      <c r="FK538" s="23"/>
      <c r="FL538" s="23"/>
      <c r="FM538" s="23"/>
      <c r="FN538" s="23"/>
      <c r="FO538" s="23"/>
      <c r="FP538" s="23"/>
      <c r="FQ538" s="23"/>
      <c r="FR538" s="23"/>
      <c r="FS538" s="23"/>
      <c r="FT538" s="23"/>
      <c r="FU538" s="23"/>
      <c r="FV538" s="23"/>
      <c r="FW538" s="23"/>
      <c r="FX538" s="23"/>
      <c r="FY538" s="23"/>
      <c r="FZ538" s="23"/>
      <c r="GA538" s="23"/>
      <c r="GB538" s="23"/>
      <c r="GC538" s="23"/>
      <c r="GD538" s="23"/>
      <c r="GE538" s="23"/>
      <c r="GF538" s="23"/>
      <c r="GG538" s="23"/>
      <c r="GH538" s="23"/>
      <c r="GI538" s="23"/>
      <c r="GJ538" s="23"/>
      <c r="GK538" s="23"/>
    </row>
    <row r="539" spans="1:193" x14ac:dyDescent="0.35">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c r="AT539" s="23"/>
      <c r="AU539" s="23"/>
      <c r="AV539" s="23"/>
      <c r="AW539" s="23"/>
      <c r="AX539" s="23"/>
      <c r="AY539" s="23"/>
      <c r="AZ539" s="23"/>
      <c r="BA539" s="23"/>
      <c r="BB539" s="23"/>
      <c r="BC539" s="23"/>
      <c r="BD539" s="23"/>
      <c r="BE539" s="23"/>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c r="EC539" s="23"/>
      <c r="ED539" s="23"/>
      <c r="EE539" s="23"/>
      <c r="EF539" s="23"/>
      <c r="EG539" s="23"/>
      <c r="EH539" s="23"/>
      <c r="EI539" s="23"/>
      <c r="EJ539" s="23"/>
      <c r="EK539" s="23"/>
      <c r="EL539" s="23"/>
      <c r="EM539" s="23"/>
      <c r="EN539" s="23"/>
      <c r="EO539" s="23"/>
      <c r="EP539" s="23"/>
      <c r="EQ539" s="23"/>
      <c r="ER539" s="23"/>
      <c r="ES539" s="23"/>
      <c r="ET539" s="23"/>
      <c r="EU539" s="23"/>
      <c r="EV539" s="23"/>
      <c r="EW539" s="23"/>
      <c r="EX539" s="23"/>
      <c r="EY539" s="23"/>
      <c r="EZ539" s="23"/>
      <c r="FA539" s="23"/>
      <c r="FB539" s="23"/>
      <c r="FC539" s="23"/>
      <c r="FD539" s="23"/>
      <c r="FE539" s="23"/>
      <c r="FF539" s="23"/>
      <c r="FG539" s="23"/>
      <c r="FH539" s="23"/>
      <c r="FI539" s="23"/>
      <c r="FJ539" s="23"/>
      <c r="FK539" s="23"/>
      <c r="FL539" s="23"/>
      <c r="FM539" s="23"/>
      <c r="FN539" s="23"/>
      <c r="FO539" s="23"/>
      <c r="FP539" s="23"/>
      <c r="FQ539" s="23"/>
      <c r="FR539" s="23"/>
      <c r="FS539" s="23"/>
      <c r="FT539" s="23"/>
      <c r="FU539" s="23"/>
      <c r="FV539" s="23"/>
      <c r="FW539" s="23"/>
      <c r="FX539" s="23"/>
      <c r="FY539" s="23"/>
      <c r="FZ539" s="23"/>
      <c r="GA539" s="23"/>
      <c r="GB539" s="23"/>
      <c r="GC539" s="23"/>
      <c r="GD539" s="23"/>
      <c r="GE539" s="23"/>
      <c r="GF539" s="23"/>
      <c r="GG539" s="23"/>
      <c r="GH539" s="23"/>
      <c r="GI539" s="23"/>
      <c r="GJ539" s="23"/>
      <c r="GK539" s="23"/>
    </row>
    <row r="540" spans="1:193" x14ac:dyDescent="0.35">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c r="AD540" s="23"/>
      <c r="AE540" s="23"/>
      <c r="AF540" s="23"/>
      <c r="AG540" s="23"/>
      <c r="AH540" s="23"/>
      <c r="AI540" s="23"/>
      <c r="AJ540" s="23"/>
      <c r="AK540" s="23"/>
      <c r="AL540" s="23"/>
      <c r="AM540" s="23"/>
      <c r="AN540" s="23"/>
      <c r="AO540" s="23"/>
      <c r="AP540" s="23"/>
      <c r="AQ540" s="23"/>
      <c r="AR540" s="23"/>
      <c r="AS540" s="23"/>
      <c r="AT540" s="23"/>
      <c r="AU540" s="23"/>
      <c r="AV540" s="23"/>
      <c r="AW540" s="23"/>
      <c r="AX540" s="23"/>
      <c r="AY540" s="23"/>
      <c r="AZ540" s="23"/>
      <c r="BA540" s="23"/>
      <c r="BB540" s="23"/>
      <c r="BC540" s="23"/>
      <c r="BD540" s="23"/>
      <c r="BE540" s="23"/>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c r="EC540" s="23"/>
      <c r="ED540" s="23"/>
      <c r="EE540" s="23"/>
      <c r="EF540" s="23"/>
      <c r="EG540" s="23"/>
      <c r="EH540" s="23"/>
      <c r="EI540" s="23"/>
      <c r="EJ540" s="23"/>
      <c r="EK540" s="23"/>
      <c r="EL540" s="23"/>
      <c r="EM540" s="23"/>
      <c r="EN540" s="23"/>
      <c r="EO540" s="23"/>
      <c r="EP540" s="23"/>
      <c r="EQ540" s="23"/>
      <c r="ER540" s="23"/>
      <c r="ES540" s="23"/>
      <c r="ET540" s="23"/>
      <c r="EU540" s="23"/>
      <c r="EV540" s="23"/>
      <c r="EW540" s="23"/>
      <c r="EX540" s="23"/>
      <c r="EY540" s="23"/>
      <c r="EZ540" s="23"/>
      <c r="FA540" s="23"/>
      <c r="FB540" s="23"/>
      <c r="FC540" s="23"/>
      <c r="FD540" s="23"/>
      <c r="FE540" s="23"/>
      <c r="FF540" s="23"/>
      <c r="FG540" s="23"/>
      <c r="FH540" s="23"/>
      <c r="FI540" s="23"/>
      <c r="FJ540" s="23"/>
      <c r="FK540" s="23"/>
      <c r="FL540" s="23"/>
      <c r="FM540" s="23"/>
      <c r="FN540" s="23"/>
      <c r="FO540" s="23"/>
      <c r="FP540" s="23"/>
      <c r="FQ540" s="23"/>
      <c r="FR540" s="23"/>
      <c r="FS540" s="23"/>
      <c r="FT540" s="23"/>
      <c r="FU540" s="23"/>
      <c r="FV540" s="23"/>
      <c r="FW540" s="23"/>
      <c r="FX540" s="23"/>
      <c r="FY540" s="23"/>
      <c r="FZ540" s="23"/>
      <c r="GA540" s="23"/>
      <c r="GB540" s="23"/>
      <c r="GC540" s="23"/>
      <c r="GD540" s="23"/>
      <c r="GE540" s="23"/>
      <c r="GF540" s="23"/>
      <c r="GG540" s="23"/>
      <c r="GH540" s="23"/>
      <c r="GI540" s="23"/>
      <c r="GJ540" s="23"/>
      <c r="GK540" s="23"/>
    </row>
    <row r="541" spans="1:193" x14ac:dyDescent="0.35">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c r="AD541" s="23"/>
      <c r="AE541" s="23"/>
      <c r="AF541" s="23"/>
      <c r="AG541" s="23"/>
      <c r="AH541" s="23"/>
      <c r="AI541" s="23"/>
      <c r="AJ541" s="23"/>
      <c r="AK541" s="23"/>
      <c r="AL541" s="23"/>
      <c r="AM541" s="23"/>
      <c r="AN541" s="23"/>
      <c r="AO541" s="23"/>
      <c r="AP541" s="23"/>
      <c r="AQ541" s="23"/>
      <c r="AR541" s="23"/>
      <c r="AS541" s="23"/>
      <c r="AT541" s="23"/>
      <c r="AU541" s="23"/>
      <c r="AV541" s="23"/>
      <c r="AW541" s="23"/>
      <c r="AX541" s="23"/>
      <c r="AY541" s="23"/>
      <c r="AZ541" s="23"/>
      <c r="BA541" s="23"/>
      <c r="BB541" s="23"/>
      <c r="BC541" s="23"/>
      <c r="BD541" s="23"/>
      <c r="BE541" s="23"/>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c r="EC541" s="23"/>
      <c r="ED541" s="23"/>
      <c r="EE541" s="23"/>
      <c r="EF541" s="23"/>
      <c r="EG541" s="23"/>
      <c r="EH541" s="23"/>
      <c r="EI541" s="23"/>
      <c r="EJ541" s="23"/>
      <c r="EK541" s="23"/>
      <c r="EL541" s="23"/>
      <c r="EM541" s="23"/>
      <c r="EN541" s="23"/>
      <c r="EO541" s="23"/>
      <c r="EP541" s="23"/>
      <c r="EQ541" s="23"/>
      <c r="ER541" s="23"/>
      <c r="ES541" s="23"/>
      <c r="ET541" s="23"/>
      <c r="EU541" s="23"/>
      <c r="EV541" s="23"/>
      <c r="EW541" s="23"/>
      <c r="EX541" s="23"/>
      <c r="EY541" s="23"/>
      <c r="EZ541" s="23"/>
      <c r="FA541" s="23"/>
      <c r="FB541" s="23"/>
      <c r="FC541" s="23"/>
      <c r="FD541" s="23"/>
      <c r="FE541" s="23"/>
      <c r="FF541" s="23"/>
      <c r="FG541" s="23"/>
      <c r="FH541" s="23"/>
      <c r="FI541" s="23"/>
      <c r="FJ541" s="23"/>
      <c r="FK541" s="23"/>
      <c r="FL541" s="23"/>
      <c r="FM541" s="23"/>
      <c r="FN541" s="23"/>
      <c r="FO541" s="23"/>
      <c r="FP541" s="23"/>
      <c r="FQ541" s="23"/>
      <c r="FR541" s="23"/>
      <c r="FS541" s="23"/>
      <c r="FT541" s="23"/>
      <c r="FU541" s="23"/>
      <c r="FV541" s="23"/>
      <c r="FW541" s="23"/>
      <c r="FX541" s="23"/>
      <c r="FY541" s="23"/>
      <c r="FZ541" s="23"/>
      <c r="GA541" s="23"/>
      <c r="GB541" s="23"/>
      <c r="GC541" s="23"/>
      <c r="GD541" s="23"/>
      <c r="GE541" s="23"/>
      <c r="GF541" s="23"/>
      <c r="GG541" s="23"/>
      <c r="GH541" s="23"/>
      <c r="GI541" s="23"/>
      <c r="GJ541" s="23"/>
      <c r="GK541" s="23"/>
    </row>
    <row r="542" spans="1:193" x14ac:dyDescent="0.35">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c r="AD542" s="23"/>
      <c r="AE542" s="23"/>
      <c r="AF542" s="23"/>
      <c r="AG542" s="23"/>
      <c r="AH542" s="23"/>
      <c r="AI542" s="23"/>
      <c r="AJ542" s="23"/>
      <c r="AK542" s="23"/>
      <c r="AL542" s="23"/>
      <c r="AM542" s="23"/>
      <c r="AN542" s="23"/>
      <c r="AO542" s="23"/>
      <c r="AP542" s="23"/>
      <c r="AQ542" s="23"/>
      <c r="AR542" s="23"/>
      <c r="AS542" s="23"/>
      <c r="AT542" s="23"/>
      <c r="AU542" s="23"/>
      <c r="AV542" s="23"/>
      <c r="AW542" s="23"/>
      <c r="AX542" s="23"/>
      <c r="AY542" s="23"/>
      <c r="AZ542" s="23"/>
      <c r="BA542" s="23"/>
      <c r="BB542" s="23"/>
      <c r="BC542" s="23"/>
      <c r="BD542" s="23"/>
      <c r="BE542" s="23"/>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c r="EC542" s="23"/>
      <c r="ED542" s="23"/>
      <c r="EE542" s="23"/>
      <c r="EF542" s="23"/>
      <c r="EG542" s="23"/>
      <c r="EH542" s="23"/>
      <c r="EI542" s="23"/>
      <c r="EJ542" s="23"/>
      <c r="EK542" s="23"/>
      <c r="EL542" s="23"/>
      <c r="EM542" s="23"/>
      <c r="EN542" s="23"/>
      <c r="EO542" s="23"/>
      <c r="EP542" s="23"/>
      <c r="EQ542" s="23"/>
      <c r="ER542" s="23"/>
      <c r="ES542" s="23"/>
      <c r="ET542" s="23"/>
      <c r="EU542" s="23"/>
      <c r="EV542" s="23"/>
      <c r="EW542" s="23"/>
      <c r="EX542" s="23"/>
      <c r="EY542" s="23"/>
      <c r="EZ542" s="23"/>
      <c r="FA542" s="23"/>
      <c r="FB542" s="23"/>
      <c r="FC542" s="23"/>
      <c r="FD542" s="23"/>
      <c r="FE542" s="23"/>
      <c r="FF542" s="23"/>
      <c r="FG542" s="23"/>
      <c r="FH542" s="23"/>
      <c r="FI542" s="23"/>
      <c r="FJ542" s="23"/>
      <c r="FK542" s="23"/>
      <c r="FL542" s="23"/>
      <c r="FM542" s="23"/>
      <c r="FN542" s="23"/>
      <c r="FO542" s="23"/>
      <c r="FP542" s="23"/>
      <c r="FQ542" s="23"/>
      <c r="FR542" s="23"/>
      <c r="FS542" s="23"/>
      <c r="FT542" s="23"/>
      <c r="FU542" s="23"/>
      <c r="FV542" s="23"/>
      <c r="FW542" s="23"/>
      <c r="FX542" s="23"/>
      <c r="FY542" s="23"/>
      <c r="FZ542" s="23"/>
      <c r="GA542" s="23"/>
      <c r="GB542" s="23"/>
      <c r="GC542" s="23"/>
      <c r="GD542" s="23"/>
      <c r="GE542" s="23"/>
      <c r="GF542" s="23"/>
      <c r="GG542" s="23"/>
      <c r="GH542" s="23"/>
      <c r="GI542" s="23"/>
      <c r="GJ542" s="23"/>
      <c r="GK542" s="23"/>
    </row>
    <row r="543" spans="1:193" x14ac:dyDescent="0.35">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c r="AG543" s="23"/>
      <c r="AH543" s="23"/>
      <c r="AI543" s="23"/>
      <c r="AJ543" s="23"/>
      <c r="AK543" s="23"/>
      <c r="AL543" s="23"/>
      <c r="AM543" s="23"/>
      <c r="AN543" s="23"/>
      <c r="AO543" s="23"/>
      <c r="AP543" s="23"/>
      <c r="AQ543" s="23"/>
      <c r="AR543" s="23"/>
      <c r="AS543" s="23"/>
      <c r="AT543" s="23"/>
      <c r="AU543" s="23"/>
      <c r="AV543" s="23"/>
      <c r="AW543" s="23"/>
      <c r="AX543" s="23"/>
      <c r="AY543" s="23"/>
      <c r="AZ543" s="23"/>
      <c r="BA543" s="23"/>
      <c r="BB543" s="23"/>
      <c r="BC543" s="23"/>
      <c r="BD543" s="23"/>
      <c r="BE543" s="23"/>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c r="EC543" s="23"/>
      <c r="ED543" s="23"/>
      <c r="EE543" s="23"/>
      <c r="EF543" s="23"/>
      <c r="EG543" s="23"/>
      <c r="EH543" s="23"/>
      <c r="EI543" s="23"/>
      <c r="EJ543" s="23"/>
      <c r="EK543" s="23"/>
      <c r="EL543" s="23"/>
      <c r="EM543" s="23"/>
      <c r="EN543" s="23"/>
      <c r="EO543" s="23"/>
      <c r="EP543" s="23"/>
      <c r="EQ543" s="23"/>
      <c r="ER543" s="23"/>
      <c r="ES543" s="23"/>
      <c r="ET543" s="23"/>
      <c r="EU543" s="23"/>
      <c r="EV543" s="23"/>
      <c r="EW543" s="23"/>
      <c r="EX543" s="23"/>
      <c r="EY543" s="23"/>
      <c r="EZ543" s="23"/>
      <c r="FA543" s="23"/>
      <c r="FB543" s="23"/>
      <c r="FC543" s="23"/>
      <c r="FD543" s="23"/>
      <c r="FE543" s="23"/>
      <c r="FF543" s="23"/>
      <c r="FG543" s="23"/>
      <c r="FH543" s="23"/>
      <c r="FI543" s="23"/>
      <c r="FJ543" s="23"/>
      <c r="FK543" s="23"/>
      <c r="FL543" s="23"/>
      <c r="FM543" s="23"/>
      <c r="FN543" s="23"/>
      <c r="FO543" s="23"/>
      <c r="FP543" s="23"/>
      <c r="FQ543" s="23"/>
      <c r="FR543" s="23"/>
      <c r="FS543" s="23"/>
      <c r="FT543" s="23"/>
      <c r="FU543" s="23"/>
      <c r="FV543" s="23"/>
      <c r="FW543" s="23"/>
      <c r="FX543" s="23"/>
      <c r="FY543" s="23"/>
      <c r="FZ543" s="23"/>
      <c r="GA543" s="23"/>
      <c r="GB543" s="23"/>
      <c r="GC543" s="23"/>
      <c r="GD543" s="23"/>
      <c r="GE543" s="23"/>
      <c r="GF543" s="23"/>
      <c r="GG543" s="23"/>
      <c r="GH543" s="23"/>
      <c r="GI543" s="23"/>
      <c r="GJ543" s="23"/>
      <c r="GK543" s="23"/>
    </row>
    <row r="544" spans="1:193" x14ac:dyDescent="0.35">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c r="AD544" s="23"/>
      <c r="AE544" s="23"/>
      <c r="AF544" s="23"/>
      <c r="AG544" s="23"/>
      <c r="AH544" s="23"/>
      <c r="AI544" s="23"/>
      <c r="AJ544" s="23"/>
      <c r="AK544" s="23"/>
      <c r="AL544" s="23"/>
      <c r="AM544" s="23"/>
      <c r="AN544" s="23"/>
      <c r="AO544" s="23"/>
      <c r="AP544" s="23"/>
      <c r="AQ544" s="23"/>
      <c r="AR544" s="23"/>
      <c r="AS544" s="23"/>
      <c r="AT544" s="23"/>
      <c r="AU544" s="23"/>
      <c r="AV544" s="23"/>
      <c r="AW544" s="23"/>
      <c r="AX544" s="23"/>
      <c r="AY544" s="23"/>
      <c r="AZ544" s="23"/>
      <c r="BA544" s="23"/>
      <c r="BB544" s="23"/>
      <c r="BC544" s="23"/>
      <c r="BD544" s="23"/>
      <c r="BE544" s="23"/>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c r="EC544" s="23"/>
      <c r="ED544" s="23"/>
      <c r="EE544" s="23"/>
      <c r="EF544" s="23"/>
      <c r="EG544" s="23"/>
      <c r="EH544" s="23"/>
      <c r="EI544" s="23"/>
      <c r="EJ544" s="23"/>
      <c r="EK544" s="23"/>
      <c r="EL544" s="23"/>
      <c r="EM544" s="23"/>
      <c r="EN544" s="23"/>
      <c r="EO544" s="23"/>
      <c r="EP544" s="23"/>
      <c r="EQ544" s="23"/>
      <c r="ER544" s="23"/>
      <c r="ES544" s="23"/>
      <c r="ET544" s="23"/>
      <c r="EU544" s="23"/>
      <c r="EV544" s="23"/>
      <c r="EW544" s="23"/>
      <c r="EX544" s="23"/>
      <c r="EY544" s="23"/>
      <c r="EZ544" s="23"/>
      <c r="FA544" s="23"/>
      <c r="FB544" s="23"/>
      <c r="FC544" s="23"/>
      <c r="FD544" s="23"/>
      <c r="FE544" s="23"/>
      <c r="FF544" s="23"/>
      <c r="FG544" s="23"/>
      <c r="FH544" s="23"/>
      <c r="FI544" s="23"/>
      <c r="FJ544" s="23"/>
      <c r="FK544" s="23"/>
      <c r="FL544" s="23"/>
      <c r="FM544" s="23"/>
      <c r="FN544" s="23"/>
      <c r="FO544" s="23"/>
      <c r="FP544" s="23"/>
      <c r="FQ544" s="23"/>
      <c r="FR544" s="23"/>
      <c r="FS544" s="23"/>
      <c r="FT544" s="23"/>
      <c r="FU544" s="23"/>
      <c r="FV544" s="23"/>
      <c r="FW544" s="23"/>
      <c r="FX544" s="23"/>
      <c r="FY544" s="23"/>
      <c r="FZ544" s="23"/>
      <c r="GA544" s="23"/>
      <c r="GB544" s="23"/>
      <c r="GC544" s="23"/>
      <c r="GD544" s="23"/>
      <c r="GE544" s="23"/>
      <c r="GF544" s="23"/>
      <c r="GG544" s="23"/>
      <c r="GH544" s="23"/>
      <c r="GI544" s="23"/>
      <c r="GJ544" s="23"/>
      <c r="GK544" s="23"/>
    </row>
    <row r="545" spans="1:193" x14ac:dyDescent="0.35">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c r="AD545" s="23"/>
      <c r="AE545" s="23"/>
      <c r="AF545" s="23"/>
      <c r="AG545" s="23"/>
      <c r="AH545" s="23"/>
      <c r="AI545" s="23"/>
      <c r="AJ545" s="23"/>
      <c r="AK545" s="23"/>
      <c r="AL545" s="23"/>
      <c r="AM545" s="23"/>
      <c r="AN545" s="23"/>
      <c r="AO545" s="23"/>
      <c r="AP545" s="23"/>
      <c r="AQ545" s="23"/>
      <c r="AR545" s="23"/>
      <c r="AS545" s="23"/>
      <c r="AT545" s="23"/>
      <c r="AU545" s="23"/>
      <c r="AV545" s="23"/>
      <c r="AW545" s="23"/>
      <c r="AX545" s="23"/>
      <c r="AY545" s="23"/>
      <c r="AZ545" s="23"/>
      <c r="BA545" s="23"/>
      <c r="BB545" s="23"/>
      <c r="BC545" s="23"/>
      <c r="BD545" s="23"/>
      <c r="BE545" s="23"/>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c r="EC545" s="23"/>
      <c r="ED545" s="23"/>
      <c r="EE545" s="23"/>
      <c r="EF545" s="23"/>
      <c r="EG545" s="23"/>
      <c r="EH545" s="23"/>
      <c r="EI545" s="23"/>
      <c r="EJ545" s="23"/>
      <c r="EK545" s="23"/>
      <c r="EL545" s="23"/>
      <c r="EM545" s="23"/>
      <c r="EN545" s="23"/>
      <c r="EO545" s="23"/>
      <c r="EP545" s="23"/>
      <c r="EQ545" s="23"/>
      <c r="ER545" s="23"/>
      <c r="ES545" s="23"/>
      <c r="ET545" s="23"/>
      <c r="EU545" s="23"/>
      <c r="EV545" s="23"/>
      <c r="EW545" s="23"/>
      <c r="EX545" s="23"/>
      <c r="EY545" s="23"/>
      <c r="EZ545" s="23"/>
      <c r="FA545" s="23"/>
      <c r="FB545" s="23"/>
      <c r="FC545" s="23"/>
      <c r="FD545" s="23"/>
      <c r="FE545" s="23"/>
      <c r="FF545" s="23"/>
      <c r="FG545" s="23"/>
      <c r="FH545" s="23"/>
      <c r="FI545" s="23"/>
      <c r="FJ545" s="23"/>
      <c r="FK545" s="23"/>
      <c r="FL545" s="23"/>
      <c r="FM545" s="23"/>
      <c r="FN545" s="23"/>
      <c r="FO545" s="23"/>
      <c r="FP545" s="23"/>
      <c r="FQ545" s="23"/>
      <c r="FR545" s="23"/>
      <c r="FS545" s="23"/>
      <c r="FT545" s="23"/>
      <c r="FU545" s="23"/>
      <c r="FV545" s="23"/>
      <c r="FW545" s="23"/>
      <c r="FX545" s="23"/>
      <c r="FY545" s="23"/>
      <c r="FZ545" s="23"/>
      <c r="GA545" s="23"/>
      <c r="GB545" s="23"/>
      <c r="GC545" s="23"/>
      <c r="GD545" s="23"/>
      <c r="GE545" s="23"/>
      <c r="GF545" s="23"/>
      <c r="GG545" s="23"/>
      <c r="GH545" s="23"/>
      <c r="GI545" s="23"/>
      <c r="GJ545" s="23"/>
      <c r="GK545" s="23"/>
    </row>
    <row r="546" spans="1:193" x14ac:dyDescent="0.35">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c r="AH546" s="23"/>
      <c r="AI546" s="23"/>
      <c r="AJ546" s="23"/>
      <c r="AK546" s="23"/>
      <c r="AL546" s="23"/>
      <c r="AM546" s="23"/>
      <c r="AN546" s="23"/>
      <c r="AO546" s="23"/>
      <c r="AP546" s="23"/>
      <c r="AQ546" s="23"/>
      <c r="AR546" s="23"/>
      <c r="AS546" s="23"/>
      <c r="AT546" s="23"/>
      <c r="AU546" s="23"/>
      <c r="AV546" s="23"/>
      <c r="AW546" s="23"/>
      <c r="AX546" s="23"/>
      <c r="AY546" s="23"/>
      <c r="AZ546" s="23"/>
      <c r="BA546" s="23"/>
      <c r="BB546" s="23"/>
      <c r="BC546" s="23"/>
      <c r="BD546" s="23"/>
      <c r="BE546" s="23"/>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c r="EC546" s="23"/>
      <c r="ED546" s="23"/>
      <c r="EE546" s="23"/>
      <c r="EF546" s="23"/>
      <c r="EG546" s="23"/>
      <c r="EH546" s="23"/>
      <c r="EI546" s="23"/>
      <c r="EJ546" s="23"/>
      <c r="EK546" s="23"/>
      <c r="EL546" s="23"/>
      <c r="EM546" s="23"/>
      <c r="EN546" s="23"/>
      <c r="EO546" s="23"/>
      <c r="EP546" s="23"/>
      <c r="EQ546" s="23"/>
      <c r="ER546" s="23"/>
      <c r="ES546" s="23"/>
      <c r="ET546" s="23"/>
      <c r="EU546" s="23"/>
      <c r="EV546" s="23"/>
      <c r="EW546" s="23"/>
      <c r="EX546" s="23"/>
      <c r="EY546" s="23"/>
      <c r="EZ546" s="23"/>
      <c r="FA546" s="23"/>
      <c r="FB546" s="23"/>
      <c r="FC546" s="23"/>
      <c r="FD546" s="23"/>
      <c r="FE546" s="23"/>
      <c r="FF546" s="23"/>
      <c r="FG546" s="23"/>
      <c r="FH546" s="23"/>
      <c r="FI546" s="23"/>
      <c r="FJ546" s="23"/>
      <c r="FK546" s="23"/>
      <c r="FL546" s="23"/>
      <c r="FM546" s="23"/>
      <c r="FN546" s="23"/>
      <c r="FO546" s="23"/>
      <c r="FP546" s="23"/>
      <c r="FQ546" s="23"/>
      <c r="FR546" s="23"/>
      <c r="FS546" s="23"/>
      <c r="FT546" s="23"/>
      <c r="FU546" s="23"/>
      <c r="FV546" s="23"/>
      <c r="FW546" s="23"/>
      <c r="FX546" s="23"/>
      <c r="FY546" s="23"/>
      <c r="FZ546" s="23"/>
      <c r="GA546" s="23"/>
      <c r="GB546" s="23"/>
      <c r="GC546" s="23"/>
      <c r="GD546" s="23"/>
      <c r="GE546" s="23"/>
      <c r="GF546" s="23"/>
      <c r="GG546" s="23"/>
      <c r="GH546" s="23"/>
      <c r="GI546" s="23"/>
      <c r="GJ546" s="23"/>
      <c r="GK546" s="23"/>
    </row>
    <row r="547" spans="1:193" x14ac:dyDescent="0.35">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c r="AH547" s="23"/>
      <c r="AI547" s="23"/>
      <c r="AJ547" s="23"/>
      <c r="AK547" s="23"/>
      <c r="AL547" s="23"/>
      <c r="AM547" s="23"/>
      <c r="AN547" s="23"/>
      <c r="AO547" s="23"/>
      <c r="AP547" s="23"/>
      <c r="AQ547" s="23"/>
      <c r="AR547" s="23"/>
      <c r="AS547" s="23"/>
      <c r="AT547" s="23"/>
      <c r="AU547" s="23"/>
      <c r="AV547" s="23"/>
      <c r="AW547" s="23"/>
      <c r="AX547" s="23"/>
      <c r="AY547" s="23"/>
      <c r="AZ547" s="23"/>
      <c r="BA547" s="23"/>
      <c r="BB547" s="23"/>
      <c r="BC547" s="23"/>
      <c r="BD547" s="23"/>
      <c r="BE547" s="23"/>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c r="EC547" s="23"/>
      <c r="ED547" s="23"/>
      <c r="EE547" s="23"/>
      <c r="EF547" s="23"/>
      <c r="EG547" s="23"/>
      <c r="EH547" s="23"/>
      <c r="EI547" s="23"/>
      <c r="EJ547" s="23"/>
      <c r="EK547" s="23"/>
      <c r="EL547" s="23"/>
      <c r="EM547" s="23"/>
      <c r="EN547" s="23"/>
      <c r="EO547" s="23"/>
      <c r="EP547" s="23"/>
      <c r="EQ547" s="23"/>
      <c r="ER547" s="23"/>
      <c r="ES547" s="23"/>
      <c r="ET547" s="23"/>
      <c r="EU547" s="23"/>
      <c r="EV547" s="23"/>
      <c r="EW547" s="23"/>
      <c r="EX547" s="23"/>
      <c r="EY547" s="23"/>
      <c r="EZ547" s="23"/>
      <c r="FA547" s="23"/>
      <c r="FB547" s="23"/>
      <c r="FC547" s="23"/>
      <c r="FD547" s="23"/>
      <c r="FE547" s="23"/>
      <c r="FF547" s="23"/>
      <c r="FG547" s="23"/>
      <c r="FH547" s="23"/>
      <c r="FI547" s="23"/>
      <c r="FJ547" s="23"/>
      <c r="FK547" s="23"/>
      <c r="FL547" s="23"/>
      <c r="FM547" s="23"/>
      <c r="FN547" s="23"/>
      <c r="FO547" s="23"/>
      <c r="FP547" s="23"/>
      <c r="FQ547" s="23"/>
      <c r="FR547" s="23"/>
      <c r="FS547" s="23"/>
      <c r="FT547" s="23"/>
      <c r="FU547" s="23"/>
      <c r="FV547" s="23"/>
      <c r="FW547" s="23"/>
      <c r="FX547" s="23"/>
      <c r="FY547" s="23"/>
      <c r="FZ547" s="23"/>
      <c r="GA547" s="23"/>
      <c r="GB547" s="23"/>
      <c r="GC547" s="23"/>
      <c r="GD547" s="23"/>
      <c r="GE547" s="23"/>
      <c r="GF547" s="23"/>
      <c r="GG547" s="23"/>
      <c r="GH547" s="23"/>
      <c r="GI547" s="23"/>
      <c r="GJ547" s="23"/>
      <c r="GK547" s="23"/>
    </row>
    <row r="548" spans="1:193" x14ac:dyDescent="0.35">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c r="AH548" s="23"/>
      <c r="AI548" s="23"/>
      <c r="AJ548" s="23"/>
      <c r="AK548" s="23"/>
      <c r="AL548" s="23"/>
      <c r="AM548" s="23"/>
      <c r="AN548" s="23"/>
      <c r="AO548" s="23"/>
      <c r="AP548" s="23"/>
      <c r="AQ548" s="23"/>
      <c r="AR548" s="23"/>
      <c r="AS548" s="23"/>
      <c r="AT548" s="23"/>
      <c r="AU548" s="23"/>
      <c r="AV548" s="23"/>
      <c r="AW548" s="23"/>
      <c r="AX548" s="23"/>
      <c r="AY548" s="23"/>
      <c r="AZ548" s="23"/>
      <c r="BA548" s="23"/>
      <c r="BB548" s="23"/>
      <c r="BC548" s="23"/>
      <c r="BD548" s="23"/>
      <c r="BE548" s="23"/>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c r="EC548" s="23"/>
      <c r="ED548" s="23"/>
      <c r="EE548" s="23"/>
      <c r="EF548" s="23"/>
      <c r="EG548" s="23"/>
      <c r="EH548" s="23"/>
      <c r="EI548" s="23"/>
      <c r="EJ548" s="23"/>
      <c r="EK548" s="23"/>
      <c r="EL548" s="23"/>
      <c r="EM548" s="23"/>
      <c r="EN548" s="23"/>
      <c r="EO548" s="23"/>
      <c r="EP548" s="23"/>
      <c r="EQ548" s="23"/>
      <c r="ER548" s="23"/>
      <c r="ES548" s="23"/>
      <c r="ET548" s="23"/>
      <c r="EU548" s="23"/>
      <c r="EV548" s="23"/>
      <c r="EW548" s="23"/>
      <c r="EX548" s="23"/>
      <c r="EY548" s="23"/>
      <c r="EZ548" s="23"/>
      <c r="FA548" s="23"/>
      <c r="FB548" s="23"/>
      <c r="FC548" s="23"/>
      <c r="FD548" s="23"/>
      <c r="FE548" s="23"/>
      <c r="FF548" s="23"/>
      <c r="FG548" s="23"/>
      <c r="FH548" s="23"/>
      <c r="FI548" s="23"/>
      <c r="FJ548" s="23"/>
      <c r="FK548" s="23"/>
      <c r="FL548" s="23"/>
      <c r="FM548" s="23"/>
      <c r="FN548" s="23"/>
      <c r="FO548" s="23"/>
      <c r="FP548" s="23"/>
      <c r="FQ548" s="23"/>
      <c r="FR548" s="23"/>
      <c r="FS548" s="23"/>
      <c r="FT548" s="23"/>
      <c r="FU548" s="23"/>
      <c r="FV548" s="23"/>
      <c r="FW548" s="23"/>
      <c r="FX548" s="23"/>
      <c r="FY548" s="23"/>
      <c r="FZ548" s="23"/>
      <c r="GA548" s="23"/>
      <c r="GB548" s="23"/>
      <c r="GC548" s="23"/>
      <c r="GD548" s="23"/>
      <c r="GE548" s="23"/>
      <c r="GF548" s="23"/>
      <c r="GG548" s="23"/>
      <c r="GH548" s="23"/>
      <c r="GI548" s="23"/>
      <c r="GJ548" s="23"/>
      <c r="GK548" s="23"/>
    </row>
    <row r="549" spans="1:193" x14ac:dyDescent="0.35">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c r="AD549" s="23"/>
      <c r="AE549" s="23"/>
      <c r="AF549" s="23"/>
      <c r="AG549" s="23"/>
      <c r="AH549" s="23"/>
      <c r="AI549" s="23"/>
      <c r="AJ549" s="23"/>
      <c r="AK549" s="23"/>
      <c r="AL549" s="23"/>
      <c r="AM549" s="23"/>
      <c r="AN549" s="23"/>
      <c r="AO549" s="23"/>
      <c r="AP549" s="23"/>
      <c r="AQ549" s="23"/>
      <c r="AR549" s="23"/>
      <c r="AS549" s="23"/>
      <c r="AT549" s="23"/>
      <c r="AU549" s="23"/>
      <c r="AV549" s="23"/>
      <c r="AW549" s="23"/>
      <c r="AX549" s="23"/>
      <c r="AY549" s="23"/>
      <c r="AZ549" s="23"/>
      <c r="BA549" s="23"/>
      <c r="BB549" s="23"/>
      <c r="BC549" s="23"/>
      <c r="BD549" s="23"/>
      <c r="BE549" s="23"/>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c r="EC549" s="23"/>
      <c r="ED549" s="23"/>
      <c r="EE549" s="23"/>
      <c r="EF549" s="23"/>
      <c r="EG549" s="23"/>
      <c r="EH549" s="23"/>
      <c r="EI549" s="23"/>
      <c r="EJ549" s="23"/>
      <c r="EK549" s="23"/>
      <c r="EL549" s="23"/>
      <c r="EM549" s="23"/>
      <c r="EN549" s="23"/>
      <c r="EO549" s="23"/>
      <c r="EP549" s="23"/>
      <c r="EQ549" s="23"/>
      <c r="ER549" s="23"/>
      <c r="ES549" s="23"/>
      <c r="ET549" s="23"/>
      <c r="EU549" s="23"/>
      <c r="EV549" s="23"/>
      <c r="EW549" s="23"/>
      <c r="EX549" s="23"/>
      <c r="EY549" s="23"/>
      <c r="EZ549" s="23"/>
      <c r="FA549" s="23"/>
      <c r="FB549" s="23"/>
      <c r="FC549" s="23"/>
      <c r="FD549" s="23"/>
      <c r="FE549" s="23"/>
      <c r="FF549" s="23"/>
      <c r="FG549" s="23"/>
      <c r="FH549" s="23"/>
      <c r="FI549" s="23"/>
      <c r="FJ549" s="23"/>
      <c r="FK549" s="23"/>
      <c r="FL549" s="23"/>
      <c r="FM549" s="23"/>
      <c r="FN549" s="23"/>
      <c r="FO549" s="23"/>
      <c r="FP549" s="23"/>
      <c r="FQ549" s="23"/>
      <c r="FR549" s="23"/>
      <c r="FS549" s="23"/>
      <c r="FT549" s="23"/>
      <c r="FU549" s="23"/>
      <c r="FV549" s="23"/>
      <c r="FW549" s="23"/>
      <c r="FX549" s="23"/>
      <c r="FY549" s="23"/>
      <c r="FZ549" s="23"/>
      <c r="GA549" s="23"/>
      <c r="GB549" s="23"/>
      <c r="GC549" s="23"/>
      <c r="GD549" s="23"/>
      <c r="GE549" s="23"/>
      <c r="GF549" s="23"/>
      <c r="GG549" s="23"/>
      <c r="GH549" s="23"/>
      <c r="GI549" s="23"/>
      <c r="GJ549" s="23"/>
      <c r="GK549" s="23"/>
    </row>
    <row r="550" spans="1:193" x14ac:dyDescent="0.35">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c r="EC550" s="23"/>
      <c r="ED550" s="23"/>
      <c r="EE550" s="23"/>
      <c r="EF550" s="23"/>
      <c r="EG550" s="23"/>
      <c r="EH550" s="23"/>
      <c r="EI550" s="23"/>
      <c r="EJ550" s="23"/>
      <c r="EK550" s="23"/>
      <c r="EL550" s="23"/>
      <c r="EM550" s="23"/>
      <c r="EN550" s="23"/>
      <c r="EO550" s="23"/>
      <c r="EP550" s="23"/>
      <c r="EQ550" s="23"/>
      <c r="ER550" s="23"/>
      <c r="ES550" s="23"/>
      <c r="ET550" s="23"/>
      <c r="EU550" s="23"/>
      <c r="EV550" s="23"/>
      <c r="EW550" s="23"/>
      <c r="EX550" s="23"/>
      <c r="EY550" s="23"/>
      <c r="EZ550" s="23"/>
      <c r="FA550" s="23"/>
      <c r="FB550" s="23"/>
      <c r="FC550" s="23"/>
      <c r="FD550" s="23"/>
      <c r="FE550" s="23"/>
      <c r="FF550" s="23"/>
      <c r="FG550" s="23"/>
      <c r="FH550" s="23"/>
      <c r="FI550" s="23"/>
      <c r="FJ550" s="23"/>
      <c r="FK550" s="23"/>
      <c r="FL550" s="23"/>
      <c r="FM550" s="23"/>
      <c r="FN550" s="23"/>
      <c r="FO550" s="23"/>
      <c r="FP550" s="23"/>
      <c r="FQ550" s="23"/>
      <c r="FR550" s="23"/>
      <c r="FS550" s="23"/>
      <c r="FT550" s="23"/>
      <c r="FU550" s="23"/>
      <c r="FV550" s="23"/>
      <c r="FW550" s="23"/>
      <c r="FX550" s="23"/>
      <c r="FY550" s="23"/>
      <c r="FZ550" s="23"/>
      <c r="GA550" s="23"/>
      <c r="GB550" s="23"/>
      <c r="GC550" s="23"/>
      <c r="GD550" s="23"/>
      <c r="GE550" s="23"/>
      <c r="GF550" s="23"/>
      <c r="GG550" s="23"/>
      <c r="GH550" s="23"/>
      <c r="GI550" s="23"/>
      <c r="GJ550" s="23"/>
      <c r="GK550" s="23"/>
    </row>
    <row r="551" spans="1:193" x14ac:dyDescent="0.35">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c r="AD551" s="23"/>
      <c r="AE551" s="23"/>
      <c r="AF551" s="23"/>
      <c r="AG551" s="23"/>
      <c r="AH551" s="23"/>
      <c r="AI551" s="23"/>
      <c r="AJ551" s="23"/>
      <c r="AK551" s="23"/>
      <c r="AL551" s="23"/>
      <c r="AM551" s="23"/>
      <c r="AN551" s="23"/>
      <c r="AO551" s="23"/>
      <c r="AP551" s="23"/>
      <c r="AQ551" s="23"/>
      <c r="AR551" s="23"/>
      <c r="AS551" s="23"/>
      <c r="AT551" s="23"/>
      <c r="AU551" s="23"/>
      <c r="AV551" s="23"/>
      <c r="AW551" s="23"/>
      <c r="AX551" s="23"/>
      <c r="AY551" s="23"/>
      <c r="AZ551" s="23"/>
      <c r="BA551" s="23"/>
      <c r="BB551" s="23"/>
      <c r="BC551" s="23"/>
      <c r="BD551" s="23"/>
      <c r="BE551" s="23"/>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c r="EC551" s="23"/>
      <c r="ED551" s="23"/>
      <c r="EE551" s="23"/>
      <c r="EF551" s="23"/>
      <c r="EG551" s="23"/>
      <c r="EH551" s="23"/>
      <c r="EI551" s="23"/>
      <c r="EJ551" s="23"/>
      <c r="EK551" s="23"/>
      <c r="EL551" s="23"/>
      <c r="EM551" s="23"/>
      <c r="EN551" s="23"/>
      <c r="EO551" s="23"/>
      <c r="EP551" s="23"/>
      <c r="EQ551" s="23"/>
      <c r="ER551" s="23"/>
      <c r="ES551" s="23"/>
      <c r="ET551" s="23"/>
      <c r="EU551" s="23"/>
      <c r="EV551" s="23"/>
      <c r="EW551" s="23"/>
      <c r="EX551" s="23"/>
      <c r="EY551" s="23"/>
      <c r="EZ551" s="23"/>
      <c r="FA551" s="23"/>
      <c r="FB551" s="23"/>
      <c r="FC551" s="23"/>
      <c r="FD551" s="23"/>
      <c r="FE551" s="23"/>
      <c r="FF551" s="23"/>
      <c r="FG551" s="23"/>
      <c r="FH551" s="23"/>
      <c r="FI551" s="23"/>
      <c r="FJ551" s="23"/>
      <c r="FK551" s="23"/>
      <c r="FL551" s="23"/>
      <c r="FM551" s="23"/>
      <c r="FN551" s="23"/>
      <c r="FO551" s="23"/>
      <c r="FP551" s="23"/>
      <c r="FQ551" s="23"/>
      <c r="FR551" s="23"/>
      <c r="FS551" s="23"/>
      <c r="FT551" s="23"/>
      <c r="FU551" s="23"/>
      <c r="FV551" s="23"/>
      <c r="FW551" s="23"/>
      <c r="FX551" s="23"/>
      <c r="FY551" s="23"/>
      <c r="FZ551" s="23"/>
      <c r="GA551" s="23"/>
      <c r="GB551" s="23"/>
      <c r="GC551" s="23"/>
      <c r="GD551" s="23"/>
      <c r="GE551" s="23"/>
      <c r="GF551" s="23"/>
      <c r="GG551" s="23"/>
      <c r="GH551" s="23"/>
      <c r="GI551" s="23"/>
      <c r="GJ551" s="23"/>
      <c r="GK551" s="23"/>
    </row>
    <row r="552" spans="1:193" x14ac:dyDescent="0.35">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c r="AT552" s="23"/>
      <c r="AU552" s="23"/>
      <c r="AV552" s="23"/>
      <c r="AW552" s="23"/>
      <c r="AX552" s="23"/>
      <c r="AY552" s="23"/>
      <c r="AZ552" s="23"/>
      <c r="BA552" s="23"/>
      <c r="BB552" s="23"/>
      <c r="BC552" s="23"/>
      <c r="BD552" s="23"/>
      <c r="BE552" s="23"/>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c r="EC552" s="23"/>
      <c r="ED552" s="23"/>
      <c r="EE552" s="23"/>
      <c r="EF552" s="23"/>
      <c r="EG552" s="23"/>
      <c r="EH552" s="23"/>
      <c r="EI552" s="23"/>
      <c r="EJ552" s="23"/>
      <c r="EK552" s="23"/>
      <c r="EL552" s="23"/>
      <c r="EM552" s="23"/>
      <c r="EN552" s="23"/>
      <c r="EO552" s="23"/>
      <c r="EP552" s="23"/>
      <c r="EQ552" s="23"/>
      <c r="ER552" s="23"/>
      <c r="ES552" s="23"/>
      <c r="ET552" s="23"/>
      <c r="EU552" s="23"/>
      <c r="EV552" s="23"/>
      <c r="EW552" s="23"/>
      <c r="EX552" s="23"/>
      <c r="EY552" s="23"/>
      <c r="EZ552" s="23"/>
      <c r="FA552" s="23"/>
      <c r="FB552" s="23"/>
      <c r="FC552" s="23"/>
      <c r="FD552" s="23"/>
      <c r="FE552" s="23"/>
      <c r="FF552" s="23"/>
      <c r="FG552" s="23"/>
      <c r="FH552" s="23"/>
      <c r="FI552" s="23"/>
      <c r="FJ552" s="23"/>
      <c r="FK552" s="23"/>
      <c r="FL552" s="23"/>
      <c r="FM552" s="23"/>
      <c r="FN552" s="23"/>
      <c r="FO552" s="23"/>
      <c r="FP552" s="23"/>
      <c r="FQ552" s="23"/>
      <c r="FR552" s="23"/>
      <c r="FS552" s="23"/>
      <c r="FT552" s="23"/>
      <c r="FU552" s="23"/>
      <c r="FV552" s="23"/>
      <c r="FW552" s="23"/>
      <c r="FX552" s="23"/>
      <c r="FY552" s="23"/>
      <c r="FZ552" s="23"/>
      <c r="GA552" s="23"/>
      <c r="GB552" s="23"/>
      <c r="GC552" s="23"/>
      <c r="GD552" s="23"/>
      <c r="GE552" s="23"/>
      <c r="GF552" s="23"/>
      <c r="GG552" s="23"/>
      <c r="GH552" s="23"/>
      <c r="GI552" s="23"/>
      <c r="GJ552" s="23"/>
      <c r="GK552" s="23"/>
    </row>
    <row r="553" spans="1:193" x14ac:dyDescent="0.35">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c r="AT553" s="23"/>
      <c r="AU553" s="23"/>
      <c r="AV553" s="23"/>
      <c r="AW553" s="23"/>
      <c r="AX553" s="23"/>
      <c r="AY553" s="23"/>
      <c r="AZ553" s="23"/>
      <c r="BA553" s="23"/>
      <c r="BB553" s="23"/>
      <c r="BC553" s="23"/>
      <c r="BD553" s="23"/>
      <c r="BE553" s="23"/>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c r="EC553" s="23"/>
      <c r="ED553" s="23"/>
      <c r="EE553" s="23"/>
      <c r="EF553" s="23"/>
      <c r="EG553" s="23"/>
      <c r="EH553" s="23"/>
      <c r="EI553" s="23"/>
      <c r="EJ553" s="23"/>
      <c r="EK553" s="23"/>
      <c r="EL553" s="23"/>
      <c r="EM553" s="23"/>
      <c r="EN553" s="23"/>
      <c r="EO553" s="23"/>
      <c r="EP553" s="23"/>
      <c r="EQ553" s="23"/>
      <c r="ER553" s="23"/>
      <c r="ES553" s="23"/>
      <c r="ET553" s="23"/>
      <c r="EU553" s="23"/>
      <c r="EV553" s="23"/>
      <c r="EW553" s="23"/>
      <c r="EX553" s="23"/>
      <c r="EY553" s="23"/>
      <c r="EZ553" s="23"/>
      <c r="FA553" s="23"/>
      <c r="FB553" s="23"/>
      <c r="FC553" s="23"/>
      <c r="FD553" s="23"/>
      <c r="FE553" s="23"/>
      <c r="FF553" s="23"/>
      <c r="FG553" s="23"/>
      <c r="FH553" s="23"/>
      <c r="FI553" s="23"/>
      <c r="FJ553" s="23"/>
      <c r="FK553" s="23"/>
      <c r="FL553" s="23"/>
      <c r="FM553" s="23"/>
      <c r="FN553" s="23"/>
      <c r="FO553" s="23"/>
      <c r="FP553" s="23"/>
      <c r="FQ553" s="23"/>
      <c r="FR553" s="23"/>
      <c r="FS553" s="23"/>
      <c r="FT553" s="23"/>
      <c r="FU553" s="23"/>
      <c r="FV553" s="23"/>
      <c r="FW553" s="23"/>
      <c r="FX553" s="23"/>
      <c r="FY553" s="23"/>
      <c r="FZ553" s="23"/>
      <c r="GA553" s="23"/>
      <c r="GB553" s="23"/>
      <c r="GC553" s="23"/>
      <c r="GD553" s="23"/>
      <c r="GE553" s="23"/>
      <c r="GF553" s="23"/>
      <c r="GG553" s="23"/>
      <c r="GH553" s="23"/>
      <c r="GI553" s="23"/>
      <c r="GJ553" s="23"/>
      <c r="GK553" s="23"/>
    </row>
    <row r="554" spans="1:193" x14ac:dyDescent="0.35">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c r="AT554" s="23"/>
      <c r="AU554" s="23"/>
      <c r="AV554" s="23"/>
      <c r="AW554" s="23"/>
      <c r="AX554" s="23"/>
      <c r="AY554" s="23"/>
      <c r="AZ554" s="23"/>
      <c r="BA554" s="23"/>
      <c r="BB554" s="23"/>
      <c r="BC554" s="23"/>
      <c r="BD554" s="23"/>
      <c r="BE554" s="23"/>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c r="EC554" s="23"/>
      <c r="ED554" s="23"/>
      <c r="EE554" s="23"/>
      <c r="EF554" s="23"/>
      <c r="EG554" s="23"/>
      <c r="EH554" s="23"/>
      <c r="EI554" s="23"/>
      <c r="EJ554" s="23"/>
      <c r="EK554" s="23"/>
      <c r="EL554" s="23"/>
      <c r="EM554" s="23"/>
      <c r="EN554" s="23"/>
      <c r="EO554" s="23"/>
      <c r="EP554" s="23"/>
      <c r="EQ554" s="23"/>
      <c r="ER554" s="23"/>
      <c r="ES554" s="23"/>
      <c r="ET554" s="23"/>
      <c r="EU554" s="23"/>
      <c r="EV554" s="23"/>
      <c r="EW554" s="23"/>
      <c r="EX554" s="23"/>
      <c r="EY554" s="23"/>
      <c r="EZ554" s="23"/>
      <c r="FA554" s="23"/>
      <c r="FB554" s="23"/>
      <c r="FC554" s="23"/>
      <c r="FD554" s="23"/>
      <c r="FE554" s="23"/>
      <c r="FF554" s="23"/>
      <c r="FG554" s="23"/>
      <c r="FH554" s="23"/>
      <c r="FI554" s="23"/>
      <c r="FJ554" s="23"/>
      <c r="FK554" s="23"/>
      <c r="FL554" s="23"/>
      <c r="FM554" s="23"/>
      <c r="FN554" s="23"/>
      <c r="FO554" s="23"/>
      <c r="FP554" s="23"/>
      <c r="FQ554" s="23"/>
      <c r="FR554" s="23"/>
      <c r="FS554" s="23"/>
      <c r="FT554" s="23"/>
      <c r="FU554" s="23"/>
      <c r="FV554" s="23"/>
      <c r="FW554" s="23"/>
      <c r="FX554" s="23"/>
      <c r="FY554" s="23"/>
      <c r="FZ554" s="23"/>
      <c r="GA554" s="23"/>
      <c r="GB554" s="23"/>
      <c r="GC554" s="23"/>
      <c r="GD554" s="23"/>
      <c r="GE554" s="23"/>
      <c r="GF554" s="23"/>
      <c r="GG554" s="23"/>
      <c r="GH554" s="23"/>
      <c r="GI554" s="23"/>
      <c r="GJ554" s="23"/>
      <c r="GK554" s="23"/>
    </row>
    <row r="555" spans="1:193" x14ac:dyDescent="0.35">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c r="AT555" s="23"/>
      <c r="AU555" s="23"/>
      <c r="AV555" s="23"/>
      <c r="AW555" s="23"/>
      <c r="AX555" s="23"/>
      <c r="AY555" s="23"/>
      <c r="AZ555" s="23"/>
      <c r="BA555" s="23"/>
      <c r="BB555" s="23"/>
      <c r="BC555" s="23"/>
      <c r="BD555" s="23"/>
      <c r="BE555" s="23"/>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c r="EC555" s="23"/>
      <c r="ED555" s="23"/>
      <c r="EE555" s="23"/>
      <c r="EF555" s="23"/>
      <c r="EG555" s="23"/>
      <c r="EH555" s="23"/>
      <c r="EI555" s="23"/>
      <c r="EJ555" s="23"/>
      <c r="EK555" s="23"/>
      <c r="EL555" s="23"/>
      <c r="EM555" s="23"/>
      <c r="EN555" s="23"/>
      <c r="EO555" s="23"/>
      <c r="EP555" s="23"/>
      <c r="EQ555" s="23"/>
      <c r="ER555" s="23"/>
      <c r="ES555" s="23"/>
      <c r="ET555" s="23"/>
      <c r="EU555" s="23"/>
      <c r="EV555" s="23"/>
      <c r="EW555" s="23"/>
      <c r="EX555" s="23"/>
      <c r="EY555" s="23"/>
      <c r="EZ555" s="23"/>
      <c r="FA555" s="23"/>
      <c r="FB555" s="23"/>
      <c r="FC555" s="23"/>
      <c r="FD555" s="23"/>
      <c r="FE555" s="23"/>
      <c r="FF555" s="23"/>
      <c r="FG555" s="23"/>
      <c r="FH555" s="23"/>
      <c r="FI555" s="23"/>
      <c r="FJ555" s="23"/>
      <c r="FK555" s="23"/>
      <c r="FL555" s="23"/>
      <c r="FM555" s="23"/>
      <c r="FN555" s="23"/>
      <c r="FO555" s="23"/>
      <c r="FP555" s="23"/>
      <c r="FQ555" s="23"/>
      <c r="FR555" s="23"/>
      <c r="FS555" s="23"/>
      <c r="FT555" s="23"/>
      <c r="FU555" s="23"/>
      <c r="FV555" s="23"/>
      <c r="FW555" s="23"/>
      <c r="FX555" s="23"/>
      <c r="FY555" s="23"/>
      <c r="FZ555" s="23"/>
      <c r="GA555" s="23"/>
      <c r="GB555" s="23"/>
      <c r="GC555" s="23"/>
      <c r="GD555" s="23"/>
      <c r="GE555" s="23"/>
      <c r="GF555" s="23"/>
      <c r="GG555" s="23"/>
      <c r="GH555" s="23"/>
      <c r="GI555" s="23"/>
      <c r="GJ555" s="23"/>
      <c r="GK555" s="23"/>
    </row>
    <row r="556" spans="1:193" x14ac:dyDescent="0.35">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c r="AT556" s="23"/>
      <c r="AU556" s="23"/>
      <c r="AV556" s="23"/>
      <c r="AW556" s="23"/>
      <c r="AX556" s="23"/>
      <c r="AY556" s="23"/>
      <c r="AZ556" s="23"/>
      <c r="BA556" s="23"/>
      <c r="BB556" s="23"/>
      <c r="BC556" s="23"/>
      <c r="BD556" s="23"/>
      <c r="BE556" s="23"/>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c r="EC556" s="23"/>
      <c r="ED556" s="23"/>
      <c r="EE556" s="23"/>
      <c r="EF556" s="23"/>
      <c r="EG556" s="23"/>
      <c r="EH556" s="23"/>
      <c r="EI556" s="23"/>
      <c r="EJ556" s="23"/>
      <c r="EK556" s="23"/>
      <c r="EL556" s="23"/>
      <c r="EM556" s="23"/>
      <c r="EN556" s="23"/>
      <c r="EO556" s="23"/>
      <c r="EP556" s="23"/>
      <c r="EQ556" s="23"/>
      <c r="ER556" s="23"/>
      <c r="ES556" s="23"/>
      <c r="ET556" s="23"/>
      <c r="EU556" s="23"/>
      <c r="EV556" s="23"/>
      <c r="EW556" s="23"/>
      <c r="EX556" s="23"/>
      <c r="EY556" s="23"/>
      <c r="EZ556" s="23"/>
      <c r="FA556" s="23"/>
      <c r="FB556" s="23"/>
      <c r="FC556" s="23"/>
      <c r="FD556" s="23"/>
      <c r="FE556" s="23"/>
      <c r="FF556" s="23"/>
      <c r="FG556" s="23"/>
      <c r="FH556" s="23"/>
      <c r="FI556" s="23"/>
      <c r="FJ556" s="23"/>
      <c r="FK556" s="23"/>
      <c r="FL556" s="23"/>
      <c r="FM556" s="23"/>
      <c r="FN556" s="23"/>
      <c r="FO556" s="23"/>
      <c r="FP556" s="23"/>
      <c r="FQ556" s="23"/>
      <c r="FR556" s="23"/>
      <c r="FS556" s="23"/>
      <c r="FT556" s="23"/>
      <c r="FU556" s="23"/>
      <c r="FV556" s="23"/>
      <c r="FW556" s="23"/>
      <c r="FX556" s="23"/>
      <c r="FY556" s="23"/>
      <c r="FZ556" s="23"/>
      <c r="GA556" s="23"/>
      <c r="GB556" s="23"/>
      <c r="GC556" s="23"/>
      <c r="GD556" s="23"/>
      <c r="GE556" s="23"/>
      <c r="GF556" s="23"/>
      <c r="GG556" s="23"/>
      <c r="GH556" s="23"/>
      <c r="GI556" s="23"/>
      <c r="GJ556" s="23"/>
      <c r="GK556" s="23"/>
    </row>
    <row r="557" spans="1:193" x14ac:dyDescent="0.35">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c r="AT557" s="23"/>
      <c r="AU557" s="23"/>
      <c r="AV557" s="23"/>
      <c r="AW557" s="23"/>
      <c r="AX557" s="23"/>
      <c r="AY557" s="23"/>
      <c r="AZ557" s="23"/>
      <c r="BA557" s="23"/>
      <c r="BB557" s="23"/>
      <c r="BC557" s="23"/>
      <c r="BD557" s="23"/>
      <c r="BE557" s="23"/>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c r="EC557" s="23"/>
      <c r="ED557" s="23"/>
      <c r="EE557" s="23"/>
      <c r="EF557" s="23"/>
      <c r="EG557" s="23"/>
      <c r="EH557" s="23"/>
      <c r="EI557" s="23"/>
      <c r="EJ557" s="23"/>
      <c r="EK557" s="23"/>
      <c r="EL557" s="23"/>
      <c r="EM557" s="23"/>
      <c r="EN557" s="23"/>
      <c r="EO557" s="23"/>
      <c r="EP557" s="23"/>
      <c r="EQ557" s="23"/>
      <c r="ER557" s="23"/>
      <c r="ES557" s="23"/>
      <c r="ET557" s="23"/>
      <c r="EU557" s="23"/>
      <c r="EV557" s="23"/>
      <c r="EW557" s="23"/>
      <c r="EX557" s="23"/>
      <c r="EY557" s="23"/>
      <c r="EZ557" s="23"/>
      <c r="FA557" s="23"/>
      <c r="FB557" s="23"/>
      <c r="FC557" s="23"/>
      <c r="FD557" s="23"/>
      <c r="FE557" s="23"/>
      <c r="FF557" s="23"/>
      <c r="FG557" s="23"/>
      <c r="FH557" s="23"/>
      <c r="FI557" s="23"/>
      <c r="FJ557" s="23"/>
      <c r="FK557" s="23"/>
      <c r="FL557" s="23"/>
      <c r="FM557" s="23"/>
      <c r="FN557" s="23"/>
      <c r="FO557" s="23"/>
      <c r="FP557" s="23"/>
      <c r="FQ557" s="23"/>
      <c r="FR557" s="23"/>
      <c r="FS557" s="23"/>
      <c r="FT557" s="23"/>
      <c r="FU557" s="23"/>
      <c r="FV557" s="23"/>
      <c r="FW557" s="23"/>
      <c r="FX557" s="23"/>
      <c r="FY557" s="23"/>
      <c r="FZ557" s="23"/>
      <c r="GA557" s="23"/>
      <c r="GB557" s="23"/>
      <c r="GC557" s="23"/>
      <c r="GD557" s="23"/>
      <c r="GE557" s="23"/>
      <c r="GF557" s="23"/>
      <c r="GG557" s="23"/>
      <c r="GH557" s="23"/>
      <c r="GI557" s="23"/>
      <c r="GJ557" s="23"/>
      <c r="GK557" s="23"/>
    </row>
    <row r="558" spans="1:193" x14ac:dyDescent="0.35">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c r="AT558" s="23"/>
      <c r="AU558" s="23"/>
      <c r="AV558" s="23"/>
      <c r="AW558" s="23"/>
      <c r="AX558" s="23"/>
      <c r="AY558" s="23"/>
      <c r="AZ558" s="23"/>
      <c r="BA558" s="23"/>
      <c r="BB558" s="23"/>
      <c r="BC558" s="23"/>
      <c r="BD558" s="23"/>
      <c r="BE558" s="23"/>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c r="EC558" s="23"/>
      <c r="ED558" s="23"/>
      <c r="EE558" s="23"/>
      <c r="EF558" s="23"/>
      <c r="EG558" s="23"/>
      <c r="EH558" s="23"/>
      <c r="EI558" s="23"/>
      <c r="EJ558" s="23"/>
      <c r="EK558" s="23"/>
      <c r="EL558" s="23"/>
      <c r="EM558" s="23"/>
      <c r="EN558" s="23"/>
      <c r="EO558" s="23"/>
      <c r="EP558" s="23"/>
      <c r="EQ558" s="23"/>
      <c r="ER558" s="23"/>
      <c r="ES558" s="23"/>
      <c r="ET558" s="23"/>
      <c r="EU558" s="23"/>
      <c r="EV558" s="23"/>
      <c r="EW558" s="23"/>
      <c r="EX558" s="23"/>
      <c r="EY558" s="23"/>
      <c r="EZ558" s="23"/>
      <c r="FA558" s="23"/>
      <c r="FB558" s="23"/>
      <c r="FC558" s="23"/>
      <c r="FD558" s="23"/>
      <c r="FE558" s="23"/>
      <c r="FF558" s="23"/>
      <c r="FG558" s="23"/>
      <c r="FH558" s="23"/>
      <c r="FI558" s="23"/>
      <c r="FJ558" s="23"/>
      <c r="FK558" s="23"/>
      <c r="FL558" s="23"/>
      <c r="FM558" s="23"/>
      <c r="FN558" s="23"/>
      <c r="FO558" s="23"/>
      <c r="FP558" s="23"/>
      <c r="FQ558" s="23"/>
      <c r="FR558" s="23"/>
      <c r="FS558" s="23"/>
      <c r="FT558" s="23"/>
      <c r="FU558" s="23"/>
      <c r="FV558" s="23"/>
      <c r="FW558" s="23"/>
      <c r="FX558" s="23"/>
      <c r="FY558" s="23"/>
      <c r="FZ558" s="23"/>
      <c r="GA558" s="23"/>
      <c r="GB558" s="23"/>
      <c r="GC558" s="23"/>
      <c r="GD558" s="23"/>
      <c r="GE558" s="23"/>
      <c r="GF558" s="23"/>
      <c r="GG558" s="23"/>
      <c r="GH558" s="23"/>
      <c r="GI558" s="23"/>
      <c r="GJ558" s="23"/>
      <c r="GK558" s="23"/>
    </row>
    <row r="559" spans="1:193" x14ac:dyDescent="0.35">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c r="AT559" s="23"/>
      <c r="AU559" s="23"/>
      <c r="AV559" s="23"/>
      <c r="AW559" s="23"/>
      <c r="AX559" s="23"/>
      <c r="AY559" s="23"/>
      <c r="AZ559" s="23"/>
      <c r="BA559" s="23"/>
      <c r="BB559" s="23"/>
      <c r="BC559" s="23"/>
      <c r="BD559" s="23"/>
      <c r="BE559" s="23"/>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c r="EC559" s="23"/>
      <c r="ED559" s="23"/>
      <c r="EE559" s="23"/>
      <c r="EF559" s="23"/>
      <c r="EG559" s="23"/>
      <c r="EH559" s="23"/>
      <c r="EI559" s="23"/>
      <c r="EJ559" s="23"/>
      <c r="EK559" s="23"/>
      <c r="EL559" s="23"/>
      <c r="EM559" s="23"/>
      <c r="EN559" s="23"/>
      <c r="EO559" s="23"/>
      <c r="EP559" s="23"/>
      <c r="EQ559" s="23"/>
      <c r="ER559" s="23"/>
      <c r="ES559" s="23"/>
      <c r="ET559" s="23"/>
      <c r="EU559" s="23"/>
      <c r="EV559" s="23"/>
      <c r="EW559" s="23"/>
      <c r="EX559" s="23"/>
      <c r="EY559" s="23"/>
      <c r="EZ559" s="23"/>
      <c r="FA559" s="23"/>
      <c r="FB559" s="23"/>
      <c r="FC559" s="23"/>
      <c r="FD559" s="23"/>
      <c r="FE559" s="23"/>
      <c r="FF559" s="23"/>
      <c r="FG559" s="23"/>
      <c r="FH559" s="23"/>
      <c r="FI559" s="23"/>
      <c r="FJ559" s="23"/>
      <c r="FK559" s="23"/>
      <c r="FL559" s="23"/>
      <c r="FM559" s="23"/>
      <c r="FN559" s="23"/>
      <c r="FO559" s="23"/>
      <c r="FP559" s="23"/>
      <c r="FQ559" s="23"/>
      <c r="FR559" s="23"/>
      <c r="FS559" s="23"/>
      <c r="FT559" s="23"/>
      <c r="FU559" s="23"/>
      <c r="FV559" s="23"/>
      <c r="FW559" s="23"/>
      <c r="FX559" s="23"/>
      <c r="FY559" s="23"/>
      <c r="FZ559" s="23"/>
      <c r="GA559" s="23"/>
      <c r="GB559" s="23"/>
      <c r="GC559" s="23"/>
      <c r="GD559" s="23"/>
      <c r="GE559" s="23"/>
      <c r="GF559" s="23"/>
      <c r="GG559" s="23"/>
      <c r="GH559" s="23"/>
      <c r="GI559" s="23"/>
      <c r="GJ559" s="23"/>
      <c r="GK559" s="23"/>
    </row>
    <row r="560" spans="1:193" x14ac:dyDescent="0.35">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c r="AT560" s="23"/>
      <c r="AU560" s="23"/>
      <c r="AV560" s="23"/>
      <c r="AW560" s="23"/>
      <c r="AX560" s="23"/>
      <c r="AY560" s="23"/>
      <c r="AZ560" s="23"/>
      <c r="BA560" s="23"/>
      <c r="BB560" s="23"/>
      <c r="BC560" s="23"/>
      <c r="BD560" s="23"/>
      <c r="BE560" s="23"/>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c r="EC560" s="23"/>
      <c r="ED560" s="23"/>
      <c r="EE560" s="23"/>
      <c r="EF560" s="23"/>
      <c r="EG560" s="23"/>
      <c r="EH560" s="23"/>
      <c r="EI560" s="23"/>
      <c r="EJ560" s="23"/>
      <c r="EK560" s="23"/>
      <c r="EL560" s="23"/>
      <c r="EM560" s="23"/>
      <c r="EN560" s="23"/>
      <c r="EO560" s="23"/>
      <c r="EP560" s="23"/>
      <c r="EQ560" s="23"/>
      <c r="ER560" s="23"/>
      <c r="ES560" s="23"/>
      <c r="ET560" s="23"/>
      <c r="EU560" s="23"/>
      <c r="EV560" s="23"/>
      <c r="EW560" s="23"/>
      <c r="EX560" s="23"/>
      <c r="EY560" s="23"/>
      <c r="EZ560" s="23"/>
      <c r="FA560" s="23"/>
      <c r="FB560" s="23"/>
      <c r="FC560" s="23"/>
      <c r="FD560" s="23"/>
      <c r="FE560" s="23"/>
      <c r="FF560" s="23"/>
      <c r="FG560" s="23"/>
      <c r="FH560" s="23"/>
      <c r="FI560" s="23"/>
      <c r="FJ560" s="23"/>
      <c r="FK560" s="23"/>
      <c r="FL560" s="23"/>
      <c r="FM560" s="23"/>
      <c r="FN560" s="23"/>
      <c r="FO560" s="23"/>
      <c r="FP560" s="23"/>
      <c r="FQ560" s="23"/>
      <c r="FR560" s="23"/>
      <c r="FS560" s="23"/>
      <c r="FT560" s="23"/>
      <c r="FU560" s="23"/>
      <c r="FV560" s="23"/>
      <c r="FW560" s="23"/>
      <c r="FX560" s="23"/>
      <c r="FY560" s="23"/>
      <c r="FZ560" s="23"/>
      <c r="GA560" s="23"/>
      <c r="GB560" s="23"/>
      <c r="GC560" s="23"/>
      <c r="GD560" s="23"/>
      <c r="GE560" s="23"/>
      <c r="GF560" s="23"/>
      <c r="GG560" s="23"/>
      <c r="GH560" s="23"/>
      <c r="GI560" s="23"/>
      <c r="GJ560" s="23"/>
      <c r="GK560" s="23"/>
    </row>
    <row r="561" spans="1:193" x14ac:dyDescent="0.35">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c r="AT561" s="23"/>
      <c r="AU561" s="23"/>
      <c r="AV561" s="23"/>
      <c r="AW561" s="23"/>
      <c r="AX561" s="23"/>
      <c r="AY561" s="23"/>
      <c r="AZ561" s="23"/>
      <c r="BA561" s="23"/>
      <c r="BB561" s="23"/>
      <c r="BC561" s="23"/>
      <c r="BD561" s="23"/>
      <c r="BE561" s="23"/>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c r="EC561" s="23"/>
      <c r="ED561" s="23"/>
      <c r="EE561" s="23"/>
      <c r="EF561" s="23"/>
      <c r="EG561" s="23"/>
      <c r="EH561" s="23"/>
      <c r="EI561" s="23"/>
      <c r="EJ561" s="23"/>
      <c r="EK561" s="23"/>
      <c r="EL561" s="23"/>
      <c r="EM561" s="23"/>
      <c r="EN561" s="23"/>
      <c r="EO561" s="23"/>
      <c r="EP561" s="23"/>
      <c r="EQ561" s="23"/>
      <c r="ER561" s="23"/>
      <c r="ES561" s="23"/>
      <c r="ET561" s="23"/>
      <c r="EU561" s="23"/>
      <c r="EV561" s="23"/>
      <c r="EW561" s="23"/>
      <c r="EX561" s="23"/>
      <c r="EY561" s="23"/>
      <c r="EZ561" s="23"/>
      <c r="FA561" s="23"/>
      <c r="FB561" s="23"/>
      <c r="FC561" s="23"/>
      <c r="FD561" s="23"/>
      <c r="FE561" s="23"/>
      <c r="FF561" s="23"/>
      <c r="FG561" s="23"/>
      <c r="FH561" s="23"/>
      <c r="FI561" s="23"/>
      <c r="FJ561" s="23"/>
      <c r="FK561" s="23"/>
      <c r="FL561" s="23"/>
      <c r="FM561" s="23"/>
      <c r="FN561" s="23"/>
      <c r="FO561" s="23"/>
      <c r="FP561" s="23"/>
      <c r="FQ561" s="23"/>
      <c r="FR561" s="23"/>
      <c r="FS561" s="23"/>
      <c r="FT561" s="23"/>
      <c r="FU561" s="23"/>
      <c r="FV561" s="23"/>
      <c r="FW561" s="23"/>
      <c r="FX561" s="23"/>
      <c r="FY561" s="23"/>
      <c r="FZ561" s="23"/>
      <c r="GA561" s="23"/>
      <c r="GB561" s="23"/>
      <c r="GC561" s="23"/>
      <c r="GD561" s="23"/>
      <c r="GE561" s="23"/>
      <c r="GF561" s="23"/>
      <c r="GG561" s="23"/>
      <c r="GH561" s="23"/>
      <c r="GI561" s="23"/>
      <c r="GJ561" s="23"/>
      <c r="GK561" s="23"/>
    </row>
    <row r="562" spans="1:193" x14ac:dyDescent="0.35">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c r="AT562" s="23"/>
      <c r="AU562" s="23"/>
      <c r="AV562" s="23"/>
      <c r="AW562" s="23"/>
      <c r="AX562" s="23"/>
      <c r="AY562" s="23"/>
      <c r="AZ562" s="23"/>
      <c r="BA562" s="23"/>
      <c r="BB562" s="23"/>
      <c r="BC562" s="23"/>
      <c r="BD562" s="23"/>
      <c r="BE562" s="23"/>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c r="EC562" s="23"/>
      <c r="ED562" s="23"/>
      <c r="EE562" s="23"/>
      <c r="EF562" s="23"/>
      <c r="EG562" s="23"/>
      <c r="EH562" s="23"/>
      <c r="EI562" s="23"/>
      <c r="EJ562" s="23"/>
      <c r="EK562" s="23"/>
      <c r="EL562" s="23"/>
      <c r="EM562" s="23"/>
      <c r="EN562" s="23"/>
      <c r="EO562" s="23"/>
      <c r="EP562" s="23"/>
      <c r="EQ562" s="23"/>
      <c r="ER562" s="23"/>
      <c r="ES562" s="23"/>
      <c r="ET562" s="23"/>
      <c r="EU562" s="23"/>
      <c r="EV562" s="23"/>
      <c r="EW562" s="23"/>
      <c r="EX562" s="23"/>
      <c r="EY562" s="23"/>
      <c r="EZ562" s="23"/>
      <c r="FA562" s="23"/>
      <c r="FB562" s="23"/>
      <c r="FC562" s="23"/>
      <c r="FD562" s="23"/>
      <c r="FE562" s="23"/>
      <c r="FF562" s="23"/>
      <c r="FG562" s="23"/>
      <c r="FH562" s="23"/>
      <c r="FI562" s="23"/>
      <c r="FJ562" s="23"/>
      <c r="FK562" s="23"/>
      <c r="FL562" s="23"/>
      <c r="FM562" s="23"/>
      <c r="FN562" s="23"/>
      <c r="FO562" s="23"/>
      <c r="FP562" s="23"/>
      <c r="FQ562" s="23"/>
      <c r="FR562" s="23"/>
      <c r="FS562" s="23"/>
      <c r="FT562" s="23"/>
      <c r="FU562" s="23"/>
      <c r="FV562" s="23"/>
      <c r="FW562" s="23"/>
      <c r="FX562" s="23"/>
      <c r="FY562" s="23"/>
      <c r="FZ562" s="23"/>
      <c r="GA562" s="23"/>
      <c r="GB562" s="23"/>
      <c r="GC562" s="23"/>
      <c r="GD562" s="23"/>
      <c r="GE562" s="23"/>
      <c r="GF562" s="23"/>
      <c r="GG562" s="23"/>
      <c r="GH562" s="23"/>
      <c r="GI562" s="23"/>
      <c r="GJ562" s="23"/>
      <c r="GK562" s="23"/>
    </row>
    <row r="563" spans="1:193" x14ac:dyDescent="0.35">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c r="AD563" s="23"/>
      <c r="AE563" s="23"/>
      <c r="AF563" s="23"/>
      <c r="AG563" s="23"/>
      <c r="AH563" s="23"/>
      <c r="AI563" s="23"/>
      <c r="AJ563" s="23"/>
      <c r="AK563" s="23"/>
      <c r="AL563" s="23"/>
      <c r="AM563" s="23"/>
      <c r="AN563" s="23"/>
      <c r="AO563" s="23"/>
      <c r="AP563" s="23"/>
      <c r="AQ563" s="23"/>
      <c r="AR563" s="23"/>
      <c r="AS563" s="23"/>
      <c r="AT563" s="23"/>
      <c r="AU563" s="23"/>
      <c r="AV563" s="23"/>
      <c r="AW563" s="23"/>
      <c r="AX563" s="23"/>
      <c r="AY563" s="23"/>
      <c r="AZ563" s="23"/>
      <c r="BA563" s="23"/>
      <c r="BB563" s="23"/>
      <c r="BC563" s="23"/>
      <c r="BD563" s="23"/>
      <c r="BE563" s="23"/>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c r="EC563" s="23"/>
      <c r="ED563" s="23"/>
      <c r="EE563" s="23"/>
      <c r="EF563" s="23"/>
      <c r="EG563" s="23"/>
      <c r="EH563" s="23"/>
      <c r="EI563" s="23"/>
      <c r="EJ563" s="23"/>
      <c r="EK563" s="23"/>
      <c r="EL563" s="23"/>
      <c r="EM563" s="23"/>
      <c r="EN563" s="23"/>
      <c r="EO563" s="23"/>
      <c r="EP563" s="23"/>
      <c r="EQ563" s="23"/>
      <c r="ER563" s="23"/>
      <c r="ES563" s="23"/>
      <c r="ET563" s="23"/>
      <c r="EU563" s="23"/>
      <c r="EV563" s="23"/>
      <c r="EW563" s="23"/>
      <c r="EX563" s="23"/>
      <c r="EY563" s="23"/>
      <c r="EZ563" s="23"/>
      <c r="FA563" s="23"/>
      <c r="FB563" s="23"/>
      <c r="FC563" s="23"/>
      <c r="FD563" s="23"/>
      <c r="FE563" s="23"/>
      <c r="FF563" s="23"/>
      <c r="FG563" s="23"/>
      <c r="FH563" s="23"/>
      <c r="FI563" s="23"/>
      <c r="FJ563" s="23"/>
      <c r="FK563" s="23"/>
      <c r="FL563" s="23"/>
      <c r="FM563" s="23"/>
      <c r="FN563" s="23"/>
      <c r="FO563" s="23"/>
      <c r="FP563" s="23"/>
      <c r="FQ563" s="23"/>
      <c r="FR563" s="23"/>
      <c r="FS563" s="23"/>
      <c r="FT563" s="23"/>
      <c r="FU563" s="23"/>
      <c r="FV563" s="23"/>
      <c r="FW563" s="23"/>
      <c r="FX563" s="23"/>
      <c r="FY563" s="23"/>
      <c r="FZ563" s="23"/>
      <c r="GA563" s="23"/>
      <c r="GB563" s="23"/>
      <c r="GC563" s="23"/>
      <c r="GD563" s="23"/>
      <c r="GE563" s="23"/>
      <c r="GF563" s="23"/>
      <c r="GG563" s="23"/>
      <c r="GH563" s="23"/>
      <c r="GI563" s="23"/>
      <c r="GJ563" s="23"/>
      <c r="GK563" s="23"/>
    </row>
    <row r="564" spans="1:193" x14ac:dyDescent="0.35">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c r="AD564" s="23"/>
      <c r="AE564" s="23"/>
      <c r="AF564" s="23"/>
      <c r="AG564" s="23"/>
      <c r="AH564" s="23"/>
      <c r="AI564" s="23"/>
      <c r="AJ564" s="23"/>
      <c r="AK564" s="23"/>
      <c r="AL564" s="23"/>
      <c r="AM564" s="23"/>
      <c r="AN564" s="23"/>
      <c r="AO564" s="23"/>
      <c r="AP564" s="23"/>
      <c r="AQ564" s="23"/>
      <c r="AR564" s="23"/>
      <c r="AS564" s="23"/>
      <c r="AT564" s="23"/>
      <c r="AU564" s="23"/>
      <c r="AV564" s="23"/>
      <c r="AW564" s="23"/>
      <c r="AX564" s="23"/>
      <c r="AY564" s="23"/>
      <c r="AZ564" s="23"/>
      <c r="BA564" s="23"/>
      <c r="BB564" s="23"/>
      <c r="BC564" s="23"/>
      <c r="BD564" s="23"/>
      <c r="BE564" s="23"/>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c r="EC564" s="23"/>
      <c r="ED564" s="23"/>
      <c r="EE564" s="23"/>
      <c r="EF564" s="23"/>
      <c r="EG564" s="23"/>
      <c r="EH564" s="23"/>
      <c r="EI564" s="23"/>
      <c r="EJ564" s="23"/>
      <c r="EK564" s="23"/>
      <c r="EL564" s="23"/>
      <c r="EM564" s="23"/>
      <c r="EN564" s="23"/>
      <c r="EO564" s="23"/>
      <c r="EP564" s="23"/>
      <c r="EQ564" s="23"/>
      <c r="ER564" s="23"/>
      <c r="ES564" s="23"/>
      <c r="ET564" s="23"/>
      <c r="EU564" s="23"/>
      <c r="EV564" s="23"/>
      <c r="EW564" s="23"/>
      <c r="EX564" s="23"/>
      <c r="EY564" s="23"/>
      <c r="EZ564" s="23"/>
      <c r="FA564" s="23"/>
      <c r="FB564" s="23"/>
      <c r="FC564" s="23"/>
      <c r="FD564" s="23"/>
      <c r="FE564" s="23"/>
      <c r="FF564" s="23"/>
      <c r="FG564" s="23"/>
      <c r="FH564" s="23"/>
      <c r="FI564" s="23"/>
      <c r="FJ564" s="23"/>
      <c r="FK564" s="23"/>
      <c r="FL564" s="23"/>
      <c r="FM564" s="23"/>
      <c r="FN564" s="23"/>
      <c r="FO564" s="23"/>
      <c r="FP564" s="23"/>
      <c r="FQ564" s="23"/>
      <c r="FR564" s="23"/>
      <c r="FS564" s="23"/>
      <c r="FT564" s="23"/>
      <c r="FU564" s="23"/>
      <c r="FV564" s="23"/>
      <c r="FW564" s="23"/>
      <c r="FX564" s="23"/>
      <c r="FY564" s="23"/>
      <c r="FZ564" s="23"/>
      <c r="GA564" s="23"/>
      <c r="GB564" s="23"/>
      <c r="GC564" s="23"/>
      <c r="GD564" s="23"/>
      <c r="GE564" s="23"/>
      <c r="GF564" s="23"/>
      <c r="GG564" s="23"/>
      <c r="GH564" s="23"/>
      <c r="GI564" s="23"/>
      <c r="GJ564" s="23"/>
      <c r="GK564" s="23"/>
    </row>
    <row r="565" spans="1:193" x14ac:dyDescent="0.35">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c r="AT565" s="23"/>
      <c r="AU565" s="23"/>
      <c r="AV565" s="23"/>
      <c r="AW565" s="23"/>
      <c r="AX565" s="23"/>
      <c r="AY565" s="23"/>
      <c r="AZ565" s="23"/>
      <c r="BA565" s="23"/>
      <c r="BB565" s="23"/>
      <c r="BC565" s="23"/>
      <c r="BD565" s="23"/>
      <c r="BE565" s="23"/>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c r="EC565" s="23"/>
      <c r="ED565" s="23"/>
      <c r="EE565" s="23"/>
      <c r="EF565" s="23"/>
      <c r="EG565" s="23"/>
      <c r="EH565" s="23"/>
      <c r="EI565" s="23"/>
      <c r="EJ565" s="23"/>
      <c r="EK565" s="23"/>
      <c r="EL565" s="23"/>
      <c r="EM565" s="23"/>
      <c r="EN565" s="23"/>
      <c r="EO565" s="23"/>
      <c r="EP565" s="23"/>
      <c r="EQ565" s="23"/>
      <c r="ER565" s="23"/>
      <c r="ES565" s="23"/>
      <c r="ET565" s="23"/>
      <c r="EU565" s="23"/>
      <c r="EV565" s="23"/>
      <c r="EW565" s="23"/>
      <c r="EX565" s="23"/>
      <c r="EY565" s="23"/>
      <c r="EZ565" s="23"/>
      <c r="FA565" s="23"/>
      <c r="FB565" s="23"/>
      <c r="FC565" s="23"/>
      <c r="FD565" s="23"/>
      <c r="FE565" s="23"/>
      <c r="FF565" s="23"/>
      <c r="FG565" s="23"/>
      <c r="FH565" s="23"/>
      <c r="FI565" s="23"/>
      <c r="FJ565" s="23"/>
      <c r="FK565" s="23"/>
      <c r="FL565" s="23"/>
      <c r="FM565" s="23"/>
      <c r="FN565" s="23"/>
      <c r="FO565" s="23"/>
      <c r="FP565" s="23"/>
      <c r="FQ565" s="23"/>
      <c r="FR565" s="23"/>
      <c r="FS565" s="23"/>
      <c r="FT565" s="23"/>
      <c r="FU565" s="23"/>
      <c r="FV565" s="23"/>
      <c r="FW565" s="23"/>
      <c r="FX565" s="23"/>
      <c r="FY565" s="23"/>
      <c r="FZ565" s="23"/>
      <c r="GA565" s="23"/>
      <c r="GB565" s="23"/>
      <c r="GC565" s="23"/>
      <c r="GD565" s="23"/>
      <c r="GE565" s="23"/>
      <c r="GF565" s="23"/>
      <c r="GG565" s="23"/>
      <c r="GH565" s="23"/>
      <c r="GI565" s="23"/>
      <c r="GJ565" s="23"/>
      <c r="GK565" s="23"/>
    </row>
    <row r="566" spans="1:193" x14ac:dyDescent="0.35">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c r="AG566" s="23"/>
      <c r="AH566" s="23"/>
      <c r="AI566" s="23"/>
      <c r="AJ566" s="23"/>
      <c r="AK566" s="23"/>
      <c r="AL566" s="23"/>
      <c r="AM566" s="23"/>
      <c r="AN566" s="23"/>
      <c r="AO566" s="23"/>
      <c r="AP566" s="23"/>
      <c r="AQ566" s="23"/>
      <c r="AR566" s="23"/>
      <c r="AS566" s="23"/>
      <c r="AT566" s="23"/>
      <c r="AU566" s="23"/>
      <c r="AV566" s="23"/>
      <c r="AW566" s="23"/>
      <c r="AX566" s="23"/>
      <c r="AY566" s="23"/>
      <c r="AZ566" s="23"/>
      <c r="BA566" s="23"/>
      <c r="BB566" s="23"/>
      <c r="BC566" s="23"/>
      <c r="BD566" s="23"/>
      <c r="BE566" s="23"/>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c r="EC566" s="23"/>
      <c r="ED566" s="23"/>
      <c r="EE566" s="23"/>
      <c r="EF566" s="23"/>
      <c r="EG566" s="23"/>
      <c r="EH566" s="23"/>
      <c r="EI566" s="23"/>
      <c r="EJ566" s="23"/>
      <c r="EK566" s="23"/>
      <c r="EL566" s="23"/>
      <c r="EM566" s="23"/>
      <c r="EN566" s="23"/>
      <c r="EO566" s="23"/>
      <c r="EP566" s="23"/>
      <c r="EQ566" s="23"/>
      <c r="ER566" s="23"/>
      <c r="ES566" s="23"/>
      <c r="ET566" s="23"/>
      <c r="EU566" s="23"/>
      <c r="EV566" s="23"/>
      <c r="EW566" s="23"/>
      <c r="EX566" s="23"/>
      <c r="EY566" s="23"/>
      <c r="EZ566" s="23"/>
      <c r="FA566" s="23"/>
      <c r="FB566" s="23"/>
      <c r="FC566" s="23"/>
      <c r="FD566" s="23"/>
      <c r="FE566" s="23"/>
      <c r="FF566" s="23"/>
      <c r="FG566" s="23"/>
      <c r="FH566" s="23"/>
      <c r="FI566" s="23"/>
      <c r="FJ566" s="23"/>
      <c r="FK566" s="23"/>
      <c r="FL566" s="23"/>
      <c r="FM566" s="23"/>
      <c r="FN566" s="23"/>
      <c r="FO566" s="23"/>
      <c r="FP566" s="23"/>
      <c r="FQ566" s="23"/>
      <c r="FR566" s="23"/>
      <c r="FS566" s="23"/>
      <c r="FT566" s="23"/>
      <c r="FU566" s="23"/>
      <c r="FV566" s="23"/>
      <c r="FW566" s="23"/>
      <c r="FX566" s="23"/>
      <c r="FY566" s="23"/>
      <c r="FZ566" s="23"/>
      <c r="GA566" s="23"/>
      <c r="GB566" s="23"/>
      <c r="GC566" s="23"/>
      <c r="GD566" s="23"/>
      <c r="GE566" s="23"/>
      <c r="GF566" s="23"/>
      <c r="GG566" s="23"/>
      <c r="GH566" s="23"/>
      <c r="GI566" s="23"/>
      <c r="GJ566" s="23"/>
      <c r="GK566" s="23"/>
    </row>
    <row r="567" spans="1:193" x14ac:dyDescent="0.35">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c r="AD567" s="23"/>
      <c r="AE567" s="23"/>
      <c r="AF567" s="23"/>
      <c r="AG567" s="23"/>
      <c r="AH567" s="23"/>
      <c r="AI567" s="23"/>
      <c r="AJ567" s="23"/>
      <c r="AK567" s="23"/>
      <c r="AL567" s="23"/>
      <c r="AM567" s="23"/>
      <c r="AN567" s="23"/>
      <c r="AO567" s="23"/>
      <c r="AP567" s="23"/>
      <c r="AQ567" s="23"/>
      <c r="AR567" s="23"/>
      <c r="AS567" s="23"/>
      <c r="AT567" s="23"/>
      <c r="AU567" s="23"/>
      <c r="AV567" s="23"/>
      <c r="AW567" s="23"/>
      <c r="AX567" s="23"/>
      <c r="AY567" s="23"/>
      <c r="AZ567" s="23"/>
      <c r="BA567" s="23"/>
      <c r="BB567" s="23"/>
      <c r="BC567" s="23"/>
      <c r="BD567" s="23"/>
      <c r="BE567" s="23"/>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c r="EC567" s="23"/>
      <c r="ED567" s="23"/>
      <c r="EE567" s="23"/>
      <c r="EF567" s="23"/>
      <c r="EG567" s="23"/>
      <c r="EH567" s="23"/>
      <c r="EI567" s="23"/>
      <c r="EJ567" s="23"/>
      <c r="EK567" s="23"/>
      <c r="EL567" s="23"/>
      <c r="EM567" s="23"/>
      <c r="EN567" s="23"/>
      <c r="EO567" s="23"/>
      <c r="EP567" s="23"/>
      <c r="EQ567" s="23"/>
      <c r="ER567" s="23"/>
      <c r="ES567" s="23"/>
      <c r="ET567" s="23"/>
      <c r="EU567" s="23"/>
      <c r="EV567" s="23"/>
      <c r="EW567" s="23"/>
      <c r="EX567" s="23"/>
      <c r="EY567" s="23"/>
      <c r="EZ567" s="23"/>
      <c r="FA567" s="23"/>
      <c r="FB567" s="23"/>
      <c r="FC567" s="23"/>
      <c r="FD567" s="23"/>
      <c r="FE567" s="23"/>
      <c r="FF567" s="23"/>
      <c r="FG567" s="23"/>
      <c r="FH567" s="23"/>
      <c r="FI567" s="23"/>
      <c r="FJ567" s="23"/>
      <c r="FK567" s="23"/>
      <c r="FL567" s="23"/>
      <c r="FM567" s="23"/>
      <c r="FN567" s="23"/>
      <c r="FO567" s="23"/>
      <c r="FP567" s="23"/>
      <c r="FQ567" s="23"/>
      <c r="FR567" s="23"/>
      <c r="FS567" s="23"/>
      <c r="FT567" s="23"/>
      <c r="FU567" s="23"/>
      <c r="FV567" s="23"/>
      <c r="FW567" s="23"/>
      <c r="FX567" s="23"/>
      <c r="FY567" s="23"/>
      <c r="FZ567" s="23"/>
      <c r="GA567" s="23"/>
      <c r="GB567" s="23"/>
      <c r="GC567" s="23"/>
      <c r="GD567" s="23"/>
      <c r="GE567" s="23"/>
      <c r="GF567" s="23"/>
      <c r="GG567" s="23"/>
      <c r="GH567" s="23"/>
      <c r="GI567" s="23"/>
      <c r="GJ567" s="23"/>
      <c r="GK567" s="23"/>
    </row>
    <row r="568" spans="1:193" x14ac:dyDescent="0.35">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c r="AD568" s="23"/>
      <c r="AE568" s="23"/>
      <c r="AF568" s="23"/>
      <c r="AG568" s="23"/>
      <c r="AH568" s="23"/>
      <c r="AI568" s="23"/>
      <c r="AJ568" s="23"/>
      <c r="AK568" s="23"/>
      <c r="AL568" s="23"/>
      <c r="AM568" s="23"/>
      <c r="AN568" s="23"/>
      <c r="AO568" s="23"/>
      <c r="AP568" s="23"/>
      <c r="AQ568" s="23"/>
      <c r="AR568" s="23"/>
      <c r="AS568" s="23"/>
      <c r="AT568" s="23"/>
      <c r="AU568" s="23"/>
      <c r="AV568" s="23"/>
      <c r="AW568" s="23"/>
      <c r="AX568" s="23"/>
      <c r="AY568" s="23"/>
      <c r="AZ568" s="23"/>
      <c r="BA568" s="23"/>
      <c r="BB568" s="23"/>
      <c r="BC568" s="23"/>
      <c r="BD568" s="23"/>
      <c r="BE568" s="23"/>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c r="EC568" s="23"/>
      <c r="ED568" s="23"/>
      <c r="EE568" s="23"/>
      <c r="EF568" s="23"/>
      <c r="EG568" s="23"/>
      <c r="EH568" s="23"/>
      <c r="EI568" s="23"/>
      <c r="EJ568" s="23"/>
      <c r="EK568" s="23"/>
      <c r="EL568" s="23"/>
      <c r="EM568" s="23"/>
      <c r="EN568" s="23"/>
      <c r="EO568" s="23"/>
      <c r="EP568" s="23"/>
      <c r="EQ568" s="23"/>
      <c r="ER568" s="23"/>
      <c r="ES568" s="23"/>
      <c r="ET568" s="23"/>
      <c r="EU568" s="23"/>
      <c r="EV568" s="23"/>
      <c r="EW568" s="23"/>
      <c r="EX568" s="23"/>
      <c r="EY568" s="23"/>
      <c r="EZ568" s="23"/>
      <c r="FA568" s="23"/>
      <c r="FB568" s="23"/>
      <c r="FC568" s="23"/>
      <c r="FD568" s="23"/>
      <c r="FE568" s="23"/>
      <c r="FF568" s="23"/>
      <c r="FG568" s="23"/>
      <c r="FH568" s="23"/>
      <c r="FI568" s="23"/>
      <c r="FJ568" s="23"/>
      <c r="FK568" s="23"/>
      <c r="FL568" s="23"/>
      <c r="FM568" s="23"/>
      <c r="FN568" s="23"/>
      <c r="FO568" s="23"/>
      <c r="FP568" s="23"/>
      <c r="FQ568" s="23"/>
      <c r="FR568" s="23"/>
      <c r="FS568" s="23"/>
      <c r="FT568" s="23"/>
      <c r="FU568" s="23"/>
      <c r="FV568" s="23"/>
      <c r="FW568" s="23"/>
      <c r="FX568" s="23"/>
      <c r="FY568" s="23"/>
      <c r="FZ568" s="23"/>
      <c r="GA568" s="23"/>
      <c r="GB568" s="23"/>
      <c r="GC568" s="23"/>
      <c r="GD568" s="23"/>
      <c r="GE568" s="23"/>
      <c r="GF568" s="23"/>
      <c r="GG568" s="23"/>
      <c r="GH568" s="23"/>
      <c r="GI568" s="23"/>
      <c r="GJ568" s="23"/>
      <c r="GK568" s="23"/>
    </row>
    <row r="569" spans="1:193" x14ac:dyDescent="0.35">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c r="AD569" s="23"/>
      <c r="AE569" s="23"/>
      <c r="AF569" s="23"/>
      <c r="AG569" s="23"/>
      <c r="AH569" s="23"/>
      <c r="AI569" s="23"/>
      <c r="AJ569" s="23"/>
      <c r="AK569" s="23"/>
      <c r="AL569" s="23"/>
      <c r="AM569" s="23"/>
      <c r="AN569" s="23"/>
      <c r="AO569" s="23"/>
      <c r="AP569" s="23"/>
      <c r="AQ569" s="23"/>
      <c r="AR569" s="23"/>
      <c r="AS569" s="23"/>
      <c r="AT569" s="23"/>
      <c r="AU569" s="23"/>
      <c r="AV569" s="23"/>
      <c r="AW569" s="23"/>
      <c r="AX569" s="23"/>
      <c r="AY569" s="23"/>
      <c r="AZ569" s="23"/>
      <c r="BA569" s="23"/>
      <c r="BB569" s="23"/>
      <c r="BC569" s="23"/>
      <c r="BD569" s="23"/>
      <c r="BE569" s="23"/>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c r="EC569" s="23"/>
      <c r="ED569" s="23"/>
      <c r="EE569" s="23"/>
      <c r="EF569" s="23"/>
      <c r="EG569" s="23"/>
      <c r="EH569" s="23"/>
      <c r="EI569" s="23"/>
      <c r="EJ569" s="23"/>
      <c r="EK569" s="23"/>
      <c r="EL569" s="23"/>
      <c r="EM569" s="23"/>
      <c r="EN569" s="23"/>
      <c r="EO569" s="23"/>
      <c r="EP569" s="23"/>
      <c r="EQ569" s="23"/>
      <c r="ER569" s="23"/>
      <c r="ES569" s="23"/>
      <c r="ET569" s="23"/>
      <c r="EU569" s="23"/>
      <c r="EV569" s="23"/>
      <c r="EW569" s="23"/>
      <c r="EX569" s="23"/>
      <c r="EY569" s="23"/>
      <c r="EZ569" s="23"/>
      <c r="FA569" s="23"/>
      <c r="FB569" s="23"/>
      <c r="FC569" s="23"/>
      <c r="FD569" s="23"/>
      <c r="FE569" s="23"/>
      <c r="FF569" s="23"/>
      <c r="FG569" s="23"/>
      <c r="FH569" s="23"/>
      <c r="FI569" s="23"/>
      <c r="FJ569" s="23"/>
      <c r="FK569" s="23"/>
      <c r="FL569" s="23"/>
      <c r="FM569" s="23"/>
      <c r="FN569" s="23"/>
      <c r="FO569" s="23"/>
      <c r="FP569" s="23"/>
      <c r="FQ569" s="23"/>
      <c r="FR569" s="23"/>
      <c r="FS569" s="23"/>
      <c r="FT569" s="23"/>
      <c r="FU569" s="23"/>
      <c r="FV569" s="23"/>
      <c r="FW569" s="23"/>
      <c r="FX569" s="23"/>
      <c r="FY569" s="23"/>
      <c r="FZ569" s="23"/>
      <c r="GA569" s="23"/>
      <c r="GB569" s="23"/>
      <c r="GC569" s="23"/>
      <c r="GD569" s="23"/>
      <c r="GE569" s="23"/>
      <c r="GF569" s="23"/>
      <c r="GG569" s="23"/>
      <c r="GH569" s="23"/>
      <c r="GI569" s="23"/>
      <c r="GJ569" s="23"/>
      <c r="GK569" s="23"/>
    </row>
    <row r="570" spans="1:193" x14ac:dyDescent="0.35">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c r="AD570" s="23"/>
      <c r="AE570" s="23"/>
      <c r="AF570" s="23"/>
      <c r="AG570" s="23"/>
      <c r="AH570" s="23"/>
      <c r="AI570" s="23"/>
      <c r="AJ570" s="23"/>
      <c r="AK570" s="23"/>
      <c r="AL570" s="23"/>
      <c r="AM570" s="23"/>
      <c r="AN570" s="23"/>
      <c r="AO570" s="23"/>
      <c r="AP570" s="23"/>
      <c r="AQ570" s="23"/>
      <c r="AR570" s="23"/>
      <c r="AS570" s="23"/>
      <c r="AT570" s="23"/>
      <c r="AU570" s="23"/>
      <c r="AV570" s="23"/>
      <c r="AW570" s="23"/>
      <c r="AX570" s="23"/>
      <c r="AY570" s="23"/>
      <c r="AZ570" s="23"/>
      <c r="BA570" s="23"/>
      <c r="BB570" s="23"/>
      <c r="BC570" s="23"/>
      <c r="BD570" s="23"/>
      <c r="BE570" s="23"/>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c r="EC570" s="23"/>
      <c r="ED570" s="23"/>
      <c r="EE570" s="23"/>
      <c r="EF570" s="23"/>
      <c r="EG570" s="23"/>
      <c r="EH570" s="23"/>
      <c r="EI570" s="23"/>
      <c r="EJ570" s="23"/>
      <c r="EK570" s="23"/>
      <c r="EL570" s="23"/>
      <c r="EM570" s="23"/>
      <c r="EN570" s="23"/>
      <c r="EO570" s="23"/>
      <c r="EP570" s="23"/>
      <c r="EQ570" s="23"/>
      <c r="ER570" s="23"/>
      <c r="ES570" s="23"/>
      <c r="ET570" s="23"/>
      <c r="EU570" s="23"/>
      <c r="EV570" s="23"/>
      <c r="EW570" s="23"/>
      <c r="EX570" s="23"/>
      <c r="EY570" s="23"/>
      <c r="EZ570" s="23"/>
      <c r="FA570" s="23"/>
      <c r="FB570" s="23"/>
      <c r="FC570" s="23"/>
      <c r="FD570" s="23"/>
      <c r="FE570" s="23"/>
      <c r="FF570" s="23"/>
      <c r="FG570" s="23"/>
      <c r="FH570" s="23"/>
      <c r="FI570" s="23"/>
      <c r="FJ570" s="23"/>
      <c r="FK570" s="23"/>
      <c r="FL570" s="23"/>
      <c r="FM570" s="23"/>
      <c r="FN570" s="23"/>
      <c r="FO570" s="23"/>
      <c r="FP570" s="23"/>
      <c r="FQ570" s="23"/>
      <c r="FR570" s="23"/>
      <c r="FS570" s="23"/>
      <c r="FT570" s="23"/>
      <c r="FU570" s="23"/>
      <c r="FV570" s="23"/>
      <c r="FW570" s="23"/>
      <c r="FX570" s="23"/>
      <c r="FY570" s="23"/>
      <c r="FZ570" s="23"/>
      <c r="GA570" s="23"/>
      <c r="GB570" s="23"/>
      <c r="GC570" s="23"/>
      <c r="GD570" s="23"/>
      <c r="GE570" s="23"/>
      <c r="GF570" s="23"/>
      <c r="GG570" s="23"/>
      <c r="GH570" s="23"/>
      <c r="GI570" s="23"/>
      <c r="GJ570" s="23"/>
      <c r="GK570" s="23"/>
    </row>
    <row r="571" spans="1:193" x14ac:dyDescent="0.35">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c r="AD571" s="23"/>
      <c r="AE571" s="23"/>
      <c r="AF571" s="23"/>
      <c r="AG571" s="23"/>
      <c r="AH571" s="23"/>
      <c r="AI571" s="23"/>
      <c r="AJ571" s="23"/>
      <c r="AK571" s="23"/>
      <c r="AL571" s="23"/>
      <c r="AM571" s="23"/>
      <c r="AN571" s="23"/>
      <c r="AO571" s="23"/>
      <c r="AP571" s="23"/>
      <c r="AQ571" s="23"/>
      <c r="AR571" s="23"/>
      <c r="AS571" s="23"/>
      <c r="AT571" s="23"/>
      <c r="AU571" s="23"/>
      <c r="AV571" s="23"/>
      <c r="AW571" s="23"/>
      <c r="AX571" s="23"/>
      <c r="AY571" s="23"/>
      <c r="AZ571" s="23"/>
      <c r="BA571" s="23"/>
      <c r="BB571" s="23"/>
      <c r="BC571" s="23"/>
      <c r="BD571" s="23"/>
      <c r="BE571" s="23"/>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c r="EC571" s="23"/>
      <c r="ED571" s="23"/>
      <c r="EE571" s="23"/>
      <c r="EF571" s="23"/>
      <c r="EG571" s="23"/>
      <c r="EH571" s="23"/>
      <c r="EI571" s="23"/>
      <c r="EJ571" s="23"/>
      <c r="EK571" s="23"/>
      <c r="EL571" s="23"/>
      <c r="EM571" s="23"/>
      <c r="EN571" s="23"/>
      <c r="EO571" s="23"/>
      <c r="EP571" s="23"/>
      <c r="EQ571" s="23"/>
      <c r="ER571" s="23"/>
      <c r="ES571" s="23"/>
      <c r="ET571" s="23"/>
      <c r="EU571" s="23"/>
      <c r="EV571" s="23"/>
      <c r="EW571" s="23"/>
      <c r="EX571" s="23"/>
      <c r="EY571" s="23"/>
      <c r="EZ571" s="23"/>
      <c r="FA571" s="23"/>
      <c r="FB571" s="23"/>
      <c r="FC571" s="23"/>
      <c r="FD571" s="23"/>
      <c r="FE571" s="23"/>
      <c r="FF571" s="23"/>
      <c r="FG571" s="23"/>
      <c r="FH571" s="23"/>
      <c r="FI571" s="23"/>
      <c r="FJ571" s="23"/>
      <c r="FK571" s="23"/>
      <c r="FL571" s="23"/>
      <c r="FM571" s="23"/>
      <c r="FN571" s="23"/>
      <c r="FO571" s="23"/>
      <c r="FP571" s="23"/>
      <c r="FQ571" s="23"/>
      <c r="FR571" s="23"/>
      <c r="FS571" s="23"/>
      <c r="FT571" s="23"/>
      <c r="FU571" s="23"/>
      <c r="FV571" s="23"/>
      <c r="FW571" s="23"/>
      <c r="FX571" s="23"/>
      <c r="FY571" s="23"/>
      <c r="FZ571" s="23"/>
      <c r="GA571" s="23"/>
      <c r="GB571" s="23"/>
      <c r="GC571" s="23"/>
      <c r="GD571" s="23"/>
      <c r="GE571" s="23"/>
      <c r="GF571" s="23"/>
      <c r="GG571" s="23"/>
      <c r="GH571" s="23"/>
      <c r="GI571" s="23"/>
      <c r="GJ571" s="23"/>
      <c r="GK571" s="23"/>
    </row>
    <row r="572" spans="1:193" x14ac:dyDescent="0.35">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c r="AD572" s="23"/>
      <c r="AE572" s="23"/>
      <c r="AF572" s="23"/>
      <c r="AG572" s="23"/>
      <c r="AH572" s="23"/>
      <c r="AI572" s="23"/>
      <c r="AJ572" s="23"/>
      <c r="AK572" s="23"/>
      <c r="AL572" s="23"/>
      <c r="AM572" s="23"/>
      <c r="AN572" s="23"/>
      <c r="AO572" s="23"/>
      <c r="AP572" s="23"/>
      <c r="AQ572" s="23"/>
      <c r="AR572" s="23"/>
      <c r="AS572" s="23"/>
      <c r="AT572" s="23"/>
      <c r="AU572" s="23"/>
      <c r="AV572" s="23"/>
      <c r="AW572" s="23"/>
      <c r="AX572" s="23"/>
      <c r="AY572" s="23"/>
      <c r="AZ572" s="23"/>
      <c r="BA572" s="23"/>
      <c r="BB572" s="23"/>
      <c r="BC572" s="23"/>
      <c r="BD572" s="23"/>
      <c r="BE572" s="23"/>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c r="EC572" s="23"/>
      <c r="ED572" s="23"/>
      <c r="EE572" s="23"/>
      <c r="EF572" s="23"/>
      <c r="EG572" s="23"/>
      <c r="EH572" s="23"/>
      <c r="EI572" s="23"/>
      <c r="EJ572" s="23"/>
      <c r="EK572" s="23"/>
      <c r="EL572" s="23"/>
      <c r="EM572" s="23"/>
      <c r="EN572" s="23"/>
      <c r="EO572" s="23"/>
      <c r="EP572" s="23"/>
      <c r="EQ572" s="23"/>
      <c r="ER572" s="23"/>
      <c r="ES572" s="23"/>
      <c r="ET572" s="23"/>
      <c r="EU572" s="23"/>
      <c r="EV572" s="23"/>
      <c r="EW572" s="23"/>
      <c r="EX572" s="23"/>
      <c r="EY572" s="23"/>
      <c r="EZ572" s="23"/>
      <c r="FA572" s="23"/>
      <c r="FB572" s="23"/>
      <c r="FC572" s="23"/>
      <c r="FD572" s="23"/>
      <c r="FE572" s="23"/>
      <c r="FF572" s="23"/>
      <c r="FG572" s="23"/>
      <c r="FH572" s="23"/>
      <c r="FI572" s="23"/>
      <c r="FJ572" s="23"/>
      <c r="FK572" s="23"/>
      <c r="FL572" s="23"/>
      <c r="FM572" s="23"/>
      <c r="FN572" s="23"/>
      <c r="FO572" s="23"/>
      <c r="FP572" s="23"/>
      <c r="FQ572" s="23"/>
      <c r="FR572" s="23"/>
      <c r="FS572" s="23"/>
      <c r="FT572" s="23"/>
      <c r="FU572" s="23"/>
      <c r="FV572" s="23"/>
      <c r="FW572" s="23"/>
      <c r="FX572" s="23"/>
      <c r="FY572" s="23"/>
      <c r="FZ572" s="23"/>
      <c r="GA572" s="23"/>
      <c r="GB572" s="23"/>
      <c r="GC572" s="23"/>
      <c r="GD572" s="23"/>
      <c r="GE572" s="23"/>
      <c r="GF572" s="23"/>
      <c r="GG572" s="23"/>
      <c r="GH572" s="23"/>
      <c r="GI572" s="23"/>
      <c r="GJ572" s="23"/>
      <c r="GK572" s="23"/>
    </row>
    <row r="573" spans="1:193" x14ac:dyDescent="0.35">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c r="AD573" s="23"/>
      <c r="AE573" s="23"/>
      <c r="AF573" s="23"/>
      <c r="AG573" s="23"/>
      <c r="AH573" s="23"/>
      <c r="AI573" s="23"/>
      <c r="AJ573" s="23"/>
      <c r="AK573" s="23"/>
      <c r="AL573" s="23"/>
      <c r="AM573" s="23"/>
      <c r="AN573" s="23"/>
      <c r="AO573" s="23"/>
      <c r="AP573" s="23"/>
      <c r="AQ573" s="23"/>
      <c r="AR573" s="23"/>
      <c r="AS573" s="23"/>
      <c r="AT573" s="23"/>
      <c r="AU573" s="23"/>
      <c r="AV573" s="23"/>
      <c r="AW573" s="23"/>
      <c r="AX573" s="23"/>
      <c r="AY573" s="23"/>
      <c r="AZ573" s="23"/>
      <c r="BA573" s="23"/>
      <c r="BB573" s="23"/>
      <c r="BC573" s="23"/>
      <c r="BD573" s="23"/>
      <c r="BE573" s="23"/>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c r="EC573" s="23"/>
      <c r="ED573" s="23"/>
      <c r="EE573" s="23"/>
      <c r="EF573" s="23"/>
      <c r="EG573" s="23"/>
      <c r="EH573" s="23"/>
      <c r="EI573" s="23"/>
      <c r="EJ573" s="23"/>
      <c r="EK573" s="23"/>
      <c r="EL573" s="23"/>
      <c r="EM573" s="23"/>
      <c r="EN573" s="23"/>
      <c r="EO573" s="23"/>
      <c r="EP573" s="23"/>
      <c r="EQ573" s="23"/>
      <c r="ER573" s="23"/>
      <c r="ES573" s="23"/>
      <c r="ET573" s="23"/>
      <c r="EU573" s="23"/>
      <c r="EV573" s="23"/>
      <c r="EW573" s="23"/>
      <c r="EX573" s="23"/>
      <c r="EY573" s="23"/>
      <c r="EZ573" s="23"/>
      <c r="FA573" s="23"/>
      <c r="FB573" s="23"/>
      <c r="FC573" s="23"/>
      <c r="FD573" s="23"/>
      <c r="FE573" s="23"/>
      <c r="FF573" s="23"/>
      <c r="FG573" s="23"/>
      <c r="FH573" s="23"/>
      <c r="FI573" s="23"/>
      <c r="FJ573" s="23"/>
      <c r="FK573" s="23"/>
      <c r="FL573" s="23"/>
      <c r="FM573" s="23"/>
      <c r="FN573" s="23"/>
      <c r="FO573" s="23"/>
      <c r="FP573" s="23"/>
      <c r="FQ573" s="23"/>
      <c r="FR573" s="23"/>
      <c r="FS573" s="23"/>
      <c r="FT573" s="23"/>
      <c r="FU573" s="23"/>
      <c r="FV573" s="23"/>
      <c r="FW573" s="23"/>
      <c r="FX573" s="23"/>
      <c r="FY573" s="23"/>
      <c r="FZ573" s="23"/>
      <c r="GA573" s="23"/>
      <c r="GB573" s="23"/>
      <c r="GC573" s="23"/>
      <c r="GD573" s="23"/>
      <c r="GE573" s="23"/>
      <c r="GF573" s="23"/>
      <c r="GG573" s="23"/>
      <c r="GH573" s="23"/>
      <c r="GI573" s="23"/>
      <c r="GJ573" s="23"/>
      <c r="GK573" s="23"/>
    </row>
    <row r="574" spans="1:193" x14ac:dyDescent="0.35">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c r="AD574" s="23"/>
      <c r="AE574" s="23"/>
      <c r="AF574" s="23"/>
      <c r="AG574" s="23"/>
      <c r="AH574" s="23"/>
      <c r="AI574" s="23"/>
      <c r="AJ574" s="23"/>
      <c r="AK574" s="23"/>
      <c r="AL574" s="23"/>
      <c r="AM574" s="23"/>
      <c r="AN574" s="23"/>
      <c r="AO574" s="23"/>
      <c r="AP574" s="23"/>
      <c r="AQ574" s="23"/>
      <c r="AR574" s="23"/>
      <c r="AS574" s="23"/>
      <c r="AT574" s="23"/>
      <c r="AU574" s="23"/>
      <c r="AV574" s="23"/>
      <c r="AW574" s="23"/>
      <c r="AX574" s="23"/>
      <c r="AY574" s="23"/>
      <c r="AZ574" s="23"/>
      <c r="BA574" s="23"/>
      <c r="BB574" s="23"/>
      <c r="BC574" s="23"/>
      <c r="BD574" s="23"/>
      <c r="BE574" s="23"/>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c r="EC574" s="23"/>
      <c r="ED574" s="23"/>
      <c r="EE574" s="23"/>
      <c r="EF574" s="23"/>
      <c r="EG574" s="23"/>
      <c r="EH574" s="23"/>
      <c r="EI574" s="23"/>
      <c r="EJ574" s="23"/>
      <c r="EK574" s="23"/>
      <c r="EL574" s="23"/>
      <c r="EM574" s="23"/>
      <c r="EN574" s="23"/>
      <c r="EO574" s="23"/>
      <c r="EP574" s="23"/>
      <c r="EQ574" s="23"/>
      <c r="ER574" s="23"/>
      <c r="ES574" s="23"/>
      <c r="ET574" s="23"/>
      <c r="EU574" s="23"/>
      <c r="EV574" s="23"/>
      <c r="EW574" s="23"/>
      <c r="EX574" s="23"/>
      <c r="EY574" s="23"/>
      <c r="EZ574" s="23"/>
      <c r="FA574" s="23"/>
      <c r="FB574" s="23"/>
      <c r="FC574" s="23"/>
      <c r="FD574" s="23"/>
      <c r="FE574" s="23"/>
      <c r="FF574" s="23"/>
      <c r="FG574" s="23"/>
      <c r="FH574" s="23"/>
      <c r="FI574" s="23"/>
      <c r="FJ574" s="23"/>
      <c r="FK574" s="23"/>
      <c r="FL574" s="23"/>
      <c r="FM574" s="23"/>
      <c r="FN574" s="23"/>
      <c r="FO574" s="23"/>
      <c r="FP574" s="23"/>
      <c r="FQ574" s="23"/>
      <c r="FR574" s="23"/>
      <c r="FS574" s="23"/>
      <c r="FT574" s="23"/>
      <c r="FU574" s="23"/>
      <c r="FV574" s="23"/>
      <c r="FW574" s="23"/>
      <c r="FX574" s="23"/>
      <c r="FY574" s="23"/>
      <c r="FZ574" s="23"/>
      <c r="GA574" s="23"/>
      <c r="GB574" s="23"/>
      <c r="GC574" s="23"/>
      <c r="GD574" s="23"/>
      <c r="GE574" s="23"/>
      <c r="GF574" s="23"/>
      <c r="GG574" s="23"/>
      <c r="GH574" s="23"/>
      <c r="GI574" s="23"/>
      <c r="GJ574" s="23"/>
      <c r="GK574" s="23"/>
    </row>
    <row r="575" spans="1:193" x14ac:dyDescent="0.35">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c r="AD575" s="23"/>
      <c r="AE575" s="23"/>
      <c r="AF575" s="23"/>
      <c r="AG575" s="23"/>
      <c r="AH575" s="23"/>
      <c r="AI575" s="23"/>
      <c r="AJ575" s="23"/>
      <c r="AK575" s="23"/>
      <c r="AL575" s="23"/>
      <c r="AM575" s="23"/>
      <c r="AN575" s="23"/>
      <c r="AO575" s="23"/>
      <c r="AP575" s="23"/>
      <c r="AQ575" s="23"/>
      <c r="AR575" s="23"/>
      <c r="AS575" s="23"/>
      <c r="AT575" s="23"/>
      <c r="AU575" s="23"/>
      <c r="AV575" s="23"/>
      <c r="AW575" s="23"/>
      <c r="AX575" s="23"/>
      <c r="AY575" s="23"/>
      <c r="AZ575" s="23"/>
      <c r="BA575" s="23"/>
      <c r="BB575" s="23"/>
      <c r="BC575" s="23"/>
      <c r="BD575" s="23"/>
      <c r="BE575" s="23"/>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c r="EC575" s="23"/>
      <c r="ED575" s="23"/>
      <c r="EE575" s="23"/>
      <c r="EF575" s="23"/>
      <c r="EG575" s="23"/>
      <c r="EH575" s="23"/>
      <c r="EI575" s="23"/>
      <c r="EJ575" s="23"/>
      <c r="EK575" s="23"/>
      <c r="EL575" s="23"/>
      <c r="EM575" s="23"/>
      <c r="EN575" s="23"/>
      <c r="EO575" s="23"/>
      <c r="EP575" s="23"/>
      <c r="EQ575" s="23"/>
      <c r="ER575" s="23"/>
      <c r="ES575" s="23"/>
      <c r="ET575" s="23"/>
      <c r="EU575" s="23"/>
      <c r="EV575" s="23"/>
      <c r="EW575" s="23"/>
      <c r="EX575" s="23"/>
      <c r="EY575" s="23"/>
      <c r="EZ575" s="23"/>
      <c r="FA575" s="23"/>
      <c r="FB575" s="23"/>
      <c r="FC575" s="23"/>
      <c r="FD575" s="23"/>
      <c r="FE575" s="23"/>
      <c r="FF575" s="23"/>
      <c r="FG575" s="23"/>
      <c r="FH575" s="23"/>
      <c r="FI575" s="23"/>
      <c r="FJ575" s="23"/>
      <c r="FK575" s="23"/>
      <c r="FL575" s="23"/>
      <c r="FM575" s="23"/>
      <c r="FN575" s="23"/>
      <c r="FO575" s="23"/>
      <c r="FP575" s="23"/>
      <c r="FQ575" s="23"/>
      <c r="FR575" s="23"/>
      <c r="FS575" s="23"/>
      <c r="FT575" s="23"/>
      <c r="FU575" s="23"/>
      <c r="FV575" s="23"/>
      <c r="FW575" s="23"/>
      <c r="FX575" s="23"/>
      <c r="FY575" s="23"/>
      <c r="FZ575" s="23"/>
      <c r="GA575" s="23"/>
      <c r="GB575" s="23"/>
      <c r="GC575" s="23"/>
      <c r="GD575" s="23"/>
      <c r="GE575" s="23"/>
      <c r="GF575" s="23"/>
      <c r="GG575" s="23"/>
      <c r="GH575" s="23"/>
      <c r="GI575" s="23"/>
      <c r="GJ575" s="23"/>
      <c r="GK575" s="23"/>
    </row>
    <row r="576" spans="1:193" x14ac:dyDescent="0.35">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c r="AT576" s="23"/>
      <c r="AU576" s="23"/>
      <c r="AV576" s="23"/>
      <c r="AW576" s="23"/>
      <c r="AX576" s="23"/>
      <c r="AY576" s="23"/>
      <c r="AZ576" s="23"/>
      <c r="BA576" s="23"/>
      <c r="BB576" s="23"/>
      <c r="BC576" s="23"/>
      <c r="BD576" s="23"/>
      <c r="BE576" s="23"/>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c r="EC576" s="23"/>
      <c r="ED576" s="23"/>
      <c r="EE576" s="23"/>
      <c r="EF576" s="23"/>
      <c r="EG576" s="23"/>
      <c r="EH576" s="23"/>
      <c r="EI576" s="23"/>
      <c r="EJ576" s="23"/>
      <c r="EK576" s="23"/>
      <c r="EL576" s="23"/>
      <c r="EM576" s="23"/>
      <c r="EN576" s="23"/>
      <c r="EO576" s="23"/>
      <c r="EP576" s="23"/>
      <c r="EQ576" s="23"/>
      <c r="ER576" s="23"/>
      <c r="ES576" s="23"/>
      <c r="ET576" s="23"/>
      <c r="EU576" s="23"/>
      <c r="EV576" s="23"/>
      <c r="EW576" s="23"/>
      <c r="EX576" s="23"/>
      <c r="EY576" s="23"/>
      <c r="EZ576" s="23"/>
      <c r="FA576" s="23"/>
      <c r="FB576" s="23"/>
      <c r="FC576" s="23"/>
      <c r="FD576" s="23"/>
      <c r="FE576" s="23"/>
      <c r="FF576" s="23"/>
      <c r="FG576" s="23"/>
      <c r="FH576" s="23"/>
      <c r="FI576" s="23"/>
      <c r="FJ576" s="23"/>
      <c r="FK576" s="23"/>
      <c r="FL576" s="23"/>
      <c r="FM576" s="23"/>
      <c r="FN576" s="23"/>
      <c r="FO576" s="23"/>
      <c r="FP576" s="23"/>
      <c r="FQ576" s="23"/>
      <c r="FR576" s="23"/>
      <c r="FS576" s="23"/>
      <c r="FT576" s="23"/>
      <c r="FU576" s="23"/>
      <c r="FV576" s="23"/>
      <c r="FW576" s="23"/>
      <c r="FX576" s="23"/>
      <c r="FY576" s="23"/>
      <c r="FZ576" s="23"/>
      <c r="GA576" s="23"/>
      <c r="GB576" s="23"/>
      <c r="GC576" s="23"/>
      <c r="GD576" s="23"/>
      <c r="GE576" s="23"/>
      <c r="GF576" s="23"/>
      <c r="GG576" s="23"/>
      <c r="GH576" s="23"/>
      <c r="GI576" s="23"/>
      <c r="GJ576" s="23"/>
      <c r="GK576" s="23"/>
    </row>
    <row r="577" spans="1:193" x14ac:dyDescent="0.35">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c r="AT577" s="23"/>
      <c r="AU577" s="23"/>
      <c r="AV577" s="23"/>
      <c r="AW577" s="23"/>
      <c r="AX577" s="23"/>
      <c r="AY577" s="23"/>
      <c r="AZ577" s="23"/>
      <c r="BA577" s="23"/>
      <c r="BB577" s="23"/>
      <c r="BC577" s="23"/>
      <c r="BD577" s="23"/>
      <c r="BE577" s="23"/>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c r="EC577" s="23"/>
      <c r="ED577" s="23"/>
      <c r="EE577" s="23"/>
      <c r="EF577" s="23"/>
      <c r="EG577" s="23"/>
      <c r="EH577" s="23"/>
      <c r="EI577" s="23"/>
      <c r="EJ577" s="23"/>
      <c r="EK577" s="23"/>
      <c r="EL577" s="23"/>
      <c r="EM577" s="23"/>
      <c r="EN577" s="23"/>
      <c r="EO577" s="23"/>
      <c r="EP577" s="23"/>
      <c r="EQ577" s="23"/>
      <c r="ER577" s="23"/>
      <c r="ES577" s="23"/>
      <c r="ET577" s="23"/>
      <c r="EU577" s="23"/>
      <c r="EV577" s="23"/>
      <c r="EW577" s="23"/>
      <c r="EX577" s="23"/>
      <c r="EY577" s="23"/>
      <c r="EZ577" s="23"/>
      <c r="FA577" s="23"/>
      <c r="FB577" s="23"/>
      <c r="FC577" s="23"/>
      <c r="FD577" s="23"/>
      <c r="FE577" s="23"/>
      <c r="FF577" s="23"/>
      <c r="FG577" s="23"/>
      <c r="FH577" s="23"/>
      <c r="FI577" s="23"/>
      <c r="FJ577" s="23"/>
      <c r="FK577" s="23"/>
      <c r="FL577" s="23"/>
      <c r="FM577" s="23"/>
      <c r="FN577" s="23"/>
      <c r="FO577" s="23"/>
      <c r="FP577" s="23"/>
      <c r="FQ577" s="23"/>
      <c r="FR577" s="23"/>
      <c r="FS577" s="23"/>
      <c r="FT577" s="23"/>
      <c r="FU577" s="23"/>
      <c r="FV577" s="23"/>
      <c r="FW577" s="23"/>
      <c r="FX577" s="23"/>
      <c r="FY577" s="23"/>
      <c r="FZ577" s="23"/>
      <c r="GA577" s="23"/>
      <c r="GB577" s="23"/>
      <c r="GC577" s="23"/>
      <c r="GD577" s="23"/>
      <c r="GE577" s="23"/>
      <c r="GF577" s="23"/>
      <c r="GG577" s="23"/>
      <c r="GH577" s="23"/>
      <c r="GI577" s="23"/>
      <c r="GJ577" s="23"/>
      <c r="GK577" s="23"/>
    </row>
    <row r="578" spans="1:193" x14ac:dyDescent="0.35">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c r="AT578" s="23"/>
      <c r="AU578" s="23"/>
      <c r="AV578" s="23"/>
      <c r="AW578" s="23"/>
      <c r="AX578" s="23"/>
      <c r="AY578" s="23"/>
      <c r="AZ578" s="23"/>
      <c r="BA578" s="23"/>
      <c r="BB578" s="23"/>
      <c r="BC578" s="23"/>
      <c r="BD578" s="23"/>
      <c r="BE578" s="23"/>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c r="EC578" s="23"/>
      <c r="ED578" s="23"/>
      <c r="EE578" s="23"/>
      <c r="EF578" s="23"/>
      <c r="EG578" s="23"/>
      <c r="EH578" s="23"/>
      <c r="EI578" s="23"/>
      <c r="EJ578" s="23"/>
      <c r="EK578" s="23"/>
      <c r="EL578" s="23"/>
      <c r="EM578" s="23"/>
      <c r="EN578" s="23"/>
      <c r="EO578" s="23"/>
      <c r="EP578" s="23"/>
      <c r="EQ578" s="23"/>
      <c r="ER578" s="23"/>
      <c r="ES578" s="23"/>
      <c r="ET578" s="23"/>
      <c r="EU578" s="23"/>
      <c r="EV578" s="23"/>
      <c r="EW578" s="23"/>
      <c r="EX578" s="23"/>
      <c r="EY578" s="23"/>
      <c r="EZ578" s="23"/>
      <c r="FA578" s="23"/>
      <c r="FB578" s="23"/>
      <c r="FC578" s="23"/>
      <c r="FD578" s="23"/>
      <c r="FE578" s="23"/>
      <c r="FF578" s="23"/>
      <c r="FG578" s="23"/>
      <c r="FH578" s="23"/>
      <c r="FI578" s="23"/>
      <c r="FJ578" s="23"/>
      <c r="FK578" s="23"/>
      <c r="FL578" s="23"/>
      <c r="FM578" s="23"/>
      <c r="FN578" s="23"/>
      <c r="FO578" s="23"/>
      <c r="FP578" s="23"/>
      <c r="FQ578" s="23"/>
      <c r="FR578" s="23"/>
      <c r="FS578" s="23"/>
      <c r="FT578" s="23"/>
      <c r="FU578" s="23"/>
      <c r="FV578" s="23"/>
      <c r="FW578" s="23"/>
      <c r="FX578" s="23"/>
      <c r="FY578" s="23"/>
      <c r="FZ578" s="23"/>
      <c r="GA578" s="23"/>
      <c r="GB578" s="23"/>
      <c r="GC578" s="23"/>
      <c r="GD578" s="23"/>
      <c r="GE578" s="23"/>
      <c r="GF578" s="23"/>
      <c r="GG578" s="23"/>
      <c r="GH578" s="23"/>
      <c r="GI578" s="23"/>
      <c r="GJ578" s="23"/>
      <c r="GK578" s="23"/>
    </row>
    <row r="579" spans="1:193" x14ac:dyDescent="0.35">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c r="AT579" s="23"/>
      <c r="AU579" s="23"/>
      <c r="AV579" s="23"/>
      <c r="AW579" s="23"/>
      <c r="AX579" s="23"/>
      <c r="AY579" s="23"/>
      <c r="AZ579" s="23"/>
      <c r="BA579" s="23"/>
      <c r="BB579" s="23"/>
      <c r="BC579" s="23"/>
      <c r="BD579" s="23"/>
      <c r="BE579" s="23"/>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c r="EC579" s="23"/>
      <c r="ED579" s="23"/>
      <c r="EE579" s="23"/>
      <c r="EF579" s="23"/>
      <c r="EG579" s="23"/>
      <c r="EH579" s="23"/>
      <c r="EI579" s="23"/>
      <c r="EJ579" s="23"/>
      <c r="EK579" s="23"/>
      <c r="EL579" s="23"/>
      <c r="EM579" s="23"/>
      <c r="EN579" s="23"/>
      <c r="EO579" s="23"/>
      <c r="EP579" s="23"/>
      <c r="EQ579" s="23"/>
      <c r="ER579" s="23"/>
      <c r="ES579" s="23"/>
      <c r="ET579" s="23"/>
      <c r="EU579" s="23"/>
      <c r="EV579" s="23"/>
      <c r="EW579" s="23"/>
      <c r="EX579" s="23"/>
      <c r="EY579" s="23"/>
      <c r="EZ579" s="23"/>
      <c r="FA579" s="23"/>
      <c r="FB579" s="23"/>
      <c r="FC579" s="23"/>
      <c r="FD579" s="23"/>
      <c r="FE579" s="23"/>
      <c r="FF579" s="23"/>
      <c r="FG579" s="23"/>
      <c r="FH579" s="23"/>
      <c r="FI579" s="23"/>
      <c r="FJ579" s="23"/>
      <c r="FK579" s="23"/>
      <c r="FL579" s="23"/>
      <c r="FM579" s="23"/>
      <c r="FN579" s="23"/>
      <c r="FO579" s="23"/>
      <c r="FP579" s="23"/>
      <c r="FQ579" s="23"/>
      <c r="FR579" s="23"/>
      <c r="FS579" s="23"/>
      <c r="FT579" s="23"/>
      <c r="FU579" s="23"/>
      <c r="FV579" s="23"/>
      <c r="FW579" s="23"/>
      <c r="FX579" s="23"/>
      <c r="FY579" s="23"/>
      <c r="FZ579" s="23"/>
      <c r="GA579" s="23"/>
      <c r="GB579" s="23"/>
      <c r="GC579" s="23"/>
      <c r="GD579" s="23"/>
      <c r="GE579" s="23"/>
      <c r="GF579" s="23"/>
      <c r="GG579" s="23"/>
      <c r="GH579" s="23"/>
      <c r="GI579" s="23"/>
      <c r="GJ579" s="23"/>
      <c r="GK579" s="23"/>
    </row>
    <row r="580" spans="1:193" x14ac:dyDescent="0.35">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c r="AT580" s="23"/>
      <c r="AU580" s="23"/>
      <c r="AV580" s="23"/>
      <c r="AW580" s="23"/>
      <c r="AX580" s="23"/>
      <c r="AY580" s="23"/>
      <c r="AZ580" s="23"/>
      <c r="BA580" s="23"/>
      <c r="BB580" s="23"/>
      <c r="BC580" s="23"/>
      <c r="BD580" s="23"/>
      <c r="BE580" s="23"/>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c r="EC580" s="23"/>
      <c r="ED580" s="23"/>
      <c r="EE580" s="23"/>
      <c r="EF580" s="23"/>
      <c r="EG580" s="23"/>
      <c r="EH580" s="23"/>
      <c r="EI580" s="23"/>
      <c r="EJ580" s="23"/>
      <c r="EK580" s="23"/>
      <c r="EL580" s="23"/>
      <c r="EM580" s="23"/>
      <c r="EN580" s="23"/>
      <c r="EO580" s="23"/>
      <c r="EP580" s="23"/>
      <c r="EQ580" s="23"/>
      <c r="ER580" s="23"/>
      <c r="ES580" s="23"/>
      <c r="ET580" s="23"/>
      <c r="EU580" s="23"/>
      <c r="EV580" s="23"/>
      <c r="EW580" s="23"/>
      <c r="EX580" s="23"/>
      <c r="EY580" s="23"/>
      <c r="EZ580" s="23"/>
      <c r="FA580" s="23"/>
      <c r="FB580" s="23"/>
      <c r="FC580" s="23"/>
      <c r="FD580" s="23"/>
      <c r="FE580" s="23"/>
      <c r="FF580" s="23"/>
      <c r="FG580" s="23"/>
      <c r="FH580" s="23"/>
      <c r="FI580" s="23"/>
      <c r="FJ580" s="23"/>
      <c r="FK580" s="23"/>
      <c r="FL580" s="23"/>
      <c r="FM580" s="23"/>
      <c r="FN580" s="23"/>
      <c r="FO580" s="23"/>
      <c r="FP580" s="23"/>
      <c r="FQ580" s="23"/>
      <c r="FR580" s="23"/>
      <c r="FS580" s="23"/>
      <c r="FT580" s="23"/>
      <c r="FU580" s="23"/>
      <c r="FV580" s="23"/>
      <c r="FW580" s="23"/>
      <c r="FX580" s="23"/>
      <c r="FY580" s="23"/>
      <c r="FZ580" s="23"/>
      <c r="GA580" s="23"/>
      <c r="GB580" s="23"/>
      <c r="GC580" s="23"/>
      <c r="GD580" s="23"/>
      <c r="GE580" s="23"/>
      <c r="GF580" s="23"/>
      <c r="GG580" s="23"/>
      <c r="GH580" s="23"/>
      <c r="GI580" s="23"/>
      <c r="GJ580" s="23"/>
      <c r="GK580" s="23"/>
    </row>
    <row r="581" spans="1:193" x14ac:dyDescent="0.35">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c r="AT581" s="23"/>
      <c r="AU581" s="23"/>
      <c r="AV581" s="23"/>
      <c r="AW581" s="23"/>
      <c r="AX581" s="23"/>
      <c r="AY581" s="23"/>
      <c r="AZ581" s="23"/>
      <c r="BA581" s="23"/>
      <c r="BB581" s="23"/>
      <c r="BC581" s="23"/>
      <c r="BD581" s="23"/>
      <c r="BE581" s="23"/>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c r="EC581" s="23"/>
      <c r="ED581" s="23"/>
      <c r="EE581" s="23"/>
      <c r="EF581" s="23"/>
      <c r="EG581" s="23"/>
      <c r="EH581" s="23"/>
      <c r="EI581" s="23"/>
      <c r="EJ581" s="23"/>
      <c r="EK581" s="23"/>
      <c r="EL581" s="23"/>
      <c r="EM581" s="23"/>
      <c r="EN581" s="23"/>
      <c r="EO581" s="23"/>
      <c r="EP581" s="23"/>
      <c r="EQ581" s="23"/>
      <c r="ER581" s="23"/>
      <c r="ES581" s="23"/>
      <c r="ET581" s="23"/>
      <c r="EU581" s="23"/>
      <c r="EV581" s="23"/>
      <c r="EW581" s="23"/>
      <c r="EX581" s="23"/>
      <c r="EY581" s="23"/>
      <c r="EZ581" s="23"/>
      <c r="FA581" s="23"/>
      <c r="FB581" s="23"/>
      <c r="FC581" s="23"/>
      <c r="FD581" s="23"/>
      <c r="FE581" s="23"/>
      <c r="FF581" s="23"/>
      <c r="FG581" s="23"/>
      <c r="FH581" s="23"/>
      <c r="FI581" s="23"/>
      <c r="FJ581" s="23"/>
      <c r="FK581" s="23"/>
      <c r="FL581" s="23"/>
      <c r="FM581" s="23"/>
      <c r="FN581" s="23"/>
      <c r="FO581" s="23"/>
      <c r="FP581" s="23"/>
      <c r="FQ581" s="23"/>
      <c r="FR581" s="23"/>
      <c r="FS581" s="23"/>
      <c r="FT581" s="23"/>
      <c r="FU581" s="23"/>
      <c r="FV581" s="23"/>
      <c r="FW581" s="23"/>
      <c r="FX581" s="23"/>
      <c r="FY581" s="23"/>
      <c r="FZ581" s="23"/>
      <c r="GA581" s="23"/>
      <c r="GB581" s="23"/>
      <c r="GC581" s="23"/>
      <c r="GD581" s="23"/>
      <c r="GE581" s="23"/>
      <c r="GF581" s="23"/>
      <c r="GG581" s="23"/>
      <c r="GH581" s="23"/>
      <c r="GI581" s="23"/>
      <c r="GJ581" s="23"/>
      <c r="GK581" s="23"/>
    </row>
    <row r="582" spans="1:193" x14ac:dyDescent="0.35">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c r="AT582" s="23"/>
      <c r="AU582" s="23"/>
      <c r="AV582" s="23"/>
      <c r="AW582" s="23"/>
      <c r="AX582" s="23"/>
      <c r="AY582" s="23"/>
      <c r="AZ582" s="23"/>
      <c r="BA582" s="23"/>
      <c r="BB582" s="23"/>
      <c r="BC582" s="23"/>
      <c r="BD582" s="23"/>
      <c r="BE582" s="23"/>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c r="EC582" s="23"/>
      <c r="ED582" s="23"/>
      <c r="EE582" s="23"/>
      <c r="EF582" s="23"/>
      <c r="EG582" s="23"/>
      <c r="EH582" s="23"/>
      <c r="EI582" s="23"/>
      <c r="EJ582" s="23"/>
      <c r="EK582" s="23"/>
      <c r="EL582" s="23"/>
      <c r="EM582" s="23"/>
      <c r="EN582" s="23"/>
      <c r="EO582" s="23"/>
      <c r="EP582" s="23"/>
      <c r="EQ582" s="23"/>
      <c r="ER582" s="23"/>
      <c r="ES582" s="23"/>
      <c r="ET582" s="23"/>
      <c r="EU582" s="23"/>
      <c r="EV582" s="23"/>
      <c r="EW582" s="23"/>
      <c r="EX582" s="23"/>
      <c r="EY582" s="23"/>
      <c r="EZ582" s="23"/>
      <c r="FA582" s="23"/>
      <c r="FB582" s="23"/>
      <c r="FC582" s="23"/>
      <c r="FD582" s="23"/>
      <c r="FE582" s="23"/>
      <c r="FF582" s="23"/>
      <c r="FG582" s="23"/>
      <c r="FH582" s="23"/>
      <c r="FI582" s="23"/>
      <c r="FJ582" s="23"/>
      <c r="FK582" s="23"/>
      <c r="FL582" s="23"/>
      <c r="FM582" s="23"/>
      <c r="FN582" s="23"/>
      <c r="FO582" s="23"/>
      <c r="FP582" s="23"/>
      <c r="FQ582" s="23"/>
      <c r="FR582" s="23"/>
      <c r="FS582" s="23"/>
      <c r="FT582" s="23"/>
      <c r="FU582" s="23"/>
      <c r="FV582" s="23"/>
      <c r="FW582" s="23"/>
      <c r="FX582" s="23"/>
      <c r="FY582" s="23"/>
      <c r="FZ582" s="23"/>
      <c r="GA582" s="23"/>
      <c r="GB582" s="23"/>
      <c r="GC582" s="23"/>
      <c r="GD582" s="23"/>
      <c r="GE582" s="23"/>
      <c r="GF582" s="23"/>
      <c r="GG582" s="23"/>
      <c r="GH582" s="23"/>
      <c r="GI582" s="23"/>
      <c r="GJ582" s="23"/>
      <c r="GK582" s="23"/>
    </row>
    <row r="583" spans="1:193" x14ac:dyDescent="0.35">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c r="AT583" s="23"/>
      <c r="AU583" s="23"/>
      <c r="AV583" s="23"/>
      <c r="AW583" s="23"/>
      <c r="AX583" s="23"/>
      <c r="AY583" s="23"/>
      <c r="AZ583" s="23"/>
      <c r="BA583" s="23"/>
      <c r="BB583" s="23"/>
      <c r="BC583" s="23"/>
      <c r="BD583" s="23"/>
      <c r="BE583" s="23"/>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c r="EC583" s="23"/>
      <c r="ED583" s="23"/>
      <c r="EE583" s="23"/>
      <c r="EF583" s="23"/>
      <c r="EG583" s="23"/>
      <c r="EH583" s="23"/>
      <c r="EI583" s="23"/>
      <c r="EJ583" s="23"/>
      <c r="EK583" s="23"/>
      <c r="EL583" s="23"/>
      <c r="EM583" s="23"/>
      <c r="EN583" s="23"/>
      <c r="EO583" s="23"/>
      <c r="EP583" s="23"/>
      <c r="EQ583" s="23"/>
      <c r="ER583" s="23"/>
      <c r="ES583" s="23"/>
      <c r="ET583" s="23"/>
      <c r="EU583" s="23"/>
      <c r="EV583" s="23"/>
      <c r="EW583" s="23"/>
      <c r="EX583" s="23"/>
      <c r="EY583" s="23"/>
      <c r="EZ583" s="23"/>
      <c r="FA583" s="23"/>
      <c r="FB583" s="23"/>
      <c r="FC583" s="23"/>
      <c r="FD583" s="23"/>
      <c r="FE583" s="23"/>
      <c r="FF583" s="23"/>
      <c r="FG583" s="23"/>
      <c r="FH583" s="23"/>
      <c r="FI583" s="23"/>
      <c r="FJ583" s="23"/>
      <c r="FK583" s="23"/>
      <c r="FL583" s="23"/>
      <c r="FM583" s="23"/>
      <c r="FN583" s="23"/>
      <c r="FO583" s="23"/>
      <c r="FP583" s="23"/>
      <c r="FQ583" s="23"/>
      <c r="FR583" s="23"/>
      <c r="FS583" s="23"/>
      <c r="FT583" s="23"/>
      <c r="FU583" s="23"/>
      <c r="FV583" s="23"/>
      <c r="FW583" s="23"/>
      <c r="FX583" s="23"/>
      <c r="FY583" s="23"/>
      <c r="FZ583" s="23"/>
      <c r="GA583" s="23"/>
      <c r="GB583" s="23"/>
      <c r="GC583" s="23"/>
      <c r="GD583" s="23"/>
      <c r="GE583" s="23"/>
      <c r="GF583" s="23"/>
      <c r="GG583" s="23"/>
      <c r="GH583" s="23"/>
      <c r="GI583" s="23"/>
      <c r="GJ583" s="23"/>
      <c r="GK583" s="23"/>
    </row>
    <row r="584" spans="1:193" x14ac:dyDescent="0.35">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c r="AT584" s="23"/>
      <c r="AU584" s="23"/>
      <c r="AV584" s="23"/>
      <c r="AW584" s="23"/>
      <c r="AX584" s="23"/>
      <c r="AY584" s="23"/>
      <c r="AZ584" s="23"/>
      <c r="BA584" s="23"/>
      <c r="BB584" s="23"/>
      <c r="BC584" s="23"/>
      <c r="BD584" s="23"/>
      <c r="BE584" s="23"/>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c r="EC584" s="23"/>
      <c r="ED584" s="23"/>
      <c r="EE584" s="23"/>
      <c r="EF584" s="23"/>
      <c r="EG584" s="23"/>
      <c r="EH584" s="23"/>
      <c r="EI584" s="23"/>
      <c r="EJ584" s="23"/>
      <c r="EK584" s="23"/>
      <c r="EL584" s="23"/>
      <c r="EM584" s="23"/>
      <c r="EN584" s="23"/>
      <c r="EO584" s="23"/>
      <c r="EP584" s="23"/>
      <c r="EQ584" s="23"/>
      <c r="ER584" s="23"/>
      <c r="ES584" s="23"/>
      <c r="ET584" s="23"/>
      <c r="EU584" s="23"/>
      <c r="EV584" s="23"/>
      <c r="EW584" s="23"/>
      <c r="EX584" s="23"/>
      <c r="EY584" s="23"/>
      <c r="EZ584" s="23"/>
      <c r="FA584" s="23"/>
      <c r="FB584" s="23"/>
      <c r="FC584" s="23"/>
      <c r="FD584" s="23"/>
      <c r="FE584" s="23"/>
      <c r="FF584" s="23"/>
      <c r="FG584" s="23"/>
      <c r="FH584" s="23"/>
      <c r="FI584" s="23"/>
      <c r="FJ584" s="23"/>
      <c r="FK584" s="23"/>
      <c r="FL584" s="23"/>
      <c r="FM584" s="23"/>
      <c r="FN584" s="23"/>
      <c r="FO584" s="23"/>
      <c r="FP584" s="23"/>
      <c r="FQ584" s="23"/>
      <c r="FR584" s="23"/>
      <c r="FS584" s="23"/>
      <c r="FT584" s="23"/>
      <c r="FU584" s="23"/>
      <c r="FV584" s="23"/>
      <c r="FW584" s="23"/>
      <c r="FX584" s="23"/>
      <c r="FY584" s="23"/>
      <c r="FZ584" s="23"/>
      <c r="GA584" s="23"/>
      <c r="GB584" s="23"/>
      <c r="GC584" s="23"/>
      <c r="GD584" s="23"/>
      <c r="GE584" s="23"/>
      <c r="GF584" s="23"/>
      <c r="GG584" s="23"/>
      <c r="GH584" s="23"/>
      <c r="GI584" s="23"/>
      <c r="GJ584" s="23"/>
      <c r="GK584" s="23"/>
    </row>
    <row r="585" spans="1:193" x14ac:dyDescent="0.35">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c r="AT585" s="23"/>
      <c r="AU585" s="23"/>
      <c r="AV585" s="23"/>
      <c r="AW585" s="23"/>
      <c r="AX585" s="23"/>
      <c r="AY585" s="23"/>
      <c r="AZ585" s="23"/>
      <c r="BA585" s="23"/>
      <c r="BB585" s="23"/>
      <c r="BC585" s="23"/>
      <c r="BD585" s="23"/>
      <c r="BE585" s="23"/>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c r="EC585" s="23"/>
      <c r="ED585" s="23"/>
      <c r="EE585" s="23"/>
      <c r="EF585" s="23"/>
      <c r="EG585" s="23"/>
      <c r="EH585" s="23"/>
      <c r="EI585" s="23"/>
      <c r="EJ585" s="23"/>
      <c r="EK585" s="23"/>
      <c r="EL585" s="23"/>
      <c r="EM585" s="23"/>
      <c r="EN585" s="23"/>
      <c r="EO585" s="23"/>
      <c r="EP585" s="23"/>
      <c r="EQ585" s="23"/>
      <c r="ER585" s="23"/>
      <c r="ES585" s="23"/>
      <c r="ET585" s="23"/>
      <c r="EU585" s="23"/>
      <c r="EV585" s="23"/>
      <c r="EW585" s="23"/>
      <c r="EX585" s="23"/>
      <c r="EY585" s="23"/>
      <c r="EZ585" s="23"/>
      <c r="FA585" s="23"/>
      <c r="FB585" s="23"/>
      <c r="FC585" s="23"/>
      <c r="FD585" s="23"/>
      <c r="FE585" s="23"/>
      <c r="FF585" s="23"/>
      <c r="FG585" s="23"/>
      <c r="FH585" s="23"/>
      <c r="FI585" s="23"/>
      <c r="FJ585" s="23"/>
      <c r="FK585" s="23"/>
      <c r="FL585" s="23"/>
      <c r="FM585" s="23"/>
      <c r="FN585" s="23"/>
      <c r="FO585" s="23"/>
      <c r="FP585" s="23"/>
      <c r="FQ585" s="23"/>
      <c r="FR585" s="23"/>
      <c r="FS585" s="23"/>
      <c r="FT585" s="23"/>
      <c r="FU585" s="23"/>
      <c r="FV585" s="23"/>
      <c r="FW585" s="23"/>
      <c r="FX585" s="23"/>
      <c r="FY585" s="23"/>
      <c r="FZ585" s="23"/>
      <c r="GA585" s="23"/>
      <c r="GB585" s="23"/>
      <c r="GC585" s="23"/>
      <c r="GD585" s="23"/>
      <c r="GE585" s="23"/>
      <c r="GF585" s="23"/>
      <c r="GG585" s="23"/>
      <c r="GH585" s="23"/>
      <c r="GI585" s="23"/>
      <c r="GJ585" s="23"/>
      <c r="GK585" s="23"/>
    </row>
    <row r="586" spans="1:193" x14ac:dyDescent="0.35">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c r="AT586" s="23"/>
      <c r="AU586" s="23"/>
      <c r="AV586" s="23"/>
      <c r="AW586" s="23"/>
      <c r="AX586" s="23"/>
      <c r="AY586" s="23"/>
      <c r="AZ586" s="23"/>
      <c r="BA586" s="23"/>
      <c r="BB586" s="23"/>
      <c r="BC586" s="23"/>
      <c r="BD586" s="23"/>
      <c r="BE586" s="23"/>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c r="EC586" s="23"/>
      <c r="ED586" s="23"/>
      <c r="EE586" s="23"/>
      <c r="EF586" s="23"/>
      <c r="EG586" s="23"/>
      <c r="EH586" s="23"/>
      <c r="EI586" s="23"/>
      <c r="EJ586" s="23"/>
      <c r="EK586" s="23"/>
      <c r="EL586" s="23"/>
      <c r="EM586" s="23"/>
      <c r="EN586" s="23"/>
      <c r="EO586" s="23"/>
      <c r="EP586" s="23"/>
      <c r="EQ586" s="23"/>
      <c r="ER586" s="23"/>
      <c r="ES586" s="23"/>
      <c r="ET586" s="23"/>
      <c r="EU586" s="23"/>
      <c r="EV586" s="23"/>
      <c r="EW586" s="23"/>
      <c r="EX586" s="23"/>
      <c r="EY586" s="23"/>
      <c r="EZ586" s="23"/>
      <c r="FA586" s="23"/>
      <c r="FB586" s="23"/>
      <c r="FC586" s="23"/>
      <c r="FD586" s="23"/>
      <c r="FE586" s="23"/>
      <c r="FF586" s="23"/>
      <c r="FG586" s="23"/>
      <c r="FH586" s="23"/>
      <c r="FI586" s="23"/>
      <c r="FJ586" s="23"/>
      <c r="FK586" s="23"/>
      <c r="FL586" s="23"/>
      <c r="FM586" s="23"/>
      <c r="FN586" s="23"/>
      <c r="FO586" s="23"/>
      <c r="FP586" s="23"/>
      <c r="FQ586" s="23"/>
      <c r="FR586" s="23"/>
      <c r="FS586" s="23"/>
      <c r="FT586" s="23"/>
      <c r="FU586" s="23"/>
      <c r="FV586" s="23"/>
      <c r="FW586" s="23"/>
      <c r="FX586" s="23"/>
      <c r="FY586" s="23"/>
      <c r="FZ586" s="23"/>
      <c r="GA586" s="23"/>
      <c r="GB586" s="23"/>
      <c r="GC586" s="23"/>
      <c r="GD586" s="23"/>
      <c r="GE586" s="23"/>
      <c r="GF586" s="23"/>
      <c r="GG586" s="23"/>
      <c r="GH586" s="23"/>
      <c r="GI586" s="23"/>
      <c r="GJ586" s="23"/>
      <c r="GK586" s="23"/>
    </row>
    <row r="587" spans="1:193" x14ac:dyDescent="0.35">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c r="AD587" s="23"/>
      <c r="AE587" s="23"/>
      <c r="AF587" s="23"/>
      <c r="AG587" s="23"/>
      <c r="AH587" s="23"/>
      <c r="AI587" s="23"/>
      <c r="AJ587" s="23"/>
      <c r="AK587" s="23"/>
      <c r="AL587" s="23"/>
      <c r="AM587" s="23"/>
      <c r="AN587" s="23"/>
      <c r="AO587" s="23"/>
      <c r="AP587" s="23"/>
      <c r="AQ587" s="23"/>
      <c r="AR587" s="23"/>
      <c r="AS587" s="23"/>
      <c r="AT587" s="23"/>
      <c r="AU587" s="23"/>
      <c r="AV587" s="23"/>
      <c r="AW587" s="23"/>
      <c r="AX587" s="23"/>
      <c r="AY587" s="23"/>
      <c r="AZ587" s="23"/>
      <c r="BA587" s="23"/>
      <c r="BB587" s="23"/>
      <c r="BC587" s="23"/>
      <c r="BD587" s="23"/>
      <c r="BE587" s="23"/>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c r="EC587" s="23"/>
      <c r="ED587" s="23"/>
      <c r="EE587" s="23"/>
      <c r="EF587" s="23"/>
      <c r="EG587" s="23"/>
      <c r="EH587" s="23"/>
      <c r="EI587" s="23"/>
      <c r="EJ587" s="23"/>
      <c r="EK587" s="23"/>
      <c r="EL587" s="23"/>
      <c r="EM587" s="23"/>
      <c r="EN587" s="23"/>
      <c r="EO587" s="23"/>
      <c r="EP587" s="23"/>
      <c r="EQ587" s="23"/>
      <c r="ER587" s="23"/>
      <c r="ES587" s="23"/>
      <c r="ET587" s="23"/>
      <c r="EU587" s="23"/>
      <c r="EV587" s="23"/>
      <c r="EW587" s="23"/>
      <c r="EX587" s="23"/>
      <c r="EY587" s="23"/>
      <c r="EZ587" s="23"/>
      <c r="FA587" s="23"/>
      <c r="FB587" s="23"/>
      <c r="FC587" s="23"/>
      <c r="FD587" s="23"/>
      <c r="FE587" s="23"/>
      <c r="FF587" s="23"/>
      <c r="FG587" s="23"/>
      <c r="FH587" s="23"/>
      <c r="FI587" s="23"/>
      <c r="FJ587" s="23"/>
      <c r="FK587" s="23"/>
      <c r="FL587" s="23"/>
      <c r="FM587" s="23"/>
      <c r="FN587" s="23"/>
      <c r="FO587" s="23"/>
      <c r="FP587" s="23"/>
      <c r="FQ587" s="23"/>
      <c r="FR587" s="23"/>
      <c r="FS587" s="23"/>
      <c r="FT587" s="23"/>
      <c r="FU587" s="23"/>
      <c r="FV587" s="23"/>
      <c r="FW587" s="23"/>
      <c r="FX587" s="23"/>
      <c r="FY587" s="23"/>
      <c r="FZ587" s="23"/>
      <c r="GA587" s="23"/>
      <c r="GB587" s="23"/>
      <c r="GC587" s="23"/>
      <c r="GD587" s="23"/>
      <c r="GE587" s="23"/>
      <c r="GF587" s="23"/>
      <c r="GG587" s="23"/>
      <c r="GH587" s="23"/>
      <c r="GI587" s="23"/>
      <c r="GJ587" s="23"/>
      <c r="GK587" s="23"/>
    </row>
    <row r="588" spans="1:193" x14ac:dyDescent="0.35">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c r="AD588" s="23"/>
      <c r="AE588" s="23"/>
      <c r="AF588" s="23"/>
      <c r="AG588" s="23"/>
      <c r="AH588" s="23"/>
      <c r="AI588" s="23"/>
      <c r="AJ588" s="23"/>
      <c r="AK588" s="23"/>
      <c r="AL588" s="23"/>
      <c r="AM588" s="23"/>
      <c r="AN588" s="23"/>
      <c r="AO588" s="23"/>
      <c r="AP588" s="23"/>
      <c r="AQ588" s="23"/>
      <c r="AR588" s="23"/>
      <c r="AS588" s="23"/>
      <c r="AT588" s="23"/>
      <c r="AU588" s="23"/>
      <c r="AV588" s="23"/>
      <c r="AW588" s="23"/>
      <c r="AX588" s="23"/>
      <c r="AY588" s="23"/>
      <c r="AZ588" s="23"/>
      <c r="BA588" s="23"/>
      <c r="BB588" s="23"/>
      <c r="BC588" s="23"/>
      <c r="BD588" s="23"/>
      <c r="BE588" s="23"/>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c r="EC588" s="23"/>
      <c r="ED588" s="23"/>
      <c r="EE588" s="23"/>
      <c r="EF588" s="23"/>
      <c r="EG588" s="23"/>
      <c r="EH588" s="23"/>
      <c r="EI588" s="23"/>
      <c r="EJ588" s="23"/>
      <c r="EK588" s="23"/>
      <c r="EL588" s="23"/>
      <c r="EM588" s="23"/>
      <c r="EN588" s="23"/>
      <c r="EO588" s="23"/>
      <c r="EP588" s="23"/>
      <c r="EQ588" s="23"/>
      <c r="ER588" s="23"/>
      <c r="ES588" s="23"/>
      <c r="ET588" s="23"/>
      <c r="EU588" s="23"/>
      <c r="EV588" s="23"/>
      <c r="EW588" s="23"/>
      <c r="EX588" s="23"/>
      <c r="EY588" s="23"/>
      <c r="EZ588" s="23"/>
      <c r="FA588" s="23"/>
      <c r="FB588" s="23"/>
      <c r="FC588" s="23"/>
      <c r="FD588" s="23"/>
      <c r="FE588" s="23"/>
      <c r="FF588" s="23"/>
      <c r="FG588" s="23"/>
      <c r="FH588" s="23"/>
      <c r="FI588" s="23"/>
      <c r="FJ588" s="23"/>
      <c r="FK588" s="23"/>
      <c r="FL588" s="23"/>
      <c r="FM588" s="23"/>
      <c r="FN588" s="23"/>
      <c r="FO588" s="23"/>
      <c r="FP588" s="23"/>
      <c r="FQ588" s="23"/>
      <c r="FR588" s="23"/>
      <c r="FS588" s="23"/>
      <c r="FT588" s="23"/>
      <c r="FU588" s="23"/>
      <c r="FV588" s="23"/>
      <c r="FW588" s="23"/>
      <c r="FX588" s="23"/>
      <c r="FY588" s="23"/>
      <c r="FZ588" s="23"/>
      <c r="GA588" s="23"/>
      <c r="GB588" s="23"/>
      <c r="GC588" s="23"/>
      <c r="GD588" s="23"/>
      <c r="GE588" s="23"/>
      <c r="GF588" s="23"/>
      <c r="GG588" s="23"/>
      <c r="GH588" s="23"/>
      <c r="GI588" s="23"/>
      <c r="GJ588" s="23"/>
      <c r="GK588" s="23"/>
    </row>
    <row r="589" spans="1:193" x14ac:dyDescent="0.35">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c r="AT589" s="23"/>
      <c r="AU589" s="23"/>
      <c r="AV589" s="23"/>
      <c r="AW589" s="23"/>
      <c r="AX589" s="23"/>
      <c r="AY589" s="23"/>
      <c r="AZ589" s="23"/>
      <c r="BA589" s="23"/>
      <c r="BB589" s="23"/>
      <c r="BC589" s="23"/>
      <c r="BD589" s="23"/>
      <c r="BE589" s="23"/>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c r="EC589" s="23"/>
      <c r="ED589" s="23"/>
      <c r="EE589" s="23"/>
      <c r="EF589" s="23"/>
      <c r="EG589" s="23"/>
      <c r="EH589" s="23"/>
      <c r="EI589" s="23"/>
      <c r="EJ589" s="23"/>
      <c r="EK589" s="23"/>
      <c r="EL589" s="23"/>
      <c r="EM589" s="23"/>
      <c r="EN589" s="23"/>
      <c r="EO589" s="23"/>
      <c r="EP589" s="23"/>
      <c r="EQ589" s="23"/>
      <c r="ER589" s="23"/>
      <c r="ES589" s="23"/>
      <c r="ET589" s="23"/>
      <c r="EU589" s="23"/>
      <c r="EV589" s="23"/>
      <c r="EW589" s="23"/>
      <c r="EX589" s="23"/>
      <c r="EY589" s="23"/>
      <c r="EZ589" s="23"/>
      <c r="FA589" s="23"/>
      <c r="FB589" s="23"/>
      <c r="FC589" s="23"/>
      <c r="FD589" s="23"/>
      <c r="FE589" s="23"/>
      <c r="FF589" s="23"/>
      <c r="FG589" s="23"/>
      <c r="FH589" s="23"/>
      <c r="FI589" s="23"/>
      <c r="FJ589" s="23"/>
      <c r="FK589" s="23"/>
      <c r="FL589" s="23"/>
      <c r="FM589" s="23"/>
      <c r="FN589" s="23"/>
      <c r="FO589" s="23"/>
      <c r="FP589" s="23"/>
      <c r="FQ589" s="23"/>
      <c r="FR589" s="23"/>
      <c r="FS589" s="23"/>
      <c r="FT589" s="23"/>
      <c r="FU589" s="23"/>
      <c r="FV589" s="23"/>
      <c r="FW589" s="23"/>
      <c r="FX589" s="23"/>
      <c r="FY589" s="23"/>
      <c r="FZ589" s="23"/>
      <c r="GA589" s="23"/>
      <c r="GB589" s="23"/>
      <c r="GC589" s="23"/>
      <c r="GD589" s="23"/>
      <c r="GE589" s="23"/>
      <c r="GF589" s="23"/>
      <c r="GG589" s="23"/>
      <c r="GH589" s="23"/>
      <c r="GI589" s="23"/>
      <c r="GJ589" s="23"/>
      <c r="GK589" s="23"/>
    </row>
    <row r="590" spans="1:193" x14ac:dyDescent="0.35">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c r="AD590" s="23"/>
      <c r="AE590" s="23"/>
      <c r="AF590" s="23"/>
      <c r="AG590" s="23"/>
      <c r="AH590" s="23"/>
      <c r="AI590" s="23"/>
      <c r="AJ590" s="23"/>
      <c r="AK590" s="23"/>
      <c r="AL590" s="23"/>
      <c r="AM590" s="23"/>
      <c r="AN590" s="23"/>
      <c r="AO590" s="23"/>
      <c r="AP590" s="23"/>
      <c r="AQ590" s="23"/>
      <c r="AR590" s="23"/>
      <c r="AS590" s="23"/>
      <c r="AT590" s="23"/>
      <c r="AU590" s="23"/>
      <c r="AV590" s="23"/>
      <c r="AW590" s="23"/>
      <c r="AX590" s="23"/>
      <c r="AY590" s="23"/>
      <c r="AZ590" s="23"/>
      <c r="BA590" s="23"/>
      <c r="BB590" s="23"/>
      <c r="BC590" s="23"/>
      <c r="BD590" s="23"/>
      <c r="BE590" s="23"/>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c r="EC590" s="23"/>
      <c r="ED590" s="23"/>
      <c r="EE590" s="23"/>
      <c r="EF590" s="23"/>
      <c r="EG590" s="23"/>
      <c r="EH590" s="23"/>
      <c r="EI590" s="23"/>
      <c r="EJ590" s="23"/>
      <c r="EK590" s="23"/>
      <c r="EL590" s="23"/>
      <c r="EM590" s="23"/>
      <c r="EN590" s="23"/>
      <c r="EO590" s="23"/>
      <c r="EP590" s="23"/>
      <c r="EQ590" s="23"/>
      <c r="ER590" s="23"/>
      <c r="ES590" s="23"/>
      <c r="ET590" s="23"/>
      <c r="EU590" s="23"/>
      <c r="EV590" s="23"/>
      <c r="EW590" s="23"/>
      <c r="EX590" s="23"/>
      <c r="EY590" s="23"/>
      <c r="EZ590" s="23"/>
      <c r="FA590" s="23"/>
      <c r="FB590" s="23"/>
      <c r="FC590" s="23"/>
      <c r="FD590" s="23"/>
      <c r="FE590" s="23"/>
      <c r="FF590" s="23"/>
      <c r="FG590" s="23"/>
      <c r="FH590" s="23"/>
      <c r="FI590" s="23"/>
      <c r="FJ590" s="23"/>
      <c r="FK590" s="23"/>
      <c r="FL590" s="23"/>
      <c r="FM590" s="23"/>
      <c r="FN590" s="23"/>
      <c r="FO590" s="23"/>
      <c r="FP590" s="23"/>
      <c r="FQ590" s="23"/>
      <c r="FR590" s="23"/>
      <c r="FS590" s="23"/>
      <c r="FT590" s="23"/>
      <c r="FU590" s="23"/>
      <c r="FV590" s="23"/>
      <c r="FW590" s="23"/>
      <c r="FX590" s="23"/>
      <c r="FY590" s="23"/>
      <c r="FZ590" s="23"/>
      <c r="GA590" s="23"/>
      <c r="GB590" s="23"/>
      <c r="GC590" s="23"/>
      <c r="GD590" s="23"/>
      <c r="GE590" s="23"/>
      <c r="GF590" s="23"/>
      <c r="GG590" s="23"/>
      <c r="GH590" s="23"/>
      <c r="GI590" s="23"/>
      <c r="GJ590" s="23"/>
      <c r="GK590" s="23"/>
    </row>
    <row r="591" spans="1:193" x14ac:dyDescent="0.35">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c r="AD591" s="23"/>
      <c r="AE591" s="23"/>
      <c r="AF591" s="23"/>
      <c r="AG591" s="23"/>
      <c r="AH591" s="23"/>
      <c r="AI591" s="23"/>
      <c r="AJ591" s="23"/>
      <c r="AK591" s="23"/>
      <c r="AL591" s="23"/>
      <c r="AM591" s="23"/>
      <c r="AN591" s="23"/>
      <c r="AO591" s="23"/>
      <c r="AP591" s="23"/>
      <c r="AQ591" s="23"/>
      <c r="AR591" s="23"/>
      <c r="AS591" s="23"/>
      <c r="AT591" s="23"/>
      <c r="AU591" s="23"/>
      <c r="AV591" s="23"/>
      <c r="AW591" s="23"/>
      <c r="AX591" s="23"/>
      <c r="AY591" s="23"/>
      <c r="AZ591" s="23"/>
      <c r="BA591" s="23"/>
      <c r="BB591" s="23"/>
      <c r="BC591" s="23"/>
      <c r="BD591" s="23"/>
      <c r="BE591" s="23"/>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c r="EC591" s="23"/>
      <c r="ED591" s="23"/>
      <c r="EE591" s="23"/>
      <c r="EF591" s="23"/>
      <c r="EG591" s="23"/>
      <c r="EH591" s="23"/>
      <c r="EI591" s="23"/>
      <c r="EJ591" s="23"/>
      <c r="EK591" s="23"/>
      <c r="EL591" s="23"/>
      <c r="EM591" s="23"/>
      <c r="EN591" s="23"/>
      <c r="EO591" s="23"/>
      <c r="EP591" s="23"/>
      <c r="EQ591" s="23"/>
      <c r="ER591" s="23"/>
      <c r="ES591" s="23"/>
      <c r="ET591" s="23"/>
      <c r="EU591" s="23"/>
      <c r="EV591" s="23"/>
      <c r="EW591" s="23"/>
      <c r="EX591" s="23"/>
      <c r="EY591" s="23"/>
      <c r="EZ591" s="23"/>
      <c r="FA591" s="23"/>
      <c r="FB591" s="23"/>
      <c r="FC591" s="23"/>
      <c r="FD591" s="23"/>
      <c r="FE591" s="23"/>
      <c r="FF591" s="23"/>
      <c r="FG591" s="23"/>
      <c r="FH591" s="23"/>
      <c r="FI591" s="23"/>
      <c r="FJ591" s="23"/>
      <c r="FK591" s="23"/>
      <c r="FL591" s="23"/>
      <c r="FM591" s="23"/>
      <c r="FN591" s="23"/>
      <c r="FO591" s="23"/>
      <c r="FP591" s="23"/>
      <c r="FQ591" s="23"/>
      <c r="FR591" s="23"/>
      <c r="FS591" s="23"/>
      <c r="FT591" s="23"/>
      <c r="FU591" s="23"/>
      <c r="FV591" s="23"/>
      <c r="FW591" s="23"/>
      <c r="FX591" s="23"/>
      <c r="FY591" s="23"/>
      <c r="FZ591" s="23"/>
      <c r="GA591" s="23"/>
      <c r="GB591" s="23"/>
      <c r="GC591" s="23"/>
      <c r="GD591" s="23"/>
      <c r="GE591" s="23"/>
      <c r="GF591" s="23"/>
      <c r="GG591" s="23"/>
      <c r="GH591" s="23"/>
      <c r="GI591" s="23"/>
      <c r="GJ591" s="23"/>
      <c r="GK591" s="23"/>
    </row>
    <row r="592" spans="1:193" x14ac:dyDescent="0.35">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c r="AD592" s="23"/>
      <c r="AE592" s="23"/>
      <c r="AF592" s="23"/>
      <c r="AG592" s="23"/>
      <c r="AH592" s="23"/>
      <c r="AI592" s="23"/>
      <c r="AJ592" s="23"/>
      <c r="AK592" s="23"/>
      <c r="AL592" s="23"/>
      <c r="AM592" s="23"/>
      <c r="AN592" s="23"/>
      <c r="AO592" s="23"/>
      <c r="AP592" s="23"/>
      <c r="AQ592" s="23"/>
      <c r="AR592" s="23"/>
      <c r="AS592" s="23"/>
      <c r="AT592" s="23"/>
      <c r="AU592" s="23"/>
      <c r="AV592" s="23"/>
      <c r="AW592" s="23"/>
      <c r="AX592" s="23"/>
      <c r="AY592" s="23"/>
      <c r="AZ592" s="23"/>
      <c r="BA592" s="23"/>
      <c r="BB592" s="23"/>
      <c r="BC592" s="23"/>
      <c r="BD592" s="23"/>
      <c r="BE592" s="23"/>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c r="EC592" s="23"/>
      <c r="ED592" s="23"/>
      <c r="EE592" s="23"/>
      <c r="EF592" s="23"/>
      <c r="EG592" s="23"/>
      <c r="EH592" s="23"/>
      <c r="EI592" s="23"/>
      <c r="EJ592" s="23"/>
      <c r="EK592" s="23"/>
      <c r="EL592" s="23"/>
      <c r="EM592" s="23"/>
      <c r="EN592" s="23"/>
      <c r="EO592" s="23"/>
      <c r="EP592" s="23"/>
      <c r="EQ592" s="23"/>
      <c r="ER592" s="23"/>
      <c r="ES592" s="23"/>
      <c r="ET592" s="23"/>
      <c r="EU592" s="23"/>
      <c r="EV592" s="23"/>
      <c r="EW592" s="23"/>
      <c r="EX592" s="23"/>
      <c r="EY592" s="23"/>
      <c r="EZ592" s="23"/>
      <c r="FA592" s="23"/>
      <c r="FB592" s="23"/>
      <c r="FC592" s="23"/>
      <c r="FD592" s="23"/>
      <c r="FE592" s="23"/>
      <c r="FF592" s="23"/>
      <c r="FG592" s="23"/>
      <c r="FH592" s="23"/>
      <c r="FI592" s="23"/>
      <c r="FJ592" s="23"/>
      <c r="FK592" s="23"/>
      <c r="FL592" s="23"/>
      <c r="FM592" s="23"/>
      <c r="FN592" s="23"/>
      <c r="FO592" s="23"/>
      <c r="FP592" s="23"/>
      <c r="FQ592" s="23"/>
      <c r="FR592" s="23"/>
      <c r="FS592" s="23"/>
      <c r="FT592" s="23"/>
      <c r="FU592" s="23"/>
      <c r="FV592" s="23"/>
      <c r="FW592" s="23"/>
      <c r="FX592" s="23"/>
      <c r="FY592" s="23"/>
      <c r="FZ592" s="23"/>
      <c r="GA592" s="23"/>
      <c r="GB592" s="23"/>
      <c r="GC592" s="23"/>
      <c r="GD592" s="23"/>
      <c r="GE592" s="23"/>
      <c r="GF592" s="23"/>
      <c r="GG592" s="23"/>
      <c r="GH592" s="23"/>
      <c r="GI592" s="23"/>
      <c r="GJ592" s="23"/>
      <c r="GK592" s="23"/>
    </row>
    <row r="593" spans="1:193" x14ac:dyDescent="0.35">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c r="AD593" s="23"/>
      <c r="AE593" s="23"/>
      <c r="AF593" s="23"/>
      <c r="AG593" s="23"/>
      <c r="AH593" s="23"/>
      <c r="AI593" s="23"/>
      <c r="AJ593" s="23"/>
      <c r="AK593" s="23"/>
      <c r="AL593" s="23"/>
      <c r="AM593" s="23"/>
      <c r="AN593" s="23"/>
      <c r="AO593" s="23"/>
      <c r="AP593" s="23"/>
      <c r="AQ593" s="23"/>
      <c r="AR593" s="23"/>
      <c r="AS593" s="23"/>
      <c r="AT593" s="23"/>
      <c r="AU593" s="23"/>
      <c r="AV593" s="23"/>
      <c r="AW593" s="23"/>
      <c r="AX593" s="23"/>
      <c r="AY593" s="23"/>
      <c r="AZ593" s="23"/>
      <c r="BA593" s="23"/>
      <c r="BB593" s="23"/>
      <c r="BC593" s="23"/>
      <c r="BD593" s="23"/>
      <c r="BE593" s="23"/>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c r="EC593" s="23"/>
      <c r="ED593" s="23"/>
      <c r="EE593" s="23"/>
      <c r="EF593" s="23"/>
      <c r="EG593" s="23"/>
      <c r="EH593" s="23"/>
      <c r="EI593" s="23"/>
      <c r="EJ593" s="23"/>
      <c r="EK593" s="23"/>
      <c r="EL593" s="23"/>
      <c r="EM593" s="23"/>
      <c r="EN593" s="23"/>
      <c r="EO593" s="23"/>
      <c r="EP593" s="23"/>
      <c r="EQ593" s="23"/>
      <c r="ER593" s="23"/>
      <c r="ES593" s="23"/>
      <c r="ET593" s="23"/>
      <c r="EU593" s="23"/>
      <c r="EV593" s="23"/>
      <c r="EW593" s="23"/>
      <c r="EX593" s="23"/>
      <c r="EY593" s="23"/>
      <c r="EZ593" s="23"/>
      <c r="FA593" s="23"/>
      <c r="FB593" s="23"/>
      <c r="FC593" s="23"/>
      <c r="FD593" s="23"/>
      <c r="FE593" s="23"/>
      <c r="FF593" s="23"/>
      <c r="FG593" s="23"/>
      <c r="FH593" s="23"/>
      <c r="FI593" s="23"/>
      <c r="FJ593" s="23"/>
      <c r="FK593" s="23"/>
      <c r="FL593" s="23"/>
      <c r="FM593" s="23"/>
      <c r="FN593" s="23"/>
      <c r="FO593" s="23"/>
      <c r="FP593" s="23"/>
      <c r="FQ593" s="23"/>
      <c r="FR593" s="23"/>
      <c r="FS593" s="23"/>
      <c r="FT593" s="23"/>
      <c r="FU593" s="23"/>
      <c r="FV593" s="23"/>
      <c r="FW593" s="23"/>
      <c r="FX593" s="23"/>
      <c r="FY593" s="23"/>
      <c r="FZ593" s="23"/>
      <c r="GA593" s="23"/>
      <c r="GB593" s="23"/>
      <c r="GC593" s="23"/>
      <c r="GD593" s="23"/>
      <c r="GE593" s="23"/>
      <c r="GF593" s="23"/>
      <c r="GG593" s="23"/>
      <c r="GH593" s="23"/>
      <c r="GI593" s="23"/>
      <c r="GJ593" s="23"/>
      <c r="GK593" s="23"/>
    </row>
    <row r="594" spans="1:193" x14ac:dyDescent="0.35">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c r="AD594" s="23"/>
      <c r="AE594" s="23"/>
      <c r="AF594" s="23"/>
      <c r="AG594" s="23"/>
      <c r="AH594" s="23"/>
      <c r="AI594" s="23"/>
      <c r="AJ594" s="23"/>
      <c r="AK594" s="23"/>
      <c r="AL594" s="23"/>
      <c r="AM594" s="23"/>
      <c r="AN594" s="23"/>
      <c r="AO594" s="23"/>
      <c r="AP594" s="23"/>
      <c r="AQ594" s="23"/>
      <c r="AR594" s="23"/>
      <c r="AS594" s="23"/>
      <c r="AT594" s="23"/>
      <c r="AU594" s="23"/>
      <c r="AV594" s="23"/>
      <c r="AW594" s="23"/>
      <c r="AX594" s="23"/>
      <c r="AY594" s="23"/>
      <c r="AZ594" s="23"/>
      <c r="BA594" s="23"/>
      <c r="BB594" s="23"/>
      <c r="BC594" s="23"/>
      <c r="BD594" s="23"/>
      <c r="BE594" s="23"/>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c r="EC594" s="23"/>
      <c r="ED594" s="23"/>
      <c r="EE594" s="23"/>
      <c r="EF594" s="23"/>
      <c r="EG594" s="23"/>
      <c r="EH594" s="23"/>
      <c r="EI594" s="23"/>
      <c r="EJ594" s="23"/>
      <c r="EK594" s="23"/>
      <c r="EL594" s="23"/>
      <c r="EM594" s="23"/>
      <c r="EN594" s="23"/>
      <c r="EO594" s="23"/>
      <c r="EP594" s="23"/>
      <c r="EQ594" s="23"/>
      <c r="ER594" s="23"/>
      <c r="ES594" s="23"/>
      <c r="ET594" s="23"/>
      <c r="EU594" s="23"/>
      <c r="EV594" s="23"/>
      <c r="EW594" s="23"/>
      <c r="EX594" s="23"/>
      <c r="EY594" s="23"/>
      <c r="EZ594" s="23"/>
      <c r="FA594" s="23"/>
      <c r="FB594" s="23"/>
      <c r="FC594" s="23"/>
      <c r="FD594" s="23"/>
      <c r="FE594" s="23"/>
      <c r="FF594" s="23"/>
      <c r="FG594" s="23"/>
      <c r="FH594" s="23"/>
      <c r="FI594" s="23"/>
      <c r="FJ594" s="23"/>
      <c r="FK594" s="23"/>
      <c r="FL594" s="23"/>
      <c r="FM594" s="23"/>
      <c r="FN594" s="23"/>
      <c r="FO594" s="23"/>
      <c r="FP594" s="23"/>
      <c r="FQ594" s="23"/>
      <c r="FR594" s="23"/>
      <c r="FS594" s="23"/>
      <c r="FT594" s="23"/>
      <c r="FU594" s="23"/>
      <c r="FV594" s="23"/>
      <c r="FW594" s="23"/>
      <c r="FX594" s="23"/>
      <c r="FY594" s="23"/>
      <c r="FZ594" s="23"/>
      <c r="GA594" s="23"/>
      <c r="GB594" s="23"/>
      <c r="GC594" s="23"/>
      <c r="GD594" s="23"/>
      <c r="GE594" s="23"/>
      <c r="GF594" s="23"/>
      <c r="GG594" s="23"/>
      <c r="GH594" s="23"/>
      <c r="GI594" s="23"/>
      <c r="GJ594" s="23"/>
      <c r="GK594" s="23"/>
    </row>
    <row r="595" spans="1:193" x14ac:dyDescent="0.35">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c r="AD595" s="23"/>
      <c r="AE595" s="23"/>
      <c r="AF595" s="23"/>
      <c r="AG595" s="23"/>
      <c r="AH595" s="23"/>
      <c r="AI595" s="23"/>
      <c r="AJ595" s="23"/>
      <c r="AK595" s="23"/>
      <c r="AL595" s="23"/>
      <c r="AM595" s="23"/>
      <c r="AN595" s="23"/>
      <c r="AO595" s="23"/>
      <c r="AP595" s="23"/>
      <c r="AQ595" s="23"/>
      <c r="AR595" s="23"/>
      <c r="AS595" s="23"/>
      <c r="AT595" s="23"/>
      <c r="AU595" s="23"/>
      <c r="AV595" s="23"/>
      <c r="AW595" s="23"/>
      <c r="AX595" s="23"/>
      <c r="AY595" s="23"/>
      <c r="AZ595" s="23"/>
      <c r="BA595" s="23"/>
      <c r="BB595" s="23"/>
      <c r="BC595" s="23"/>
      <c r="BD595" s="23"/>
      <c r="BE595" s="23"/>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c r="EC595" s="23"/>
      <c r="ED595" s="23"/>
      <c r="EE595" s="23"/>
      <c r="EF595" s="23"/>
      <c r="EG595" s="23"/>
      <c r="EH595" s="23"/>
      <c r="EI595" s="23"/>
      <c r="EJ595" s="23"/>
      <c r="EK595" s="23"/>
      <c r="EL595" s="23"/>
      <c r="EM595" s="23"/>
      <c r="EN595" s="23"/>
      <c r="EO595" s="23"/>
      <c r="EP595" s="23"/>
      <c r="EQ595" s="23"/>
      <c r="ER595" s="23"/>
      <c r="ES595" s="23"/>
      <c r="ET595" s="23"/>
      <c r="EU595" s="23"/>
      <c r="EV595" s="23"/>
      <c r="EW595" s="23"/>
      <c r="EX595" s="23"/>
      <c r="EY595" s="23"/>
      <c r="EZ595" s="23"/>
      <c r="FA595" s="23"/>
      <c r="FB595" s="23"/>
      <c r="FC595" s="23"/>
      <c r="FD595" s="23"/>
      <c r="FE595" s="23"/>
      <c r="FF595" s="23"/>
      <c r="FG595" s="23"/>
      <c r="FH595" s="23"/>
      <c r="FI595" s="23"/>
      <c r="FJ595" s="23"/>
      <c r="FK595" s="23"/>
      <c r="FL595" s="23"/>
      <c r="FM595" s="23"/>
      <c r="FN595" s="23"/>
      <c r="FO595" s="23"/>
      <c r="FP595" s="23"/>
      <c r="FQ595" s="23"/>
      <c r="FR595" s="23"/>
      <c r="FS595" s="23"/>
      <c r="FT595" s="23"/>
      <c r="FU595" s="23"/>
      <c r="FV595" s="23"/>
      <c r="FW595" s="23"/>
      <c r="FX595" s="23"/>
      <c r="FY595" s="23"/>
      <c r="FZ595" s="23"/>
      <c r="GA595" s="23"/>
      <c r="GB595" s="23"/>
      <c r="GC595" s="23"/>
      <c r="GD595" s="23"/>
      <c r="GE595" s="23"/>
      <c r="GF595" s="23"/>
      <c r="GG595" s="23"/>
      <c r="GH595" s="23"/>
      <c r="GI595" s="23"/>
      <c r="GJ595" s="23"/>
      <c r="GK595" s="23"/>
    </row>
    <row r="596" spans="1:193" x14ac:dyDescent="0.35">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c r="AD596" s="23"/>
      <c r="AE596" s="23"/>
      <c r="AF596" s="23"/>
      <c r="AG596" s="23"/>
      <c r="AH596" s="23"/>
      <c r="AI596" s="23"/>
      <c r="AJ596" s="23"/>
      <c r="AK596" s="23"/>
      <c r="AL596" s="23"/>
      <c r="AM596" s="23"/>
      <c r="AN596" s="23"/>
      <c r="AO596" s="23"/>
      <c r="AP596" s="23"/>
      <c r="AQ596" s="23"/>
      <c r="AR596" s="23"/>
      <c r="AS596" s="23"/>
      <c r="AT596" s="23"/>
      <c r="AU596" s="23"/>
      <c r="AV596" s="23"/>
      <c r="AW596" s="23"/>
      <c r="AX596" s="23"/>
      <c r="AY596" s="23"/>
      <c r="AZ596" s="23"/>
      <c r="BA596" s="23"/>
      <c r="BB596" s="23"/>
      <c r="BC596" s="23"/>
      <c r="BD596" s="23"/>
      <c r="BE596" s="23"/>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c r="EC596" s="23"/>
      <c r="ED596" s="23"/>
      <c r="EE596" s="23"/>
      <c r="EF596" s="23"/>
      <c r="EG596" s="23"/>
      <c r="EH596" s="23"/>
      <c r="EI596" s="23"/>
      <c r="EJ596" s="23"/>
      <c r="EK596" s="23"/>
      <c r="EL596" s="23"/>
      <c r="EM596" s="23"/>
      <c r="EN596" s="23"/>
      <c r="EO596" s="23"/>
      <c r="EP596" s="23"/>
      <c r="EQ596" s="23"/>
      <c r="ER596" s="23"/>
      <c r="ES596" s="23"/>
      <c r="ET596" s="23"/>
      <c r="EU596" s="23"/>
      <c r="EV596" s="23"/>
      <c r="EW596" s="23"/>
      <c r="EX596" s="23"/>
      <c r="EY596" s="23"/>
      <c r="EZ596" s="23"/>
      <c r="FA596" s="23"/>
      <c r="FB596" s="23"/>
      <c r="FC596" s="23"/>
      <c r="FD596" s="23"/>
      <c r="FE596" s="23"/>
      <c r="FF596" s="23"/>
      <c r="FG596" s="23"/>
      <c r="FH596" s="23"/>
      <c r="FI596" s="23"/>
      <c r="FJ596" s="23"/>
      <c r="FK596" s="23"/>
      <c r="FL596" s="23"/>
      <c r="FM596" s="23"/>
      <c r="FN596" s="23"/>
      <c r="FO596" s="23"/>
      <c r="FP596" s="23"/>
      <c r="FQ596" s="23"/>
      <c r="FR596" s="23"/>
      <c r="FS596" s="23"/>
      <c r="FT596" s="23"/>
      <c r="FU596" s="23"/>
      <c r="FV596" s="23"/>
      <c r="FW596" s="23"/>
      <c r="FX596" s="23"/>
      <c r="FY596" s="23"/>
      <c r="FZ596" s="23"/>
      <c r="GA596" s="23"/>
      <c r="GB596" s="23"/>
      <c r="GC596" s="23"/>
      <c r="GD596" s="23"/>
      <c r="GE596" s="23"/>
      <c r="GF596" s="23"/>
      <c r="GG596" s="23"/>
      <c r="GH596" s="23"/>
      <c r="GI596" s="23"/>
      <c r="GJ596" s="23"/>
      <c r="GK596" s="23"/>
    </row>
    <row r="597" spans="1:193" x14ac:dyDescent="0.35">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c r="AD597" s="23"/>
      <c r="AE597" s="23"/>
      <c r="AF597" s="23"/>
      <c r="AG597" s="23"/>
      <c r="AH597" s="23"/>
      <c r="AI597" s="23"/>
      <c r="AJ597" s="23"/>
      <c r="AK597" s="23"/>
      <c r="AL597" s="23"/>
      <c r="AM597" s="23"/>
      <c r="AN597" s="23"/>
      <c r="AO597" s="23"/>
      <c r="AP597" s="23"/>
      <c r="AQ597" s="23"/>
      <c r="AR597" s="23"/>
      <c r="AS597" s="23"/>
      <c r="AT597" s="23"/>
      <c r="AU597" s="23"/>
      <c r="AV597" s="23"/>
      <c r="AW597" s="23"/>
      <c r="AX597" s="23"/>
      <c r="AY597" s="23"/>
      <c r="AZ597" s="23"/>
      <c r="BA597" s="23"/>
      <c r="BB597" s="23"/>
      <c r="BC597" s="23"/>
      <c r="BD597" s="23"/>
      <c r="BE597" s="23"/>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c r="EC597" s="23"/>
      <c r="ED597" s="23"/>
      <c r="EE597" s="23"/>
      <c r="EF597" s="23"/>
      <c r="EG597" s="23"/>
      <c r="EH597" s="23"/>
      <c r="EI597" s="23"/>
      <c r="EJ597" s="23"/>
      <c r="EK597" s="23"/>
      <c r="EL597" s="23"/>
      <c r="EM597" s="23"/>
      <c r="EN597" s="23"/>
      <c r="EO597" s="23"/>
      <c r="EP597" s="23"/>
      <c r="EQ597" s="23"/>
      <c r="ER597" s="23"/>
      <c r="ES597" s="23"/>
      <c r="ET597" s="23"/>
      <c r="EU597" s="23"/>
      <c r="EV597" s="23"/>
      <c r="EW597" s="23"/>
      <c r="EX597" s="23"/>
      <c r="EY597" s="23"/>
      <c r="EZ597" s="23"/>
      <c r="FA597" s="23"/>
      <c r="FB597" s="23"/>
      <c r="FC597" s="23"/>
      <c r="FD597" s="23"/>
      <c r="FE597" s="23"/>
      <c r="FF597" s="23"/>
      <c r="FG597" s="23"/>
      <c r="FH597" s="23"/>
      <c r="FI597" s="23"/>
      <c r="FJ597" s="23"/>
      <c r="FK597" s="23"/>
      <c r="FL597" s="23"/>
      <c r="FM597" s="23"/>
      <c r="FN597" s="23"/>
      <c r="FO597" s="23"/>
      <c r="FP597" s="23"/>
      <c r="FQ597" s="23"/>
      <c r="FR597" s="23"/>
      <c r="FS597" s="23"/>
      <c r="FT597" s="23"/>
      <c r="FU597" s="23"/>
      <c r="FV597" s="23"/>
      <c r="FW597" s="23"/>
      <c r="FX597" s="23"/>
      <c r="FY597" s="23"/>
      <c r="FZ597" s="23"/>
      <c r="GA597" s="23"/>
      <c r="GB597" s="23"/>
      <c r="GC597" s="23"/>
      <c r="GD597" s="23"/>
      <c r="GE597" s="23"/>
      <c r="GF597" s="23"/>
      <c r="GG597" s="23"/>
      <c r="GH597" s="23"/>
      <c r="GI597" s="23"/>
      <c r="GJ597" s="23"/>
      <c r="GK597" s="23"/>
    </row>
    <row r="598" spans="1:193" x14ac:dyDescent="0.35">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c r="AD598" s="23"/>
      <c r="AE598" s="23"/>
      <c r="AF598" s="23"/>
      <c r="AG598" s="23"/>
      <c r="AH598" s="23"/>
      <c r="AI598" s="23"/>
      <c r="AJ598" s="23"/>
      <c r="AK598" s="23"/>
      <c r="AL598" s="23"/>
      <c r="AM598" s="23"/>
      <c r="AN598" s="23"/>
      <c r="AO598" s="23"/>
      <c r="AP598" s="23"/>
      <c r="AQ598" s="23"/>
      <c r="AR598" s="23"/>
      <c r="AS598" s="23"/>
      <c r="AT598" s="23"/>
      <c r="AU598" s="23"/>
      <c r="AV598" s="23"/>
      <c r="AW598" s="23"/>
      <c r="AX598" s="23"/>
      <c r="AY598" s="23"/>
      <c r="AZ598" s="23"/>
      <c r="BA598" s="23"/>
      <c r="BB598" s="23"/>
      <c r="BC598" s="23"/>
      <c r="BD598" s="23"/>
      <c r="BE598" s="23"/>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c r="EC598" s="23"/>
      <c r="ED598" s="23"/>
      <c r="EE598" s="23"/>
      <c r="EF598" s="23"/>
      <c r="EG598" s="23"/>
      <c r="EH598" s="23"/>
      <c r="EI598" s="23"/>
      <c r="EJ598" s="23"/>
      <c r="EK598" s="23"/>
      <c r="EL598" s="23"/>
      <c r="EM598" s="23"/>
      <c r="EN598" s="23"/>
      <c r="EO598" s="23"/>
      <c r="EP598" s="23"/>
      <c r="EQ598" s="23"/>
      <c r="ER598" s="23"/>
      <c r="ES598" s="23"/>
      <c r="ET598" s="23"/>
      <c r="EU598" s="23"/>
      <c r="EV598" s="23"/>
      <c r="EW598" s="23"/>
      <c r="EX598" s="23"/>
      <c r="EY598" s="23"/>
      <c r="EZ598" s="23"/>
      <c r="FA598" s="23"/>
      <c r="FB598" s="23"/>
      <c r="FC598" s="23"/>
      <c r="FD598" s="23"/>
      <c r="FE598" s="23"/>
      <c r="FF598" s="23"/>
      <c r="FG598" s="23"/>
      <c r="FH598" s="23"/>
      <c r="FI598" s="23"/>
      <c r="FJ598" s="23"/>
      <c r="FK598" s="23"/>
      <c r="FL598" s="23"/>
      <c r="FM598" s="23"/>
      <c r="FN598" s="23"/>
      <c r="FO598" s="23"/>
      <c r="FP598" s="23"/>
      <c r="FQ598" s="23"/>
      <c r="FR598" s="23"/>
      <c r="FS598" s="23"/>
      <c r="FT598" s="23"/>
      <c r="FU598" s="23"/>
      <c r="FV598" s="23"/>
      <c r="FW598" s="23"/>
      <c r="FX598" s="23"/>
      <c r="FY598" s="23"/>
      <c r="FZ598" s="23"/>
      <c r="GA598" s="23"/>
      <c r="GB598" s="23"/>
      <c r="GC598" s="23"/>
      <c r="GD598" s="23"/>
      <c r="GE598" s="23"/>
      <c r="GF598" s="23"/>
      <c r="GG598" s="23"/>
      <c r="GH598" s="23"/>
      <c r="GI598" s="23"/>
      <c r="GJ598" s="23"/>
      <c r="GK598" s="23"/>
    </row>
    <row r="599" spans="1:193" x14ac:dyDescent="0.35">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c r="AD599" s="23"/>
      <c r="AE599" s="23"/>
      <c r="AF599" s="23"/>
      <c r="AG599" s="23"/>
      <c r="AH599" s="23"/>
      <c r="AI599" s="23"/>
      <c r="AJ599" s="23"/>
      <c r="AK599" s="23"/>
      <c r="AL599" s="23"/>
      <c r="AM599" s="23"/>
      <c r="AN599" s="23"/>
      <c r="AO599" s="23"/>
      <c r="AP599" s="23"/>
      <c r="AQ599" s="23"/>
      <c r="AR599" s="23"/>
      <c r="AS599" s="23"/>
      <c r="AT599" s="23"/>
      <c r="AU599" s="23"/>
      <c r="AV599" s="23"/>
      <c r="AW599" s="23"/>
      <c r="AX599" s="23"/>
      <c r="AY599" s="23"/>
      <c r="AZ599" s="23"/>
      <c r="BA599" s="23"/>
      <c r="BB599" s="23"/>
      <c r="BC599" s="23"/>
      <c r="BD599" s="23"/>
      <c r="BE599" s="23"/>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c r="EC599" s="23"/>
      <c r="ED599" s="23"/>
      <c r="EE599" s="23"/>
      <c r="EF599" s="23"/>
      <c r="EG599" s="23"/>
      <c r="EH599" s="23"/>
      <c r="EI599" s="23"/>
      <c r="EJ599" s="23"/>
      <c r="EK599" s="23"/>
      <c r="EL599" s="23"/>
      <c r="EM599" s="23"/>
      <c r="EN599" s="23"/>
      <c r="EO599" s="23"/>
      <c r="EP599" s="23"/>
      <c r="EQ599" s="23"/>
      <c r="ER599" s="23"/>
      <c r="ES599" s="23"/>
      <c r="ET599" s="23"/>
      <c r="EU599" s="23"/>
      <c r="EV599" s="23"/>
      <c r="EW599" s="23"/>
      <c r="EX599" s="23"/>
      <c r="EY599" s="23"/>
      <c r="EZ599" s="23"/>
      <c r="FA599" s="23"/>
      <c r="FB599" s="23"/>
      <c r="FC599" s="23"/>
      <c r="FD599" s="23"/>
      <c r="FE599" s="23"/>
      <c r="FF599" s="23"/>
      <c r="FG599" s="23"/>
      <c r="FH599" s="23"/>
      <c r="FI599" s="23"/>
      <c r="FJ599" s="23"/>
      <c r="FK599" s="23"/>
      <c r="FL599" s="23"/>
      <c r="FM599" s="23"/>
      <c r="FN599" s="23"/>
      <c r="FO599" s="23"/>
      <c r="FP599" s="23"/>
      <c r="FQ599" s="23"/>
      <c r="FR599" s="23"/>
      <c r="FS599" s="23"/>
      <c r="FT599" s="23"/>
      <c r="FU599" s="23"/>
      <c r="FV599" s="23"/>
      <c r="FW599" s="23"/>
      <c r="FX599" s="23"/>
      <c r="FY599" s="23"/>
      <c r="FZ599" s="23"/>
      <c r="GA599" s="23"/>
      <c r="GB599" s="23"/>
      <c r="GC599" s="23"/>
      <c r="GD599" s="23"/>
      <c r="GE599" s="23"/>
      <c r="GF599" s="23"/>
      <c r="GG599" s="23"/>
      <c r="GH599" s="23"/>
      <c r="GI599" s="23"/>
      <c r="GJ599" s="23"/>
      <c r="GK599" s="23"/>
    </row>
    <row r="600" spans="1:193" x14ac:dyDescent="0.35">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c r="AD600" s="23"/>
      <c r="AE600" s="23"/>
      <c r="AF600" s="23"/>
      <c r="AG600" s="23"/>
      <c r="AH600" s="23"/>
      <c r="AI600" s="23"/>
      <c r="AJ600" s="23"/>
      <c r="AK600" s="23"/>
      <c r="AL600" s="23"/>
      <c r="AM600" s="23"/>
      <c r="AN600" s="23"/>
      <c r="AO600" s="23"/>
      <c r="AP600" s="23"/>
      <c r="AQ600" s="23"/>
      <c r="AR600" s="23"/>
      <c r="AS600" s="23"/>
      <c r="AT600" s="23"/>
      <c r="AU600" s="23"/>
      <c r="AV600" s="23"/>
      <c r="AW600" s="23"/>
      <c r="AX600" s="23"/>
      <c r="AY600" s="23"/>
      <c r="AZ600" s="23"/>
      <c r="BA600" s="23"/>
      <c r="BB600" s="23"/>
      <c r="BC600" s="23"/>
      <c r="BD600" s="23"/>
      <c r="BE600" s="23"/>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c r="EC600" s="23"/>
      <c r="ED600" s="23"/>
      <c r="EE600" s="23"/>
      <c r="EF600" s="23"/>
      <c r="EG600" s="23"/>
      <c r="EH600" s="23"/>
      <c r="EI600" s="23"/>
      <c r="EJ600" s="23"/>
      <c r="EK600" s="23"/>
      <c r="EL600" s="23"/>
      <c r="EM600" s="23"/>
      <c r="EN600" s="23"/>
      <c r="EO600" s="23"/>
      <c r="EP600" s="23"/>
      <c r="EQ600" s="23"/>
      <c r="ER600" s="23"/>
      <c r="ES600" s="23"/>
      <c r="ET600" s="23"/>
      <c r="EU600" s="23"/>
      <c r="EV600" s="23"/>
      <c r="EW600" s="23"/>
      <c r="EX600" s="23"/>
      <c r="EY600" s="23"/>
      <c r="EZ600" s="23"/>
      <c r="FA600" s="23"/>
      <c r="FB600" s="23"/>
      <c r="FC600" s="23"/>
      <c r="FD600" s="23"/>
      <c r="FE600" s="23"/>
      <c r="FF600" s="23"/>
      <c r="FG600" s="23"/>
      <c r="FH600" s="23"/>
      <c r="FI600" s="23"/>
      <c r="FJ600" s="23"/>
      <c r="FK600" s="23"/>
      <c r="FL600" s="23"/>
      <c r="FM600" s="23"/>
      <c r="FN600" s="23"/>
      <c r="FO600" s="23"/>
      <c r="FP600" s="23"/>
      <c r="FQ600" s="23"/>
      <c r="FR600" s="23"/>
      <c r="FS600" s="23"/>
      <c r="FT600" s="23"/>
      <c r="FU600" s="23"/>
      <c r="FV600" s="23"/>
      <c r="FW600" s="23"/>
      <c r="FX600" s="23"/>
      <c r="FY600" s="23"/>
      <c r="FZ600" s="23"/>
      <c r="GA600" s="23"/>
      <c r="GB600" s="23"/>
      <c r="GC600" s="23"/>
      <c r="GD600" s="23"/>
      <c r="GE600" s="23"/>
      <c r="GF600" s="23"/>
      <c r="GG600" s="23"/>
      <c r="GH600" s="23"/>
      <c r="GI600" s="23"/>
      <c r="GJ600" s="23"/>
      <c r="GK600" s="23"/>
    </row>
    <row r="601" spans="1:193" x14ac:dyDescent="0.35">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c r="AD601" s="23"/>
      <c r="AE601" s="23"/>
      <c r="AF601" s="23"/>
      <c r="AG601" s="23"/>
      <c r="AH601" s="23"/>
      <c r="AI601" s="23"/>
      <c r="AJ601" s="23"/>
      <c r="AK601" s="23"/>
      <c r="AL601" s="23"/>
      <c r="AM601" s="23"/>
      <c r="AN601" s="23"/>
      <c r="AO601" s="23"/>
      <c r="AP601" s="23"/>
      <c r="AQ601" s="23"/>
      <c r="AR601" s="23"/>
      <c r="AS601" s="23"/>
      <c r="AT601" s="23"/>
      <c r="AU601" s="23"/>
      <c r="AV601" s="23"/>
      <c r="AW601" s="23"/>
      <c r="AX601" s="23"/>
      <c r="AY601" s="23"/>
      <c r="AZ601" s="23"/>
      <c r="BA601" s="23"/>
      <c r="BB601" s="23"/>
      <c r="BC601" s="23"/>
      <c r="BD601" s="23"/>
      <c r="BE601" s="23"/>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c r="EC601" s="23"/>
      <c r="ED601" s="23"/>
      <c r="EE601" s="23"/>
      <c r="EF601" s="23"/>
      <c r="EG601" s="23"/>
      <c r="EH601" s="23"/>
      <c r="EI601" s="23"/>
      <c r="EJ601" s="23"/>
      <c r="EK601" s="23"/>
      <c r="EL601" s="23"/>
      <c r="EM601" s="23"/>
      <c r="EN601" s="23"/>
      <c r="EO601" s="23"/>
      <c r="EP601" s="23"/>
      <c r="EQ601" s="23"/>
      <c r="ER601" s="23"/>
      <c r="ES601" s="23"/>
      <c r="ET601" s="23"/>
      <c r="EU601" s="23"/>
      <c r="EV601" s="23"/>
      <c r="EW601" s="23"/>
      <c r="EX601" s="23"/>
      <c r="EY601" s="23"/>
      <c r="EZ601" s="23"/>
      <c r="FA601" s="23"/>
      <c r="FB601" s="23"/>
      <c r="FC601" s="23"/>
      <c r="FD601" s="23"/>
      <c r="FE601" s="23"/>
      <c r="FF601" s="23"/>
      <c r="FG601" s="23"/>
      <c r="FH601" s="23"/>
      <c r="FI601" s="23"/>
      <c r="FJ601" s="23"/>
      <c r="FK601" s="23"/>
      <c r="FL601" s="23"/>
      <c r="FM601" s="23"/>
      <c r="FN601" s="23"/>
      <c r="FO601" s="23"/>
      <c r="FP601" s="23"/>
      <c r="FQ601" s="23"/>
      <c r="FR601" s="23"/>
      <c r="FS601" s="23"/>
      <c r="FT601" s="23"/>
      <c r="FU601" s="23"/>
      <c r="FV601" s="23"/>
      <c r="FW601" s="23"/>
      <c r="FX601" s="23"/>
      <c r="FY601" s="23"/>
      <c r="FZ601" s="23"/>
      <c r="GA601" s="23"/>
      <c r="GB601" s="23"/>
      <c r="GC601" s="23"/>
      <c r="GD601" s="23"/>
      <c r="GE601" s="23"/>
      <c r="GF601" s="23"/>
      <c r="GG601" s="23"/>
      <c r="GH601" s="23"/>
      <c r="GI601" s="23"/>
      <c r="GJ601" s="23"/>
      <c r="GK601" s="23"/>
    </row>
    <row r="602" spans="1:193" x14ac:dyDescent="0.35">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c r="AT602" s="23"/>
      <c r="AU602" s="23"/>
      <c r="AV602" s="23"/>
      <c r="AW602" s="23"/>
      <c r="AX602" s="23"/>
      <c r="AY602" s="23"/>
      <c r="AZ602" s="23"/>
      <c r="BA602" s="23"/>
      <c r="BB602" s="23"/>
      <c r="BC602" s="23"/>
      <c r="BD602" s="23"/>
      <c r="BE602" s="23"/>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c r="EC602" s="23"/>
      <c r="ED602" s="23"/>
      <c r="EE602" s="23"/>
      <c r="EF602" s="23"/>
      <c r="EG602" s="23"/>
      <c r="EH602" s="23"/>
      <c r="EI602" s="23"/>
      <c r="EJ602" s="23"/>
      <c r="EK602" s="23"/>
      <c r="EL602" s="23"/>
      <c r="EM602" s="23"/>
      <c r="EN602" s="23"/>
      <c r="EO602" s="23"/>
      <c r="EP602" s="23"/>
      <c r="EQ602" s="23"/>
      <c r="ER602" s="23"/>
      <c r="ES602" s="23"/>
      <c r="ET602" s="23"/>
      <c r="EU602" s="23"/>
      <c r="EV602" s="23"/>
      <c r="EW602" s="23"/>
      <c r="EX602" s="23"/>
      <c r="EY602" s="23"/>
      <c r="EZ602" s="23"/>
      <c r="FA602" s="23"/>
      <c r="FB602" s="23"/>
      <c r="FC602" s="23"/>
      <c r="FD602" s="23"/>
      <c r="FE602" s="23"/>
      <c r="FF602" s="23"/>
      <c r="FG602" s="23"/>
      <c r="FH602" s="23"/>
      <c r="FI602" s="23"/>
      <c r="FJ602" s="23"/>
      <c r="FK602" s="23"/>
      <c r="FL602" s="23"/>
      <c r="FM602" s="23"/>
      <c r="FN602" s="23"/>
      <c r="FO602" s="23"/>
      <c r="FP602" s="23"/>
      <c r="FQ602" s="23"/>
      <c r="FR602" s="23"/>
      <c r="FS602" s="23"/>
      <c r="FT602" s="23"/>
      <c r="FU602" s="23"/>
      <c r="FV602" s="23"/>
      <c r="FW602" s="23"/>
      <c r="FX602" s="23"/>
      <c r="FY602" s="23"/>
      <c r="FZ602" s="23"/>
      <c r="GA602" s="23"/>
      <c r="GB602" s="23"/>
      <c r="GC602" s="23"/>
      <c r="GD602" s="23"/>
      <c r="GE602" s="23"/>
      <c r="GF602" s="23"/>
      <c r="GG602" s="23"/>
      <c r="GH602" s="23"/>
      <c r="GI602" s="23"/>
      <c r="GJ602" s="23"/>
      <c r="GK602" s="23"/>
    </row>
    <row r="603" spans="1:193" x14ac:dyDescent="0.35">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c r="AT603" s="23"/>
      <c r="AU603" s="23"/>
      <c r="AV603" s="23"/>
      <c r="AW603" s="23"/>
      <c r="AX603" s="23"/>
      <c r="AY603" s="23"/>
      <c r="AZ603" s="23"/>
      <c r="BA603" s="23"/>
      <c r="BB603" s="23"/>
      <c r="BC603" s="23"/>
      <c r="BD603" s="23"/>
      <c r="BE603" s="23"/>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c r="EC603" s="23"/>
      <c r="ED603" s="23"/>
      <c r="EE603" s="23"/>
      <c r="EF603" s="23"/>
      <c r="EG603" s="23"/>
      <c r="EH603" s="23"/>
      <c r="EI603" s="23"/>
      <c r="EJ603" s="23"/>
      <c r="EK603" s="23"/>
      <c r="EL603" s="23"/>
      <c r="EM603" s="23"/>
      <c r="EN603" s="23"/>
      <c r="EO603" s="23"/>
      <c r="EP603" s="23"/>
      <c r="EQ603" s="23"/>
      <c r="ER603" s="23"/>
      <c r="ES603" s="23"/>
      <c r="ET603" s="23"/>
      <c r="EU603" s="23"/>
      <c r="EV603" s="23"/>
      <c r="EW603" s="23"/>
      <c r="EX603" s="23"/>
      <c r="EY603" s="23"/>
      <c r="EZ603" s="23"/>
      <c r="FA603" s="23"/>
      <c r="FB603" s="23"/>
      <c r="FC603" s="23"/>
      <c r="FD603" s="23"/>
      <c r="FE603" s="23"/>
      <c r="FF603" s="23"/>
      <c r="FG603" s="23"/>
      <c r="FH603" s="23"/>
      <c r="FI603" s="23"/>
      <c r="FJ603" s="23"/>
      <c r="FK603" s="23"/>
      <c r="FL603" s="23"/>
      <c r="FM603" s="23"/>
      <c r="FN603" s="23"/>
      <c r="FO603" s="23"/>
      <c r="FP603" s="23"/>
      <c r="FQ603" s="23"/>
      <c r="FR603" s="23"/>
      <c r="FS603" s="23"/>
      <c r="FT603" s="23"/>
      <c r="FU603" s="23"/>
      <c r="FV603" s="23"/>
      <c r="FW603" s="23"/>
      <c r="FX603" s="23"/>
      <c r="FY603" s="23"/>
      <c r="FZ603" s="23"/>
      <c r="GA603" s="23"/>
      <c r="GB603" s="23"/>
      <c r="GC603" s="23"/>
      <c r="GD603" s="23"/>
      <c r="GE603" s="23"/>
      <c r="GF603" s="23"/>
      <c r="GG603" s="23"/>
      <c r="GH603" s="23"/>
      <c r="GI603" s="23"/>
      <c r="GJ603" s="23"/>
      <c r="GK603" s="23"/>
    </row>
    <row r="604" spans="1:193" x14ac:dyDescent="0.35">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c r="AT604" s="23"/>
      <c r="AU604" s="23"/>
      <c r="AV604" s="23"/>
      <c r="AW604" s="23"/>
      <c r="AX604" s="23"/>
      <c r="AY604" s="23"/>
      <c r="AZ604" s="23"/>
      <c r="BA604" s="23"/>
      <c r="BB604" s="23"/>
      <c r="BC604" s="23"/>
      <c r="BD604" s="23"/>
      <c r="BE604" s="23"/>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c r="EC604" s="23"/>
      <c r="ED604" s="23"/>
      <c r="EE604" s="23"/>
      <c r="EF604" s="23"/>
      <c r="EG604" s="23"/>
      <c r="EH604" s="23"/>
      <c r="EI604" s="23"/>
      <c r="EJ604" s="23"/>
      <c r="EK604" s="23"/>
      <c r="EL604" s="23"/>
      <c r="EM604" s="23"/>
      <c r="EN604" s="23"/>
      <c r="EO604" s="23"/>
      <c r="EP604" s="23"/>
      <c r="EQ604" s="23"/>
      <c r="ER604" s="23"/>
      <c r="ES604" s="23"/>
      <c r="ET604" s="23"/>
      <c r="EU604" s="23"/>
      <c r="EV604" s="23"/>
      <c r="EW604" s="23"/>
      <c r="EX604" s="23"/>
      <c r="EY604" s="23"/>
      <c r="EZ604" s="23"/>
      <c r="FA604" s="23"/>
      <c r="FB604" s="23"/>
      <c r="FC604" s="23"/>
      <c r="FD604" s="23"/>
      <c r="FE604" s="23"/>
      <c r="FF604" s="23"/>
      <c r="FG604" s="23"/>
      <c r="FH604" s="23"/>
      <c r="FI604" s="23"/>
      <c r="FJ604" s="23"/>
      <c r="FK604" s="23"/>
      <c r="FL604" s="23"/>
      <c r="FM604" s="23"/>
      <c r="FN604" s="23"/>
      <c r="FO604" s="23"/>
      <c r="FP604" s="23"/>
      <c r="FQ604" s="23"/>
      <c r="FR604" s="23"/>
      <c r="FS604" s="23"/>
      <c r="FT604" s="23"/>
      <c r="FU604" s="23"/>
      <c r="FV604" s="23"/>
      <c r="FW604" s="23"/>
      <c r="FX604" s="23"/>
      <c r="FY604" s="23"/>
      <c r="FZ604" s="23"/>
      <c r="GA604" s="23"/>
      <c r="GB604" s="23"/>
      <c r="GC604" s="23"/>
      <c r="GD604" s="23"/>
      <c r="GE604" s="23"/>
      <c r="GF604" s="23"/>
      <c r="GG604" s="23"/>
      <c r="GH604" s="23"/>
      <c r="GI604" s="23"/>
      <c r="GJ604" s="23"/>
      <c r="GK604" s="23"/>
    </row>
    <row r="605" spans="1:193" x14ac:dyDescent="0.35">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c r="AT605" s="23"/>
      <c r="AU605" s="23"/>
      <c r="AV605" s="23"/>
      <c r="AW605" s="23"/>
      <c r="AX605" s="23"/>
      <c r="AY605" s="23"/>
      <c r="AZ605" s="23"/>
      <c r="BA605" s="23"/>
      <c r="BB605" s="23"/>
      <c r="BC605" s="23"/>
      <c r="BD605" s="23"/>
      <c r="BE605" s="23"/>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c r="EC605" s="23"/>
      <c r="ED605" s="23"/>
      <c r="EE605" s="23"/>
      <c r="EF605" s="23"/>
      <c r="EG605" s="23"/>
      <c r="EH605" s="23"/>
      <c r="EI605" s="23"/>
      <c r="EJ605" s="23"/>
      <c r="EK605" s="23"/>
      <c r="EL605" s="23"/>
      <c r="EM605" s="23"/>
      <c r="EN605" s="23"/>
      <c r="EO605" s="23"/>
      <c r="EP605" s="23"/>
      <c r="EQ605" s="23"/>
      <c r="ER605" s="23"/>
      <c r="ES605" s="23"/>
      <c r="ET605" s="23"/>
      <c r="EU605" s="23"/>
      <c r="EV605" s="23"/>
      <c r="EW605" s="23"/>
      <c r="EX605" s="23"/>
      <c r="EY605" s="23"/>
      <c r="EZ605" s="23"/>
      <c r="FA605" s="23"/>
      <c r="FB605" s="23"/>
      <c r="FC605" s="23"/>
      <c r="FD605" s="23"/>
      <c r="FE605" s="23"/>
      <c r="FF605" s="23"/>
      <c r="FG605" s="23"/>
      <c r="FH605" s="23"/>
      <c r="FI605" s="23"/>
      <c r="FJ605" s="23"/>
      <c r="FK605" s="23"/>
      <c r="FL605" s="23"/>
      <c r="FM605" s="23"/>
      <c r="FN605" s="23"/>
      <c r="FO605" s="23"/>
      <c r="FP605" s="23"/>
      <c r="FQ605" s="23"/>
      <c r="FR605" s="23"/>
      <c r="FS605" s="23"/>
      <c r="FT605" s="23"/>
      <c r="FU605" s="23"/>
      <c r="FV605" s="23"/>
      <c r="FW605" s="23"/>
      <c r="FX605" s="23"/>
      <c r="FY605" s="23"/>
      <c r="FZ605" s="23"/>
      <c r="GA605" s="23"/>
      <c r="GB605" s="23"/>
      <c r="GC605" s="23"/>
      <c r="GD605" s="23"/>
      <c r="GE605" s="23"/>
      <c r="GF605" s="23"/>
      <c r="GG605" s="23"/>
      <c r="GH605" s="23"/>
      <c r="GI605" s="23"/>
      <c r="GJ605" s="23"/>
      <c r="GK605" s="23"/>
    </row>
    <row r="606" spans="1:193" x14ac:dyDescent="0.35">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c r="AT606" s="23"/>
      <c r="AU606" s="23"/>
      <c r="AV606" s="23"/>
      <c r="AW606" s="23"/>
      <c r="AX606" s="23"/>
      <c r="AY606" s="23"/>
      <c r="AZ606" s="23"/>
      <c r="BA606" s="23"/>
      <c r="BB606" s="23"/>
      <c r="BC606" s="23"/>
      <c r="BD606" s="23"/>
      <c r="BE606" s="23"/>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c r="EC606" s="23"/>
      <c r="ED606" s="23"/>
      <c r="EE606" s="23"/>
      <c r="EF606" s="23"/>
      <c r="EG606" s="23"/>
      <c r="EH606" s="23"/>
      <c r="EI606" s="23"/>
      <c r="EJ606" s="23"/>
      <c r="EK606" s="23"/>
      <c r="EL606" s="23"/>
      <c r="EM606" s="23"/>
      <c r="EN606" s="23"/>
      <c r="EO606" s="23"/>
      <c r="EP606" s="23"/>
      <c r="EQ606" s="23"/>
      <c r="ER606" s="23"/>
      <c r="ES606" s="23"/>
      <c r="ET606" s="23"/>
      <c r="EU606" s="23"/>
      <c r="EV606" s="23"/>
      <c r="EW606" s="23"/>
      <c r="EX606" s="23"/>
      <c r="EY606" s="23"/>
      <c r="EZ606" s="23"/>
      <c r="FA606" s="23"/>
      <c r="FB606" s="23"/>
      <c r="FC606" s="23"/>
      <c r="FD606" s="23"/>
      <c r="FE606" s="23"/>
      <c r="FF606" s="23"/>
      <c r="FG606" s="23"/>
      <c r="FH606" s="23"/>
      <c r="FI606" s="23"/>
      <c r="FJ606" s="23"/>
      <c r="FK606" s="23"/>
      <c r="FL606" s="23"/>
      <c r="FM606" s="23"/>
      <c r="FN606" s="23"/>
      <c r="FO606" s="23"/>
      <c r="FP606" s="23"/>
      <c r="FQ606" s="23"/>
      <c r="FR606" s="23"/>
      <c r="FS606" s="23"/>
      <c r="FT606" s="23"/>
      <c r="FU606" s="23"/>
      <c r="FV606" s="23"/>
      <c r="FW606" s="23"/>
      <c r="FX606" s="23"/>
      <c r="FY606" s="23"/>
      <c r="FZ606" s="23"/>
      <c r="GA606" s="23"/>
      <c r="GB606" s="23"/>
      <c r="GC606" s="23"/>
      <c r="GD606" s="23"/>
      <c r="GE606" s="23"/>
      <c r="GF606" s="23"/>
      <c r="GG606" s="23"/>
      <c r="GH606" s="23"/>
      <c r="GI606" s="23"/>
      <c r="GJ606" s="23"/>
      <c r="GK606" s="23"/>
    </row>
    <row r="607" spans="1:193" x14ac:dyDescent="0.35">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c r="AT607" s="23"/>
      <c r="AU607" s="23"/>
      <c r="AV607" s="23"/>
      <c r="AW607" s="23"/>
      <c r="AX607" s="23"/>
      <c r="AY607" s="23"/>
      <c r="AZ607" s="23"/>
      <c r="BA607" s="23"/>
      <c r="BB607" s="23"/>
      <c r="BC607" s="23"/>
      <c r="BD607" s="23"/>
      <c r="BE607" s="23"/>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c r="EC607" s="23"/>
      <c r="ED607" s="23"/>
      <c r="EE607" s="23"/>
      <c r="EF607" s="23"/>
      <c r="EG607" s="23"/>
      <c r="EH607" s="23"/>
      <c r="EI607" s="23"/>
      <c r="EJ607" s="23"/>
      <c r="EK607" s="23"/>
      <c r="EL607" s="23"/>
      <c r="EM607" s="23"/>
      <c r="EN607" s="23"/>
      <c r="EO607" s="23"/>
      <c r="EP607" s="23"/>
      <c r="EQ607" s="23"/>
      <c r="ER607" s="23"/>
      <c r="ES607" s="23"/>
      <c r="ET607" s="23"/>
      <c r="EU607" s="23"/>
      <c r="EV607" s="23"/>
      <c r="EW607" s="23"/>
      <c r="EX607" s="23"/>
      <c r="EY607" s="23"/>
      <c r="EZ607" s="23"/>
      <c r="FA607" s="23"/>
      <c r="FB607" s="23"/>
      <c r="FC607" s="23"/>
      <c r="FD607" s="23"/>
      <c r="FE607" s="23"/>
      <c r="FF607" s="23"/>
      <c r="FG607" s="23"/>
      <c r="FH607" s="23"/>
      <c r="FI607" s="23"/>
      <c r="FJ607" s="23"/>
      <c r="FK607" s="23"/>
      <c r="FL607" s="23"/>
      <c r="FM607" s="23"/>
      <c r="FN607" s="23"/>
      <c r="FO607" s="23"/>
      <c r="FP607" s="23"/>
      <c r="FQ607" s="23"/>
      <c r="FR607" s="23"/>
      <c r="FS607" s="23"/>
      <c r="FT607" s="23"/>
      <c r="FU607" s="23"/>
      <c r="FV607" s="23"/>
      <c r="FW607" s="23"/>
      <c r="FX607" s="23"/>
      <c r="FY607" s="23"/>
      <c r="FZ607" s="23"/>
      <c r="GA607" s="23"/>
      <c r="GB607" s="23"/>
      <c r="GC607" s="23"/>
      <c r="GD607" s="23"/>
      <c r="GE607" s="23"/>
      <c r="GF607" s="23"/>
      <c r="GG607" s="23"/>
      <c r="GH607" s="23"/>
      <c r="GI607" s="23"/>
      <c r="GJ607" s="23"/>
      <c r="GK607" s="23"/>
    </row>
    <row r="608" spans="1:193" x14ac:dyDescent="0.35">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c r="AT608" s="23"/>
      <c r="AU608" s="23"/>
      <c r="AV608" s="23"/>
      <c r="AW608" s="23"/>
      <c r="AX608" s="23"/>
      <c r="AY608" s="23"/>
      <c r="AZ608" s="23"/>
      <c r="BA608" s="23"/>
      <c r="BB608" s="23"/>
      <c r="BC608" s="23"/>
      <c r="BD608" s="23"/>
      <c r="BE608" s="23"/>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c r="EC608" s="23"/>
      <c r="ED608" s="23"/>
      <c r="EE608" s="23"/>
      <c r="EF608" s="23"/>
      <c r="EG608" s="23"/>
      <c r="EH608" s="23"/>
      <c r="EI608" s="23"/>
      <c r="EJ608" s="23"/>
      <c r="EK608" s="23"/>
      <c r="EL608" s="23"/>
      <c r="EM608" s="23"/>
      <c r="EN608" s="23"/>
      <c r="EO608" s="23"/>
      <c r="EP608" s="23"/>
      <c r="EQ608" s="23"/>
      <c r="ER608" s="23"/>
      <c r="ES608" s="23"/>
      <c r="ET608" s="23"/>
      <c r="EU608" s="23"/>
      <c r="EV608" s="23"/>
      <c r="EW608" s="23"/>
      <c r="EX608" s="23"/>
      <c r="EY608" s="23"/>
      <c r="EZ608" s="23"/>
      <c r="FA608" s="23"/>
      <c r="FB608" s="23"/>
      <c r="FC608" s="23"/>
      <c r="FD608" s="23"/>
      <c r="FE608" s="23"/>
      <c r="FF608" s="23"/>
      <c r="FG608" s="23"/>
      <c r="FH608" s="23"/>
      <c r="FI608" s="23"/>
      <c r="FJ608" s="23"/>
      <c r="FK608" s="23"/>
      <c r="FL608" s="23"/>
      <c r="FM608" s="23"/>
      <c r="FN608" s="23"/>
      <c r="FO608" s="23"/>
      <c r="FP608" s="23"/>
      <c r="FQ608" s="23"/>
      <c r="FR608" s="23"/>
      <c r="FS608" s="23"/>
      <c r="FT608" s="23"/>
      <c r="FU608" s="23"/>
      <c r="FV608" s="23"/>
      <c r="FW608" s="23"/>
      <c r="FX608" s="23"/>
      <c r="FY608" s="23"/>
      <c r="FZ608" s="23"/>
      <c r="GA608" s="23"/>
      <c r="GB608" s="23"/>
      <c r="GC608" s="23"/>
      <c r="GD608" s="23"/>
      <c r="GE608" s="23"/>
      <c r="GF608" s="23"/>
      <c r="GG608" s="23"/>
      <c r="GH608" s="23"/>
      <c r="GI608" s="23"/>
      <c r="GJ608" s="23"/>
      <c r="GK608" s="23"/>
    </row>
    <row r="609" spans="1:193" x14ac:dyDescent="0.35">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c r="AT609" s="23"/>
      <c r="AU609" s="23"/>
      <c r="AV609" s="23"/>
      <c r="AW609" s="23"/>
      <c r="AX609" s="23"/>
      <c r="AY609" s="23"/>
      <c r="AZ609" s="23"/>
      <c r="BA609" s="23"/>
      <c r="BB609" s="23"/>
      <c r="BC609" s="23"/>
      <c r="BD609" s="23"/>
      <c r="BE609" s="23"/>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c r="EC609" s="23"/>
      <c r="ED609" s="23"/>
      <c r="EE609" s="23"/>
      <c r="EF609" s="23"/>
      <c r="EG609" s="23"/>
      <c r="EH609" s="23"/>
      <c r="EI609" s="23"/>
      <c r="EJ609" s="23"/>
      <c r="EK609" s="23"/>
      <c r="EL609" s="23"/>
      <c r="EM609" s="23"/>
      <c r="EN609" s="23"/>
      <c r="EO609" s="23"/>
      <c r="EP609" s="23"/>
      <c r="EQ609" s="23"/>
      <c r="ER609" s="23"/>
      <c r="ES609" s="23"/>
      <c r="ET609" s="23"/>
      <c r="EU609" s="23"/>
      <c r="EV609" s="23"/>
      <c r="EW609" s="23"/>
      <c r="EX609" s="23"/>
      <c r="EY609" s="23"/>
      <c r="EZ609" s="23"/>
      <c r="FA609" s="23"/>
      <c r="FB609" s="23"/>
      <c r="FC609" s="23"/>
      <c r="FD609" s="23"/>
      <c r="FE609" s="23"/>
      <c r="FF609" s="23"/>
      <c r="FG609" s="23"/>
      <c r="FH609" s="23"/>
      <c r="FI609" s="23"/>
      <c r="FJ609" s="23"/>
      <c r="FK609" s="23"/>
      <c r="FL609" s="23"/>
      <c r="FM609" s="23"/>
      <c r="FN609" s="23"/>
      <c r="FO609" s="23"/>
      <c r="FP609" s="23"/>
      <c r="FQ609" s="23"/>
      <c r="FR609" s="23"/>
      <c r="FS609" s="23"/>
      <c r="FT609" s="23"/>
      <c r="FU609" s="23"/>
      <c r="FV609" s="23"/>
      <c r="FW609" s="23"/>
      <c r="FX609" s="23"/>
      <c r="FY609" s="23"/>
      <c r="FZ609" s="23"/>
      <c r="GA609" s="23"/>
      <c r="GB609" s="23"/>
      <c r="GC609" s="23"/>
      <c r="GD609" s="23"/>
      <c r="GE609" s="23"/>
      <c r="GF609" s="23"/>
      <c r="GG609" s="23"/>
      <c r="GH609" s="23"/>
      <c r="GI609" s="23"/>
      <c r="GJ609" s="23"/>
      <c r="GK609" s="23"/>
    </row>
    <row r="610" spans="1:193" x14ac:dyDescent="0.35">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c r="AT610" s="23"/>
      <c r="AU610" s="23"/>
      <c r="AV610" s="23"/>
      <c r="AW610" s="23"/>
      <c r="AX610" s="23"/>
      <c r="AY610" s="23"/>
      <c r="AZ610" s="23"/>
      <c r="BA610" s="23"/>
      <c r="BB610" s="23"/>
      <c r="BC610" s="23"/>
      <c r="BD610" s="23"/>
      <c r="BE610" s="23"/>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c r="EC610" s="23"/>
      <c r="ED610" s="23"/>
      <c r="EE610" s="23"/>
      <c r="EF610" s="23"/>
      <c r="EG610" s="23"/>
      <c r="EH610" s="23"/>
      <c r="EI610" s="23"/>
      <c r="EJ610" s="23"/>
      <c r="EK610" s="23"/>
      <c r="EL610" s="23"/>
      <c r="EM610" s="23"/>
      <c r="EN610" s="23"/>
      <c r="EO610" s="23"/>
      <c r="EP610" s="23"/>
      <c r="EQ610" s="23"/>
      <c r="ER610" s="23"/>
      <c r="ES610" s="23"/>
      <c r="ET610" s="23"/>
      <c r="EU610" s="23"/>
      <c r="EV610" s="23"/>
      <c r="EW610" s="23"/>
      <c r="EX610" s="23"/>
      <c r="EY610" s="23"/>
      <c r="EZ610" s="23"/>
      <c r="FA610" s="23"/>
      <c r="FB610" s="23"/>
      <c r="FC610" s="23"/>
      <c r="FD610" s="23"/>
      <c r="FE610" s="23"/>
      <c r="FF610" s="23"/>
      <c r="FG610" s="23"/>
      <c r="FH610" s="23"/>
      <c r="FI610" s="23"/>
      <c r="FJ610" s="23"/>
      <c r="FK610" s="23"/>
      <c r="FL610" s="23"/>
      <c r="FM610" s="23"/>
      <c r="FN610" s="23"/>
      <c r="FO610" s="23"/>
      <c r="FP610" s="23"/>
      <c r="FQ610" s="23"/>
      <c r="FR610" s="23"/>
      <c r="FS610" s="23"/>
      <c r="FT610" s="23"/>
      <c r="FU610" s="23"/>
      <c r="FV610" s="23"/>
      <c r="FW610" s="23"/>
      <c r="FX610" s="23"/>
      <c r="FY610" s="23"/>
      <c r="FZ610" s="23"/>
      <c r="GA610" s="23"/>
      <c r="GB610" s="23"/>
      <c r="GC610" s="23"/>
      <c r="GD610" s="23"/>
      <c r="GE610" s="23"/>
      <c r="GF610" s="23"/>
      <c r="GG610" s="23"/>
      <c r="GH610" s="23"/>
      <c r="GI610" s="23"/>
      <c r="GJ610" s="23"/>
      <c r="GK610" s="23"/>
    </row>
    <row r="611" spans="1:193" x14ac:dyDescent="0.35">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c r="AT611" s="23"/>
      <c r="AU611" s="23"/>
      <c r="AV611" s="23"/>
      <c r="AW611" s="23"/>
      <c r="AX611" s="23"/>
      <c r="AY611" s="23"/>
      <c r="AZ611" s="23"/>
      <c r="BA611" s="23"/>
      <c r="BB611" s="23"/>
      <c r="BC611" s="23"/>
      <c r="BD611" s="23"/>
      <c r="BE611" s="23"/>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c r="EC611" s="23"/>
      <c r="ED611" s="23"/>
      <c r="EE611" s="23"/>
      <c r="EF611" s="23"/>
      <c r="EG611" s="23"/>
      <c r="EH611" s="23"/>
      <c r="EI611" s="23"/>
      <c r="EJ611" s="23"/>
      <c r="EK611" s="23"/>
      <c r="EL611" s="23"/>
      <c r="EM611" s="23"/>
      <c r="EN611" s="23"/>
      <c r="EO611" s="23"/>
      <c r="EP611" s="23"/>
      <c r="EQ611" s="23"/>
      <c r="ER611" s="23"/>
      <c r="ES611" s="23"/>
      <c r="ET611" s="23"/>
      <c r="EU611" s="23"/>
      <c r="EV611" s="23"/>
      <c r="EW611" s="23"/>
      <c r="EX611" s="23"/>
      <c r="EY611" s="23"/>
      <c r="EZ611" s="23"/>
      <c r="FA611" s="23"/>
      <c r="FB611" s="23"/>
      <c r="FC611" s="23"/>
      <c r="FD611" s="23"/>
      <c r="FE611" s="23"/>
      <c r="FF611" s="23"/>
      <c r="FG611" s="23"/>
      <c r="FH611" s="23"/>
      <c r="FI611" s="23"/>
      <c r="FJ611" s="23"/>
      <c r="FK611" s="23"/>
      <c r="FL611" s="23"/>
      <c r="FM611" s="23"/>
      <c r="FN611" s="23"/>
      <c r="FO611" s="23"/>
      <c r="FP611" s="23"/>
      <c r="FQ611" s="23"/>
      <c r="FR611" s="23"/>
      <c r="FS611" s="23"/>
      <c r="FT611" s="23"/>
      <c r="FU611" s="23"/>
      <c r="FV611" s="23"/>
      <c r="FW611" s="23"/>
      <c r="FX611" s="23"/>
      <c r="FY611" s="23"/>
      <c r="FZ611" s="23"/>
      <c r="GA611" s="23"/>
      <c r="GB611" s="23"/>
      <c r="GC611" s="23"/>
      <c r="GD611" s="23"/>
      <c r="GE611" s="23"/>
      <c r="GF611" s="23"/>
      <c r="GG611" s="23"/>
      <c r="GH611" s="23"/>
      <c r="GI611" s="23"/>
      <c r="GJ611" s="23"/>
      <c r="GK611" s="23"/>
    </row>
    <row r="612" spans="1:193" x14ac:dyDescent="0.35">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c r="AT612" s="23"/>
      <c r="AU612" s="23"/>
      <c r="AV612" s="23"/>
      <c r="AW612" s="23"/>
      <c r="AX612" s="23"/>
      <c r="AY612" s="23"/>
      <c r="AZ612" s="23"/>
      <c r="BA612" s="23"/>
      <c r="BB612" s="23"/>
      <c r="BC612" s="23"/>
      <c r="BD612" s="23"/>
      <c r="BE612" s="23"/>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c r="EC612" s="23"/>
      <c r="ED612" s="23"/>
      <c r="EE612" s="23"/>
      <c r="EF612" s="23"/>
      <c r="EG612" s="23"/>
      <c r="EH612" s="23"/>
      <c r="EI612" s="23"/>
      <c r="EJ612" s="23"/>
      <c r="EK612" s="23"/>
      <c r="EL612" s="23"/>
      <c r="EM612" s="23"/>
      <c r="EN612" s="23"/>
      <c r="EO612" s="23"/>
      <c r="EP612" s="23"/>
      <c r="EQ612" s="23"/>
      <c r="ER612" s="23"/>
      <c r="ES612" s="23"/>
      <c r="ET612" s="23"/>
      <c r="EU612" s="23"/>
      <c r="EV612" s="23"/>
      <c r="EW612" s="23"/>
      <c r="EX612" s="23"/>
      <c r="EY612" s="23"/>
      <c r="EZ612" s="23"/>
      <c r="FA612" s="23"/>
      <c r="FB612" s="23"/>
      <c r="FC612" s="23"/>
      <c r="FD612" s="23"/>
      <c r="FE612" s="23"/>
      <c r="FF612" s="23"/>
      <c r="FG612" s="23"/>
      <c r="FH612" s="23"/>
      <c r="FI612" s="23"/>
      <c r="FJ612" s="23"/>
      <c r="FK612" s="23"/>
      <c r="FL612" s="23"/>
      <c r="FM612" s="23"/>
      <c r="FN612" s="23"/>
      <c r="FO612" s="23"/>
      <c r="FP612" s="23"/>
      <c r="FQ612" s="23"/>
      <c r="FR612" s="23"/>
      <c r="FS612" s="23"/>
      <c r="FT612" s="23"/>
      <c r="FU612" s="23"/>
      <c r="FV612" s="23"/>
      <c r="FW612" s="23"/>
      <c r="FX612" s="23"/>
      <c r="FY612" s="23"/>
      <c r="FZ612" s="23"/>
      <c r="GA612" s="23"/>
      <c r="GB612" s="23"/>
      <c r="GC612" s="23"/>
      <c r="GD612" s="23"/>
      <c r="GE612" s="23"/>
      <c r="GF612" s="23"/>
      <c r="GG612" s="23"/>
      <c r="GH612" s="23"/>
      <c r="GI612" s="23"/>
      <c r="GJ612" s="23"/>
      <c r="GK612" s="23"/>
    </row>
    <row r="613" spans="1:193" x14ac:dyDescent="0.35">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c r="AD613" s="23"/>
      <c r="AE613" s="23"/>
      <c r="AF613" s="23"/>
      <c r="AG613" s="23"/>
      <c r="AH613" s="23"/>
      <c r="AI613" s="23"/>
      <c r="AJ613" s="23"/>
      <c r="AK613" s="23"/>
      <c r="AL613" s="23"/>
      <c r="AM613" s="23"/>
      <c r="AN613" s="23"/>
      <c r="AO613" s="23"/>
      <c r="AP613" s="23"/>
      <c r="AQ613" s="23"/>
      <c r="AR613" s="23"/>
      <c r="AS613" s="23"/>
      <c r="AT613" s="23"/>
      <c r="AU613" s="23"/>
      <c r="AV613" s="23"/>
      <c r="AW613" s="23"/>
      <c r="AX613" s="23"/>
      <c r="AY613" s="23"/>
      <c r="AZ613" s="23"/>
      <c r="BA613" s="23"/>
      <c r="BB613" s="23"/>
      <c r="BC613" s="23"/>
      <c r="BD613" s="23"/>
      <c r="BE613" s="23"/>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c r="EC613" s="23"/>
      <c r="ED613" s="23"/>
      <c r="EE613" s="23"/>
      <c r="EF613" s="23"/>
      <c r="EG613" s="23"/>
      <c r="EH613" s="23"/>
      <c r="EI613" s="23"/>
      <c r="EJ613" s="23"/>
      <c r="EK613" s="23"/>
      <c r="EL613" s="23"/>
      <c r="EM613" s="23"/>
      <c r="EN613" s="23"/>
      <c r="EO613" s="23"/>
      <c r="EP613" s="23"/>
      <c r="EQ613" s="23"/>
      <c r="ER613" s="23"/>
      <c r="ES613" s="23"/>
      <c r="ET613" s="23"/>
      <c r="EU613" s="23"/>
      <c r="EV613" s="23"/>
      <c r="EW613" s="23"/>
      <c r="EX613" s="23"/>
      <c r="EY613" s="23"/>
      <c r="EZ613" s="23"/>
      <c r="FA613" s="23"/>
      <c r="FB613" s="23"/>
      <c r="FC613" s="23"/>
      <c r="FD613" s="23"/>
      <c r="FE613" s="23"/>
      <c r="FF613" s="23"/>
      <c r="FG613" s="23"/>
      <c r="FH613" s="23"/>
      <c r="FI613" s="23"/>
      <c r="FJ613" s="23"/>
      <c r="FK613" s="23"/>
      <c r="FL613" s="23"/>
      <c r="FM613" s="23"/>
      <c r="FN613" s="23"/>
      <c r="FO613" s="23"/>
      <c r="FP613" s="23"/>
      <c r="FQ613" s="23"/>
      <c r="FR613" s="23"/>
      <c r="FS613" s="23"/>
      <c r="FT613" s="23"/>
      <c r="FU613" s="23"/>
      <c r="FV613" s="23"/>
      <c r="FW613" s="23"/>
      <c r="FX613" s="23"/>
      <c r="FY613" s="23"/>
      <c r="FZ613" s="23"/>
      <c r="GA613" s="23"/>
      <c r="GB613" s="23"/>
      <c r="GC613" s="23"/>
      <c r="GD613" s="23"/>
      <c r="GE613" s="23"/>
      <c r="GF613" s="23"/>
      <c r="GG613" s="23"/>
      <c r="GH613" s="23"/>
      <c r="GI613" s="23"/>
      <c r="GJ613" s="23"/>
      <c r="GK613" s="23"/>
    </row>
    <row r="614" spans="1:193" x14ac:dyDescent="0.35">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c r="AD614" s="23"/>
      <c r="AE614" s="23"/>
      <c r="AF614" s="23"/>
      <c r="AG614" s="23"/>
      <c r="AH614" s="23"/>
      <c r="AI614" s="23"/>
      <c r="AJ614" s="23"/>
      <c r="AK614" s="23"/>
      <c r="AL614" s="23"/>
      <c r="AM614" s="23"/>
      <c r="AN614" s="23"/>
      <c r="AO614" s="23"/>
      <c r="AP614" s="23"/>
      <c r="AQ614" s="23"/>
      <c r="AR614" s="23"/>
      <c r="AS614" s="23"/>
      <c r="AT614" s="23"/>
      <c r="AU614" s="23"/>
      <c r="AV614" s="23"/>
      <c r="AW614" s="23"/>
      <c r="AX614" s="23"/>
      <c r="AY614" s="23"/>
      <c r="AZ614" s="23"/>
      <c r="BA614" s="23"/>
      <c r="BB614" s="23"/>
      <c r="BC614" s="23"/>
      <c r="BD614" s="23"/>
      <c r="BE614" s="23"/>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c r="GK614" s="23"/>
    </row>
    <row r="615" spans="1:193" x14ac:dyDescent="0.35">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c r="AT615" s="23"/>
      <c r="AU615" s="23"/>
      <c r="AV615" s="23"/>
      <c r="AW615" s="23"/>
      <c r="AX615" s="23"/>
      <c r="AY615" s="23"/>
      <c r="AZ615" s="23"/>
      <c r="BA615" s="23"/>
      <c r="BB615" s="23"/>
      <c r="BC615" s="23"/>
      <c r="BD615" s="23"/>
      <c r="BE615" s="23"/>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c r="EC615" s="23"/>
      <c r="ED615" s="23"/>
      <c r="EE615" s="23"/>
      <c r="EF615" s="23"/>
      <c r="EG615" s="23"/>
      <c r="EH615" s="23"/>
      <c r="EI615" s="23"/>
      <c r="EJ615" s="23"/>
      <c r="EK615" s="23"/>
      <c r="EL615" s="23"/>
      <c r="EM615" s="23"/>
      <c r="EN615" s="23"/>
      <c r="EO615" s="23"/>
      <c r="EP615" s="23"/>
      <c r="EQ615" s="23"/>
      <c r="ER615" s="23"/>
      <c r="ES615" s="23"/>
      <c r="ET615" s="23"/>
      <c r="EU615" s="23"/>
      <c r="EV615" s="23"/>
      <c r="EW615" s="23"/>
      <c r="EX615" s="23"/>
      <c r="EY615" s="23"/>
      <c r="EZ615" s="23"/>
      <c r="FA615" s="23"/>
      <c r="FB615" s="23"/>
      <c r="FC615" s="23"/>
      <c r="FD615" s="23"/>
      <c r="FE615" s="23"/>
      <c r="FF615" s="23"/>
      <c r="FG615" s="23"/>
      <c r="FH615" s="23"/>
      <c r="FI615" s="23"/>
      <c r="FJ615" s="23"/>
      <c r="FK615" s="23"/>
      <c r="FL615" s="23"/>
      <c r="FM615" s="23"/>
      <c r="FN615" s="23"/>
      <c r="FO615" s="23"/>
      <c r="FP615" s="23"/>
      <c r="FQ615" s="23"/>
      <c r="FR615" s="23"/>
      <c r="FS615" s="23"/>
      <c r="FT615" s="23"/>
      <c r="FU615" s="23"/>
      <c r="FV615" s="23"/>
      <c r="FW615" s="23"/>
      <c r="FX615" s="23"/>
      <c r="FY615" s="23"/>
      <c r="FZ615" s="23"/>
      <c r="GA615" s="23"/>
      <c r="GB615" s="23"/>
      <c r="GC615" s="23"/>
      <c r="GD615" s="23"/>
      <c r="GE615" s="23"/>
      <c r="GF615" s="23"/>
      <c r="GG615" s="23"/>
      <c r="GH615" s="23"/>
      <c r="GI615" s="23"/>
      <c r="GJ615" s="23"/>
      <c r="GK615" s="23"/>
    </row>
    <row r="616" spans="1:193" x14ac:dyDescent="0.35">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c r="AD616" s="23"/>
      <c r="AE616" s="23"/>
      <c r="AF616" s="23"/>
      <c r="AG616" s="23"/>
      <c r="AH616" s="23"/>
      <c r="AI616" s="23"/>
      <c r="AJ616" s="23"/>
      <c r="AK616" s="23"/>
      <c r="AL616" s="23"/>
      <c r="AM616" s="23"/>
      <c r="AN616" s="23"/>
      <c r="AO616" s="23"/>
      <c r="AP616" s="23"/>
      <c r="AQ616" s="23"/>
      <c r="AR616" s="23"/>
      <c r="AS616" s="23"/>
      <c r="AT616" s="23"/>
      <c r="AU616" s="23"/>
      <c r="AV616" s="23"/>
      <c r="AW616" s="23"/>
      <c r="AX616" s="23"/>
      <c r="AY616" s="23"/>
      <c r="AZ616" s="23"/>
      <c r="BA616" s="23"/>
      <c r="BB616" s="23"/>
      <c r="BC616" s="23"/>
      <c r="BD616" s="23"/>
      <c r="BE616" s="23"/>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c r="EC616" s="23"/>
      <c r="ED616" s="23"/>
      <c r="EE616" s="23"/>
      <c r="EF616" s="23"/>
      <c r="EG616" s="23"/>
      <c r="EH616" s="23"/>
      <c r="EI616" s="23"/>
      <c r="EJ616" s="23"/>
      <c r="EK616" s="23"/>
      <c r="EL616" s="23"/>
      <c r="EM616" s="23"/>
      <c r="EN616" s="23"/>
      <c r="EO616" s="23"/>
      <c r="EP616" s="23"/>
      <c r="EQ616" s="23"/>
      <c r="ER616" s="23"/>
      <c r="ES616" s="23"/>
      <c r="ET616" s="23"/>
      <c r="EU616" s="23"/>
      <c r="EV616" s="23"/>
      <c r="EW616" s="23"/>
      <c r="EX616" s="23"/>
      <c r="EY616" s="23"/>
      <c r="EZ616" s="23"/>
      <c r="FA616" s="23"/>
      <c r="FB616" s="23"/>
      <c r="FC616" s="23"/>
      <c r="FD616" s="23"/>
      <c r="FE616" s="23"/>
      <c r="FF616" s="23"/>
      <c r="FG616" s="23"/>
      <c r="FH616" s="23"/>
      <c r="FI616" s="23"/>
      <c r="FJ616" s="23"/>
      <c r="FK616" s="23"/>
      <c r="FL616" s="23"/>
      <c r="FM616" s="23"/>
      <c r="FN616" s="23"/>
      <c r="FO616" s="23"/>
      <c r="FP616" s="23"/>
      <c r="FQ616" s="23"/>
      <c r="FR616" s="23"/>
      <c r="FS616" s="23"/>
      <c r="FT616" s="23"/>
      <c r="FU616" s="23"/>
      <c r="FV616" s="23"/>
      <c r="FW616" s="23"/>
      <c r="FX616" s="23"/>
      <c r="FY616" s="23"/>
      <c r="FZ616" s="23"/>
      <c r="GA616" s="23"/>
      <c r="GB616" s="23"/>
      <c r="GC616" s="23"/>
      <c r="GD616" s="23"/>
      <c r="GE616" s="23"/>
      <c r="GF616" s="23"/>
      <c r="GG616" s="23"/>
      <c r="GH616" s="23"/>
      <c r="GI616" s="23"/>
      <c r="GJ616" s="23"/>
      <c r="GK616" s="23"/>
    </row>
    <row r="617" spans="1:193" x14ac:dyDescent="0.35">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c r="AD617" s="23"/>
      <c r="AE617" s="23"/>
      <c r="AF617" s="23"/>
      <c r="AG617" s="23"/>
      <c r="AH617" s="23"/>
      <c r="AI617" s="23"/>
      <c r="AJ617" s="23"/>
      <c r="AK617" s="23"/>
      <c r="AL617" s="23"/>
      <c r="AM617" s="23"/>
      <c r="AN617" s="23"/>
      <c r="AO617" s="23"/>
      <c r="AP617" s="23"/>
      <c r="AQ617" s="23"/>
      <c r="AR617" s="23"/>
      <c r="AS617" s="23"/>
      <c r="AT617" s="23"/>
      <c r="AU617" s="23"/>
      <c r="AV617" s="23"/>
      <c r="AW617" s="23"/>
      <c r="AX617" s="23"/>
      <c r="AY617" s="23"/>
      <c r="AZ617" s="23"/>
      <c r="BA617" s="23"/>
      <c r="BB617" s="23"/>
      <c r="BC617" s="23"/>
      <c r="BD617" s="23"/>
      <c r="BE617" s="23"/>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c r="EC617" s="23"/>
      <c r="ED617" s="23"/>
      <c r="EE617" s="23"/>
      <c r="EF617" s="23"/>
      <c r="EG617" s="23"/>
      <c r="EH617" s="23"/>
      <c r="EI617" s="23"/>
      <c r="EJ617" s="23"/>
      <c r="EK617" s="23"/>
      <c r="EL617" s="23"/>
      <c r="EM617" s="23"/>
      <c r="EN617" s="23"/>
      <c r="EO617" s="23"/>
      <c r="EP617" s="23"/>
      <c r="EQ617" s="23"/>
      <c r="ER617" s="23"/>
      <c r="ES617" s="23"/>
      <c r="ET617" s="23"/>
      <c r="EU617" s="23"/>
      <c r="EV617" s="23"/>
      <c r="EW617" s="23"/>
      <c r="EX617" s="23"/>
      <c r="EY617" s="23"/>
      <c r="EZ617" s="23"/>
      <c r="FA617" s="23"/>
      <c r="FB617" s="23"/>
      <c r="FC617" s="23"/>
      <c r="FD617" s="23"/>
      <c r="FE617" s="23"/>
      <c r="FF617" s="23"/>
      <c r="FG617" s="23"/>
      <c r="FH617" s="23"/>
      <c r="FI617" s="23"/>
      <c r="FJ617" s="23"/>
      <c r="FK617" s="23"/>
      <c r="FL617" s="23"/>
      <c r="FM617" s="23"/>
      <c r="FN617" s="23"/>
      <c r="FO617" s="23"/>
      <c r="FP617" s="23"/>
      <c r="FQ617" s="23"/>
      <c r="FR617" s="23"/>
      <c r="FS617" s="23"/>
      <c r="FT617" s="23"/>
      <c r="FU617" s="23"/>
      <c r="FV617" s="23"/>
      <c r="FW617" s="23"/>
      <c r="FX617" s="23"/>
      <c r="FY617" s="23"/>
      <c r="FZ617" s="23"/>
      <c r="GA617" s="23"/>
      <c r="GB617" s="23"/>
      <c r="GC617" s="23"/>
      <c r="GD617" s="23"/>
      <c r="GE617" s="23"/>
      <c r="GF617" s="23"/>
      <c r="GG617" s="23"/>
      <c r="GH617" s="23"/>
      <c r="GI617" s="23"/>
      <c r="GJ617" s="23"/>
      <c r="GK617" s="23"/>
    </row>
    <row r="618" spans="1:193" x14ac:dyDescent="0.35">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c r="AD618" s="23"/>
      <c r="AE618" s="23"/>
      <c r="AF618" s="23"/>
      <c r="AG618" s="23"/>
      <c r="AH618" s="23"/>
      <c r="AI618" s="23"/>
      <c r="AJ618" s="23"/>
      <c r="AK618" s="23"/>
      <c r="AL618" s="23"/>
      <c r="AM618" s="23"/>
      <c r="AN618" s="23"/>
      <c r="AO618" s="23"/>
      <c r="AP618" s="23"/>
      <c r="AQ618" s="23"/>
      <c r="AR618" s="23"/>
      <c r="AS618" s="23"/>
      <c r="AT618" s="23"/>
      <c r="AU618" s="23"/>
      <c r="AV618" s="23"/>
      <c r="AW618" s="23"/>
      <c r="AX618" s="23"/>
      <c r="AY618" s="23"/>
      <c r="AZ618" s="23"/>
      <c r="BA618" s="23"/>
      <c r="BB618" s="23"/>
      <c r="BC618" s="23"/>
      <c r="BD618" s="23"/>
      <c r="BE618" s="23"/>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c r="EC618" s="23"/>
      <c r="ED618" s="23"/>
      <c r="EE618" s="23"/>
      <c r="EF618" s="23"/>
      <c r="EG618" s="23"/>
      <c r="EH618" s="23"/>
      <c r="EI618" s="23"/>
      <c r="EJ618" s="23"/>
      <c r="EK618" s="23"/>
      <c r="EL618" s="23"/>
      <c r="EM618" s="23"/>
      <c r="EN618" s="23"/>
      <c r="EO618" s="23"/>
      <c r="EP618" s="23"/>
      <c r="EQ618" s="23"/>
      <c r="ER618" s="23"/>
      <c r="ES618" s="23"/>
      <c r="ET618" s="23"/>
      <c r="EU618" s="23"/>
      <c r="EV618" s="23"/>
      <c r="EW618" s="23"/>
      <c r="EX618" s="23"/>
      <c r="EY618" s="23"/>
      <c r="EZ618" s="23"/>
      <c r="FA618" s="23"/>
      <c r="FB618" s="23"/>
      <c r="FC618" s="23"/>
      <c r="FD618" s="23"/>
      <c r="FE618" s="23"/>
      <c r="FF618" s="23"/>
      <c r="FG618" s="23"/>
      <c r="FH618" s="23"/>
      <c r="FI618" s="23"/>
      <c r="FJ618" s="23"/>
      <c r="FK618" s="23"/>
      <c r="FL618" s="23"/>
      <c r="FM618" s="23"/>
      <c r="FN618" s="23"/>
      <c r="FO618" s="23"/>
      <c r="FP618" s="23"/>
      <c r="FQ618" s="23"/>
      <c r="FR618" s="23"/>
      <c r="FS618" s="23"/>
      <c r="FT618" s="23"/>
      <c r="FU618" s="23"/>
      <c r="FV618" s="23"/>
      <c r="FW618" s="23"/>
      <c r="FX618" s="23"/>
      <c r="FY618" s="23"/>
      <c r="FZ618" s="23"/>
      <c r="GA618" s="23"/>
      <c r="GB618" s="23"/>
      <c r="GC618" s="23"/>
      <c r="GD618" s="23"/>
      <c r="GE618" s="23"/>
      <c r="GF618" s="23"/>
      <c r="GG618" s="23"/>
      <c r="GH618" s="23"/>
      <c r="GI618" s="23"/>
      <c r="GJ618" s="23"/>
      <c r="GK618" s="23"/>
    </row>
    <row r="619" spans="1:193" x14ac:dyDescent="0.35">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c r="AD619" s="23"/>
      <c r="AE619" s="23"/>
      <c r="AF619" s="23"/>
      <c r="AG619" s="23"/>
      <c r="AH619" s="23"/>
      <c r="AI619" s="23"/>
      <c r="AJ619" s="23"/>
      <c r="AK619" s="23"/>
      <c r="AL619" s="23"/>
      <c r="AM619" s="23"/>
      <c r="AN619" s="23"/>
      <c r="AO619" s="23"/>
      <c r="AP619" s="23"/>
      <c r="AQ619" s="23"/>
      <c r="AR619" s="23"/>
      <c r="AS619" s="23"/>
      <c r="AT619" s="23"/>
      <c r="AU619" s="23"/>
      <c r="AV619" s="23"/>
      <c r="AW619" s="23"/>
      <c r="AX619" s="23"/>
      <c r="AY619" s="23"/>
      <c r="AZ619" s="23"/>
      <c r="BA619" s="23"/>
      <c r="BB619" s="23"/>
      <c r="BC619" s="23"/>
      <c r="BD619" s="23"/>
      <c r="BE619" s="23"/>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c r="EC619" s="23"/>
      <c r="ED619" s="23"/>
      <c r="EE619" s="23"/>
      <c r="EF619" s="23"/>
      <c r="EG619" s="23"/>
      <c r="EH619" s="23"/>
      <c r="EI619" s="23"/>
      <c r="EJ619" s="23"/>
      <c r="EK619" s="23"/>
      <c r="EL619" s="23"/>
      <c r="EM619" s="23"/>
      <c r="EN619" s="23"/>
      <c r="EO619" s="23"/>
      <c r="EP619" s="23"/>
      <c r="EQ619" s="23"/>
      <c r="ER619" s="23"/>
      <c r="ES619" s="23"/>
      <c r="ET619" s="23"/>
      <c r="EU619" s="23"/>
      <c r="EV619" s="23"/>
      <c r="EW619" s="23"/>
      <c r="EX619" s="23"/>
      <c r="EY619" s="23"/>
      <c r="EZ619" s="23"/>
      <c r="FA619" s="23"/>
      <c r="FB619" s="23"/>
      <c r="FC619" s="23"/>
      <c r="FD619" s="23"/>
      <c r="FE619" s="23"/>
      <c r="FF619" s="23"/>
      <c r="FG619" s="23"/>
      <c r="FH619" s="23"/>
      <c r="FI619" s="23"/>
      <c r="FJ619" s="23"/>
      <c r="FK619" s="23"/>
      <c r="FL619" s="23"/>
      <c r="FM619" s="23"/>
      <c r="FN619" s="23"/>
      <c r="FO619" s="23"/>
      <c r="FP619" s="23"/>
      <c r="FQ619" s="23"/>
      <c r="FR619" s="23"/>
      <c r="FS619" s="23"/>
      <c r="FT619" s="23"/>
      <c r="FU619" s="23"/>
      <c r="FV619" s="23"/>
      <c r="FW619" s="23"/>
      <c r="FX619" s="23"/>
      <c r="FY619" s="23"/>
      <c r="FZ619" s="23"/>
      <c r="GA619" s="23"/>
      <c r="GB619" s="23"/>
      <c r="GC619" s="23"/>
      <c r="GD619" s="23"/>
      <c r="GE619" s="23"/>
      <c r="GF619" s="23"/>
      <c r="GG619" s="23"/>
      <c r="GH619" s="23"/>
      <c r="GI619" s="23"/>
      <c r="GJ619" s="23"/>
      <c r="GK619" s="23"/>
    </row>
    <row r="620" spans="1:193" x14ac:dyDescent="0.35">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c r="AD620" s="23"/>
      <c r="AE620" s="23"/>
      <c r="AF620" s="23"/>
      <c r="AG620" s="23"/>
      <c r="AH620" s="23"/>
      <c r="AI620" s="23"/>
      <c r="AJ620" s="23"/>
      <c r="AK620" s="23"/>
      <c r="AL620" s="23"/>
      <c r="AM620" s="23"/>
      <c r="AN620" s="23"/>
      <c r="AO620" s="23"/>
      <c r="AP620" s="23"/>
      <c r="AQ620" s="23"/>
      <c r="AR620" s="23"/>
      <c r="AS620" s="23"/>
      <c r="AT620" s="23"/>
      <c r="AU620" s="23"/>
      <c r="AV620" s="23"/>
      <c r="AW620" s="23"/>
      <c r="AX620" s="23"/>
      <c r="AY620" s="23"/>
      <c r="AZ620" s="23"/>
      <c r="BA620" s="23"/>
      <c r="BB620" s="23"/>
      <c r="BC620" s="23"/>
      <c r="BD620" s="23"/>
      <c r="BE620" s="23"/>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c r="EC620" s="23"/>
      <c r="ED620" s="23"/>
      <c r="EE620" s="23"/>
      <c r="EF620" s="23"/>
      <c r="EG620" s="23"/>
      <c r="EH620" s="23"/>
      <c r="EI620" s="23"/>
      <c r="EJ620" s="23"/>
      <c r="EK620" s="23"/>
      <c r="EL620" s="23"/>
      <c r="EM620" s="23"/>
      <c r="EN620" s="23"/>
      <c r="EO620" s="23"/>
      <c r="EP620" s="23"/>
      <c r="EQ620" s="23"/>
      <c r="ER620" s="23"/>
      <c r="ES620" s="23"/>
      <c r="ET620" s="23"/>
      <c r="EU620" s="23"/>
      <c r="EV620" s="23"/>
      <c r="EW620" s="23"/>
      <c r="EX620" s="23"/>
      <c r="EY620" s="23"/>
      <c r="EZ620" s="23"/>
      <c r="FA620" s="23"/>
      <c r="FB620" s="23"/>
      <c r="FC620" s="23"/>
      <c r="FD620" s="23"/>
      <c r="FE620" s="23"/>
      <c r="FF620" s="23"/>
      <c r="FG620" s="23"/>
      <c r="FH620" s="23"/>
      <c r="FI620" s="23"/>
      <c r="FJ620" s="23"/>
      <c r="FK620" s="23"/>
      <c r="FL620" s="23"/>
      <c r="FM620" s="23"/>
      <c r="FN620" s="23"/>
      <c r="FO620" s="23"/>
      <c r="FP620" s="23"/>
      <c r="FQ620" s="23"/>
      <c r="FR620" s="23"/>
      <c r="FS620" s="23"/>
      <c r="FT620" s="23"/>
      <c r="FU620" s="23"/>
      <c r="FV620" s="23"/>
      <c r="FW620" s="23"/>
      <c r="FX620" s="23"/>
      <c r="FY620" s="23"/>
      <c r="FZ620" s="23"/>
      <c r="GA620" s="23"/>
      <c r="GB620" s="23"/>
      <c r="GC620" s="23"/>
      <c r="GD620" s="23"/>
      <c r="GE620" s="23"/>
      <c r="GF620" s="23"/>
      <c r="GG620" s="23"/>
      <c r="GH620" s="23"/>
      <c r="GI620" s="23"/>
      <c r="GJ620" s="23"/>
      <c r="GK620" s="23"/>
    </row>
    <row r="621" spans="1:193" x14ac:dyDescent="0.35">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c r="AD621" s="23"/>
      <c r="AE621" s="23"/>
      <c r="AF621" s="23"/>
      <c r="AG621" s="23"/>
      <c r="AH621" s="23"/>
      <c r="AI621" s="23"/>
      <c r="AJ621" s="23"/>
      <c r="AK621" s="23"/>
      <c r="AL621" s="23"/>
      <c r="AM621" s="23"/>
      <c r="AN621" s="23"/>
      <c r="AO621" s="23"/>
      <c r="AP621" s="23"/>
      <c r="AQ621" s="23"/>
      <c r="AR621" s="23"/>
      <c r="AS621" s="23"/>
      <c r="AT621" s="23"/>
      <c r="AU621" s="23"/>
      <c r="AV621" s="23"/>
      <c r="AW621" s="23"/>
      <c r="AX621" s="23"/>
      <c r="AY621" s="23"/>
      <c r="AZ621" s="23"/>
      <c r="BA621" s="23"/>
      <c r="BB621" s="23"/>
      <c r="BC621" s="23"/>
      <c r="BD621" s="23"/>
      <c r="BE621" s="23"/>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c r="EC621" s="23"/>
      <c r="ED621" s="23"/>
      <c r="EE621" s="23"/>
      <c r="EF621" s="23"/>
      <c r="EG621" s="23"/>
      <c r="EH621" s="23"/>
      <c r="EI621" s="23"/>
      <c r="EJ621" s="23"/>
      <c r="EK621" s="23"/>
      <c r="EL621" s="23"/>
      <c r="EM621" s="23"/>
      <c r="EN621" s="23"/>
      <c r="EO621" s="23"/>
      <c r="EP621" s="23"/>
      <c r="EQ621" s="23"/>
      <c r="ER621" s="23"/>
      <c r="ES621" s="23"/>
      <c r="ET621" s="23"/>
      <c r="EU621" s="23"/>
      <c r="EV621" s="23"/>
      <c r="EW621" s="23"/>
      <c r="EX621" s="23"/>
      <c r="EY621" s="23"/>
      <c r="EZ621" s="23"/>
      <c r="FA621" s="23"/>
      <c r="FB621" s="23"/>
      <c r="FC621" s="23"/>
      <c r="FD621" s="23"/>
      <c r="FE621" s="23"/>
      <c r="FF621" s="23"/>
      <c r="FG621" s="23"/>
      <c r="FH621" s="23"/>
      <c r="FI621" s="23"/>
      <c r="FJ621" s="23"/>
      <c r="FK621" s="23"/>
      <c r="FL621" s="23"/>
      <c r="FM621" s="23"/>
      <c r="FN621" s="23"/>
      <c r="FO621" s="23"/>
      <c r="FP621" s="23"/>
      <c r="FQ621" s="23"/>
      <c r="FR621" s="23"/>
      <c r="FS621" s="23"/>
      <c r="FT621" s="23"/>
      <c r="FU621" s="23"/>
      <c r="FV621" s="23"/>
      <c r="FW621" s="23"/>
      <c r="FX621" s="23"/>
      <c r="FY621" s="23"/>
      <c r="FZ621" s="23"/>
      <c r="GA621" s="23"/>
      <c r="GB621" s="23"/>
      <c r="GC621" s="23"/>
      <c r="GD621" s="23"/>
      <c r="GE621" s="23"/>
      <c r="GF621" s="23"/>
      <c r="GG621" s="23"/>
      <c r="GH621" s="23"/>
      <c r="GI621" s="23"/>
      <c r="GJ621" s="23"/>
      <c r="GK621" s="23"/>
    </row>
    <row r="622" spans="1:193" x14ac:dyDescent="0.35">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c r="AD622" s="23"/>
      <c r="AE622" s="23"/>
      <c r="AF622" s="23"/>
      <c r="AG622" s="23"/>
      <c r="AH622" s="23"/>
      <c r="AI622" s="23"/>
      <c r="AJ622" s="23"/>
      <c r="AK622" s="23"/>
      <c r="AL622" s="23"/>
      <c r="AM622" s="23"/>
      <c r="AN622" s="23"/>
      <c r="AO622" s="23"/>
      <c r="AP622" s="23"/>
      <c r="AQ622" s="23"/>
      <c r="AR622" s="23"/>
      <c r="AS622" s="23"/>
      <c r="AT622" s="23"/>
      <c r="AU622" s="23"/>
      <c r="AV622" s="23"/>
      <c r="AW622" s="23"/>
      <c r="AX622" s="23"/>
      <c r="AY622" s="23"/>
      <c r="AZ622" s="23"/>
      <c r="BA622" s="23"/>
      <c r="BB622" s="23"/>
      <c r="BC622" s="23"/>
      <c r="BD622" s="23"/>
      <c r="BE622" s="23"/>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c r="EC622" s="23"/>
      <c r="ED622" s="23"/>
      <c r="EE622" s="23"/>
      <c r="EF622" s="23"/>
      <c r="EG622" s="23"/>
      <c r="EH622" s="23"/>
      <c r="EI622" s="23"/>
      <c r="EJ622" s="23"/>
      <c r="EK622" s="23"/>
      <c r="EL622" s="23"/>
      <c r="EM622" s="23"/>
      <c r="EN622" s="23"/>
      <c r="EO622" s="23"/>
      <c r="EP622" s="23"/>
      <c r="EQ622" s="23"/>
      <c r="ER622" s="23"/>
      <c r="ES622" s="23"/>
      <c r="ET622" s="23"/>
      <c r="EU622" s="23"/>
      <c r="EV622" s="23"/>
      <c r="EW622" s="23"/>
      <c r="EX622" s="23"/>
      <c r="EY622" s="23"/>
      <c r="EZ622" s="23"/>
      <c r="FA622" s="23"/>
      <c r="FB622" s="23"/>
      <c r="FC622" s="23"/>
      <c r="FD622" s="23"/>
      <c r="FE622" s="23"/>
      <c r="FF622" s="23"/>
      <c r="FG622" s="23"/>
      <c r="FH622" s="23"/>
      <c r="FI622" s="23"/>
      <c r="FJ622" s="23"/>
      <c r="FK622" s="23"/>
      <c r="FL622" s="23"/>
      <c r="FM622" s="23"/>
      <c r="FN622" s="23"/>
      <c r="FO622" s="23"/>
      <c r="FP622" s="23"/>
      <c r="FQ622" s="23"/>
      <c r="FR622" s="23"/>
      <c r="FS622" s="23"/>
      <c r="FT622" s="23"/>
      <c r="FU622" s="23"/>
      <c r="FV622" s="23"/>
      <c r="FW622" s="23"/>
      <c r="FX622" s="23"/>
      <c r="FY622" s="23"/>
      <c r="FZ622" s="23"/>
      <c r="GA622" s="23"/>
      <c r="GB622" s="23"/>
      <c r="GC622" s="23"/>
      <c r="GD622" s="23"/>
      <c r="GE622" s="23"/>
      <c r="GF622" s="23"/>
      <c r="GG622" s="23"/>
      <c r="GH622" s="23"/>
      <c r="GI622" s="23"/>
      <c r="GJ622" s="23"/>
      <c r="GK622" s="23"/>
    </row>
    <row r="623" spans="1:193" x14ac:dyDescent="0.35">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c r="AD623" s="23"/>
      <c r="AE623" s="23"/>
      <c r="AF623" s="23"/>
      <c r="AG623" s="23"/>
      <c r="AH623" s="23"/>
      <c r="AI623" s="23"/>
      <c r="AJ623" s="23"/>
      <c r="AK623" s="23"/>
      <c r="AL623" s="23"/>
      <c r="AM623" s="23"/>
      <c r="AN623" s="23"/>
      <c r="AO623" s="23"/>
      <c r="AP623" s="23"/>
      <c r="AQ623" s="23"/>
      <c r="AR623" s="23"/>
      <c r="AS623" s="23"/>
      <c r="AT623" s="23"/>
      <c r="AU623" s="23"/>
      <c r="AV623" s="23"/>
      <c r="AW623" s="23"/>
      <c r="AX623" s="23"/>
      <c r="AY623" s="23"/>
      <c r="AZ623" s="23"/>
      <c r="BA623" s="23"/>
      <c r="BB623" s="23"/>
      <c r="BC623" s="23"/>
      <c r="BD623" s="23"/>
      <c r="BE623" s="23"/>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c r="EC623" s="23"/>
      <c r="ED623" s="23"/>
      <c r="EE623" s="23"/>
      <c r="EF623" s="23"/>
      <c r="EG623" s="23"/>
      <c r="EH623" s="23"/>
      <c r="EI623" s="23"/>
      <c r="EJ623" s="23"/>
      <c r="EK623" s="23"/>
      <c r="EL623" s="23"/>
      <c r="EM623" s="23"/>
      <c r="EN623" s="23"/>
      <c r="EO623" s="23"/>
      <c r="EP623" s="23"/>
      <c r="EQ623" s="23"/>
      <c r="ER623" s="23"/>
      <c r="ES623" s="23"/>
      <c r="ET623" s="23"/>
      <c r="EU623" s="23"/>
      <c r="EV623" s="23"/>
      <c r="EW623" s="23"/>
      <c r="EX623" s="23"/>
      <c r="EY623" s="23"/>
      <c r="EZ623" s="23"/>
      <c r="FA623" s="23"/>
      <c r="FB623" s="23"/>
      <c r="FC623" s="23"/>
      <c r="FD623" s="23"/>
      <c r="FE623" s="23"/>
      <c r="FF623" s="23"/>
      <c r="FG623" s="23"/>
      <c r="FH623" s="23"/>
      <c r="FI623" s="23"/>
      <c r="FJ623" s="23"/>
      <c r="FK623" s="23"/>
      <c r="FL623" s="23"/>
      <c r="FM623" s="23"/>
      <c r="FN623" s="23"/>
      <c r="FO623" s="23"/>
      <c r="FP623" s="23"/>
      <c r="FQ623" s="23"/>
      <c r="FR623" s="23"/>
      <c r="FS623" s="23"/>
      <c r="FT623" s="23"/>
      <c r="FU623" s="23"/>
      <c r="FV623" s="23"/>
      <c r="FW623" s="23"/>
      <c r="FX623" s="23"/>
      <c r="FY623" s="23"/>
      <c r="FZ623" s="23"/>
      <c r="GA623" s="23"/>
      <c r="GB623" s="23"/>
      <c r="GC623" s="23"/>
      <c r="GD623" s="23"/>
      <c r="GE623" s="23"/>
      <c r="GF623" s="23"/>
      <c r="GG623" s="23"/>
      <c r="GH623" s="23"/>
      <c r="GI623" s="23"/>
      <c r="GJ623" s="23"/>
      <c r="GK623" s="23"/>
    </row>
    <row r="624" spans="1:193" x14ac:dyDescent="0.35">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c r="AD624" s="23"/>
      <c r="AE624" s="23"/>
      <c r="AF624" s="23"/>
      <c r="AG624" s="23"/>
      <c r="AH624" s="23"/>
      <c r="AI624" s="23"/>
      <c r="AJ624" s="23"/>
      <c r="AK624" s="23"/>
      <c r="AL624" s="23"/>
      <c r="AM624" s="23"/>
      <c r="AN624" s="23"/>
      <c r="AO624" s="23"/>
      <c r="AP624" s="23"/>
      <c r="AQ624" s="23"/>
      <c r="AR624" s="23"/>
      <c r="AS624" s="23"/>
      <c r="AT624" s="23"/>
      <c r="AU624" s="23"/>
      <c r="AV624" s="23"/>
      <c r="AW624" s="23"/>
      <c r="AX624" s="23"/>
      <c r="AY624" s="23"/>
      <c r="AZ624" s="23"/>
      <c r="BA624" s="23"/>
      <c r="BB624" s="23"/>
      <c r="BC624" s="23"/>
      <c r="BD624" s="23"/>
      <c r="BE624" s="23"/>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c r="EC624" s="23"/>
      <c r="ED624" s="23"/>
      <c r="EE624" s="23"/>
      <c r="EF624" s="23"/>
      <c r="EG624" s="23"/>
      <c r="EH624" s="23"/>
      <c r="EI624" s="23"/>
      <c r="EJ624" s="23"/>
      <c r="EK624" s="23"/>
      <c r="EL624" s="23"/>
      <c r="EM624" s="23"/>
      <c r="EN624" s="23"/>
      <c r="EO624" s="23"/>
      <c r="EP624" s="23"/>
      <c r="EQ624" s="23"/>
      <c r="ER624" s="23"/>
      <c r="ES624" s="23"/>
      <c r="ET624" s="23"/>
      <c r="EU624" s="23"/>
      <c r="EV624" s="23"/>
      <c r="EW624" s="23"/>
      <c r="EX624" s="23"/>
      <c r="EY624" s="23"/>
      <c r="EZ624" s="23"/>
      <c r="FA624" s="23"/>
      <c r="FB624" s="23"/>
      <c r="FC624" s="23"/>
      <c r="FD624" s="23"/>
      <c r="FE624" s="23"/>
      <c r="FF624" s="23"/>
      <c r="FG624" s="23"/>
      <c r="FH624" s="23"/>
      <c r="FI624" s="23"/>
      <c r="FJ624" s="23"/>
      <c r="FK624" s="23"/>
      <c r="FL624" s="23"/>
      <c r="FM624" s="23"/>
      <c r="FN624" s="23"/>
      <c r="FO624" s="23"/>
      <c r="FP624" s="23"/>
      <c r="FQ624" s="23"/>
      <c r="FR624" s="23"/>
      <c r="FS624" s="23"/>
      <c r="FT624" s="23"/>
      <c r="FU624" s="23"/>
      <c r="FV624" s="23"/>
      <c r="FW624" s="23"/>
      <c r="FX624" s="23"/>
      <c r="FY624" s="23"/>
      <c r="FZ624" s="23"/>
      <c r="GA624" s="23"/>
      <c r="GB624" s="23"/>
      <c r="GC624" s="23"/>
      <c r="GD624" s="23"/>
      <c r="GE624" s="23"/>
      <c r="GF624" s="23"/>
      <c r="GG624" s="23"/>
      <c r="GH624" s="23"/>
      <c r="GI624" s="23"/>
      <c r="GJ624" s="23"/>
      <c r="GK624" s="23"/>
    </row>
    <row r="625" spans="1:193" x14ac:dyDescent="0.35">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c r="AD625" s="23"/>
      <c r="AE625" s="23"/>
      <c r="AF625" s="23"/>
      <c r="AG625" s="23"/>
      <c r="AH625" s="23"/>
      <c r="AI625" s="23"/>
      <c r="AJ625" s="23"/>
      <c r="AK625" s="23"/>
      <c r="AL625" s="23"/>
      <c r="AM625" s="23"/>
      <c r="AN625" s="23"/>
      <c r="AO625" s="23"/>
      <c r="AP625" s="23"/>
      <c r="AQ625" s="23"/>
      <c r="AR625" s="23"/>
      <c r="AS625" s="23"/>
      <c r="AT625" s="23"/>
      <c r="AU625" s="23"/>
      <c r="AV625" s="23"/>
      <c r="AW625" s="23"/>
      <c r="AX625" s="23"/>
      <c r="AY625" s="23"/>
      <c r="AZ625" s="23"/>
      <c r="BA625" s="23"/>
      <c r="BB625" s="23"/>
      <c r="BC625" s="23"/>
      <c r="BD625" s="23"/>
      <c r="BE625" s="23"/>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c r="EC625" s="23"/>
      <c r="ED625" s="23"/>
      <c r="EE625" s="23"/>
      <c r="EF625" s="23"/>
      <c r="EG625" s="23"/>
      <c r="EH625" s="23"/>
      <c r="EI625" s="23"/>
      <c r="EJ625" s="23"/>
      <c r="EK625" s="23"/>
      <c r="EL625" s="23"/>
      <c r="EM625" s="23"/>
      <c r="EN625" s="23"/>
      <c r="EO625" s="23"/>
      <c r="EP625" s="23"/>
      <c r="EQ625" s="23"/>
      <c r="ER625" s="23"/>
      <c r="ES625" s="23"/>
      <c r="ET625" s="23"/>
      <c r="EU625" s="23"/>
      <c r="EV625" s="23"/>
      <c r="EW625" s="23"/>
      <c r="EX625" s="23"/>
      <c r="EY625" s="23"/>
      <c r="EZ625" s="23"/>
      <c r="FA625" s="23"/>
      <c r="FB625" s="23"/>
      <c r="FC625" s="23"/>
      <c r="FD625" s="23"/>
      <c r="FE625" s="23"/>
      <c r="FF625" s="23"/>
      <c r="FG625" s="23"/>
      <c r="FH625" s="23"/>
      <c r="FI625" s="23"/>
      <c r="FJ625" s="23"/>
      <c r="FK625" s="23"/>
      <c r="FL625" s="23"/>
      <c r="FM625" s="23"/>
      <c r="FN625" s="23"/>
      <c r="FO625" s="23"/>
      <c r="FP625" s="23"/>
      <c r="FQ625" s="23"/>
      <c r="FR625" s="23"/>
      <c r="FS625" s="23"/>
      <c r="FT625" s="23"/>
      <c r="FU625" s="23"/>
      <c r="FV625" s="23"/>
      <c r="FW625" s="23"/>
      <c r="FX625" s="23"/>
      <c r="FY625" s="23"/>
      <c r="FZ625" s="23"/>
      <c r="GA625" s="23"/>
      <c r="GB625" s="23"/>
      <c r="GC625" s="23"/>
      <c r="GD625" s="23"/>
      <c r="GE625" s="23"/>
      <c r="GF625" s="23"/>
      <c r="GG625" s="23"/>
      <c r="GH625" s="23"/>
      <c r="GI625" s="23"/>
      <c r="GJ625" s="23"/>
      <c r="GK625" s="23"/>
    </row>
    <row r="626" spans="1:193" x14ac:dyDescent="0.35">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c r="AG626" s="23"/>
      <c r="AH626" s="23"/>
      <c r="AI626" s="23"/>
      <c r="AJ626" s="23"/>
      <c r="AK626" s="23"/>
      <c r="AL626" s="23"/>
      <c r="AM626" s="23"/>
      <c r="AN626" s="23"/>
      <c r="AO626" s="23"/>
      <c r="AP626" s="23"/>
      <c r="AQ626" s="23"/>
      <c r="AR626" s="23"/>
      <c r="AS626" s="23"/>
      <c r="AT626" s="23"/>
      <c r="AU626" s="23"/>
      <c r="AV626" s="23"/>
      <c r="AW626" s="23"/>
      <c r="AX626" s="23"/>
      <c r="AY626" s="23"/>
      <c r="AZ626" s="23"/>
      <c r="BA626" s="23"/>
      <c r="BB626" s="23"/>
      <c r="BC626" s="23"/>
      <c r="BD626" s="23"/>
      <c r="BE626" s="23"/>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c r="EC626" s="23"/>
      <c r="ED626" s="23"/>
      <c r="EE626" s="23"/>
      <c r="EF626" s="23"/>
      <c r="EG626" s="23"/>
      <c r="EH626" s="23"/>
      <c r="EI626" s="23"/>
      <c r="EJ626" s="23"/>
      <c r="EK626" s="23"/>
      <c r="EL626" s="23"/>
      <c r="EM626" s="23"/>
      <c r="EN626" s="23"/>
      <c r="EO626" s="23"/>
      <c r="EP626" s="23"/>
      <c r="EQ626" s="23"/>
      <c r="ER626" s="23"/>
      <c r="ES626" s="23"/>
      <c r="ET626" s="23"/>
      <c r="EU626" s="23"/>
      <c r="EV626" s="23"/>
      <c r="EW626" s="23"/>
      <c r="EX626" s="23"/>
      <c r="EY626" s="23"/>
      <c r="EZ626" s="23"/>
      <c r="FA626" s="23"/>
      <c r="FB626" s="23"/>
      <c r="FC626" s="23"/>
      <c r="FD626" s="23"/>
      <c r="FE626" s="23"/>
      <c r="FF626" s="23"/>
      <c r="FG626" s="23"/>
      <c r="FH626" s="23"/>
      <c r="FI626" s="23"/>
      <c r="FJ626" s="23"/>
      <c r="FK626" s="23"/>
      <c r="FL626" s="23"/>
      <c r="FM626" s="23"/>
      <c r="FN626" s="23"/>
      <c r="FO626" s="23"/>
      <c r="FP626" s="23"/>
      <c r="FQ626" s="23"/>
      <c r="FR626" s="23"/>
      <c r="FS626" s="23"/>
      <c r="FT626" s="23"/>
      <c r="FU626" s="23"/>
      <c r="FV626" s="23"/>
      <c r="FW626" s="23"/>
      <c r="FX626" s="23"/>
      <c r="FY626" s="23"/>
      <c r="FZ626" s="23"/>
      <c r="GA626" s="23"/>
      <c r="GB626" s="23"/>
      <c r="GC626" s="23"/>
      <c r="GD626" s="23"/>
      <c r="GE626" s="23"/>
      <c r="GF626" s="23"/>
      <c r="GG626" s="23"/>
      <c r="GH626" s="23"/>
      <c r="GI626" s="23"/>
      <c r="GJ626" s="23"/>
      <c r="GK626" s="23"/>
    </row>
    <row r="627" spans="1:193" x14ac:dyDescent="0.35">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c r="AD627" s="23"/>
      <c r="AE627" s="23"/>
      <c r="AF627" s="23"/>
      <c r="AG627" s="23"/>
      <c r="AH627" s="23"/>
      <c r="AI627" s="23"/>
      <c r="AJ627" s="23"/>
      <c r="AK627" s="23"/>
      <c r="AL627" s="23"/>
      <c r="AM627" s="23"/>
      <c r="AN627" s="23"/>
      <c r="AO627" s="23"/>
      <c r="AP627" s="23"/>
      <c r="AQ627" s="23"/>
      <c r="AR627" s="23"/>
      <c r="AS627" s="23"/>
      <c r="AT627" s="23"/>
      <c r="AU627" s="23"/>
      <c r="AV627" s="23"/>
      <c r="AW627" s="23"/>
      <c r="AX627" s="23"/>
      <c r="AY627" s="23"/>
      <c r="AZ627" s="23"/>
      <c r="BA627" s="23"/>
      <c r="BB627" s="23"/>
      <c r="BC627" s="23"/>
      <c r="BD627" s="23"/>
      <c r="BE627" s="23"/>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c r="EC627" s="23"/>
      <c r="ED627" s="23"/>
      <c r="EE627" s="23"/>
      <c r="EF627" s="23"/>
      <c r="EG627" s="23"/>
      <c r="EH627" s="23"/>
      <c r="EI627" s="23"/>
      <c r="EJ627" s="23"/>
      <c r="EK627" s="23"/>
      <c r="EL627" s="23"/>
      <c r="EM627" s="23"/>
      <c r="EN627" s="23"/>
      <c r="EO627" s="23"/>
      <c r="EP627" s="23"/>
      <c r="EQ627" s="23"/>
      <c r="ER627" s="23"/>
      <c r="ES627" s="23"/>
      <c r="ET627" s="23"/>
      <c r="EU627" s="23"/>
      <c r="EV627" s="23"/>
      <c r="EW627" s="23"/>
      <c r="EX627" s="23"/>
      <c r="EY627" s="23"/>
      <c r="EZ627" s="23"/>
      <c r="FA627" s="23"/>
      <c r="FB627" s="23"/>
      <c r="FC627" s="23"/>
      <c r="FD627" s="23"/>
      <c r="FE627" s="23"/>
      <c r="FF627" s="23"/>
      <c r="FG627" s="23"/>
      <c r="FH627" s="23"/>
      <c r="FI627" s="23"/>
      <c r="FJ627" s="23"/>
      <c r="FK627" s="23"/>
      <c r="FL627" s="23"/>
      <c r="FM627" s="23"/>
      <c r="FN627" s="23"/>
      <c r="FO627" s="23"/>
      <c r="FP627" s="23"/>
      <c r="FQ627" s="23"/>
      <c r="FR627" s="23"/>
      <c r="FS627" s="23"/>
      <c r="FT627" s="23"/>
      <c r="FU627" s="23"/>
      <c r="FV627" s="23"/>
      <c r="FW627" s="23"/>
      <c r="FX627" s="23"/>
      <c r="FY627" s="23"/>
      <c r="FZ627" s="23"/>
      <c r="GA627" s="23"/>
      <c r="GB627" s="23"/>
      <c r="GC627" s="23"/>
      <c r="GD627" s="23"/>
      <c r="GE627" s="23"/>
      <c r="GF627" s="23"/>
      <c r="GG627" s="23"/>
      <c r="GH627" s="23"/>
      <c r="GI627" s="23"/>
      <c r="GJ627" s="23"/>
      <c r="GK627" s="23"/>
    </row>
    <row r="628" spans="1:193" x14ac:dyDescent="0.35">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c r="AT628" s="23"/>
      <c r="AU628" s="23"/>
      <c r="AV628" s="23"/>
      <c r="AW628" s="23"/>
      <c r="AX628" s="23"/>
      <c r="AY628" s="23"/>
      <c r="AZ628" s="23"/>
      <c r="BA628" s="23"/>
      <c r="BB628" s="23"/>
      <c r="BC628" s="23"/>
      <c r="BD628" s="23"/>
      <c r="BE628" s="23"/>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c r="EC628" s="23"/>
      <c r="ED628" s="23"/>
      <c r="EE628" s="23"/>
      <c r="EF628" s="23"/>
      <c r="EG628" s="23"/>
      <c r="EH628" s="23"/>
      <c r="EI628" s="23"/>
      <c r="EJ628" s="23"/>
      <c r="EK628" s="23"/>
      <c r="EL628" s="23"/>
      <c r="EM628" s="23"/>
      <c r="EN628" s="23"/>
      <c r="EO628" s="23"/>
      <c r="EP628" s="23"/>
      <c r="EQ628" s="23"/>
      <c r="ER628" s="23"/>
      <c r="ES628" s="23"/>
      <c r="ET628" s="23"/>
      <c r="EU628" s="23"/>
      <c r="EV628" s="23"/>
      <c r="EW628" s="23"/>
      <c r="EX628" s="23"/>
      <c r="EY628" s="23"/>
      <c r="EZ628" s="23"/>
      <c r="FA628" s="23"/>
      <c r="FB628" s="23"/>
      <c r="FC628" s="23"/>
      <c r="FD628" s="23"/>
      <c r="FE628" s="23"/>
      <c r="FF628" s="23"/>
      <c r="FG628" s="23"/>
      <c r="FH628" s="23"/>
      <c r="FI628" s="23"/>
      <c r="FJ628" s="23"/>
      <c r="FK628" s="23"/>
      <c r="FL628" s="23"/>
      <c r="FM628" s="23"/>
      <c r="FN628" s="23"/>
      <c r="FO628" s="23"/>
      <c r="FP628" s="23"/>
      <c r="FQ628" s="23"/>
      <c r="FR628" s="23"/>
      <c r="FS628" s="23"/>
      <c r="FT628" s="23"/>
      <c r="FU628" s="23"/>
      <c r="FV628" s="23"/>
      <c r="FW628" s="23"/>
      <c r="FX628" s="23"/>
      <c r="FY628" s="23"/>
      <c r="FZ628" s="23"/>
      <c r="GA628" s="23"/>
      <c r="GB628" s="23"/>
      <c r="GC628" s="23"/>
      <c r="GD628" s="23"/>
      <c r="GE628" s="23"/>
      <c r="GF628" s="23"/>
      <c r="GG628" s="23"/>
      <c r="GH628" s="23"/>
      <c r="GI628" s="23"/>
      <c r="GJ628" s="23"/>
      <c r="GK628" s="23"/>
    </row>
    <row r="629" spans="1:193" x14ac:dyDescent="0.35">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c r="AT629" s="23"/>
      <c r="AU629" s="23"/>
      <c r="AV629" s="23"/>
      <c r="AW629" s="23"/>
      <c r="AX629" s="23"/>
      <c r="AY629" s="23"/>
      <c r="AZ629" s="23"/>
      <c r="BA629" s="23"/>
      <c r="BB629" s="23"/>
      <c r="BC629" s="23"/>
      <c r="BD629" s="23"/>
      <c r="BE629" s="23"/>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c r="EC629" s="23"/>
      <c r="ED629" s="23"/>
      <c r="EE629" s="23"/>
      <c r="EF629" s="23"/>
      <c r="EG629" s="23"/>
      <c r="EH629" s="23"/>
      <c r="EI629" s="23"/>
      <c r="EJ629" s="23"/>
      <c r="EK629" s="23"/>
      <c r="EL629" s="23"/>
      <c r="EM629" s="23"/>
      <c r="EN629" s="23"/>
      <c r="EO629" s="23"/>
      <c r="EP629" s="23"/>
      <c r="EQ629" s="23"/>
      <c r="ER629" s="23"/>
      <c r="ES629" s="23"/>
      <c r="ET629" s="23"/>
      <c r="EU629" s="23"/>
      <c r="EV629" s="23"/>
      <c r="EW629" s="23"/>
      <c r="EX629" s="23"/>
      <c r="EY629" s="23"/>
      <c r="EZ629" s="23"/>
      <c r="FA629" s="23"/>
      <c r="FB629" s="23"/>
      <c r="FC629" s="23"/>
      <c r="FD629" s="23"/>
      <c r="FE629" s="23"/>
      <c r="FF629" s="23"/>
      <c r="FG629" s="23"/>
      <c r="FH629" s="23"/>
      <c r="FI629" s="23"/>
      <c r="FJ629" s="23"/>
      <c r="FK629" s="23"/>
      <c r="FL629" s="23"/>
      <c r="FM629" s="23"/>
      <c r="FN629" s="23"/>
      <c r="FO629" s="23"/>
      <c r="FP629" s="23"/>
      <c r="FQ629" s="23"/>
      <c r="FR629" s="23"/>
      <c r="FS629" s="23"/>
      <c r="FT629" s="23"/>
      <c r="FU629" s="23"/>
      <c r="FV629" s="23"/>
      <c r="FW629" s="23"/>
      <c r="FX629" s="23"/>
      <c r="FY629" s="23"/>
      <c r="FZ629" s="23"/>
      <c r="GA629" s="23"/>
      <c r="GB629" s="23"/>
      <c r="GC629" s="23"/>
      <c r="GD629" s="23"/>
      <c r="GE629" s="23"/>
      <c r="GF629" s="23"/>
      <c r="GG629" s="23"/>
      <c r="GH629" s="23"/>
      <c r="GI629" s="23"/>
      <c r="GJ629" s="23"/>
      <c r="GK629" s="23"/>
    </row>
    <row r="630" spans="1:193" x14ac:dyDescent="0.35">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c r="BE630" s="23"/>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c r="EC630" s="23"/>
      <c r="ED630" s="23"/>
      <c r="EE630" s="23"/>
      <c r="EF630" s="23"/>
      <c r="EG630" s="23"/>
      <c r="EH630" s="23"/>
      <c r="EI630" s="23"/>
      <c r="EJ630" s="23"/>
      <c r="EK630" s="23"/>
      <c r="EL630" s="23"/>
      <c r="EM630" s="23"/>
      <c r="EN630" s="23"/>
      <c r="EO630" s="23"/>
      <c r="EP630" s="23"/>
      <c r="EQ630" s="23"/>
      <c r="ER630" s="23"/>
      <c r="ES630" s="23"/>
      <c r="ET630" s="23"/>
      <c r="EU630" s="23"/>
      <c r="EV630" s="23"/>
      <c r="EW630" s="23"/>
      <c r="EX630" s="23"/>
      <c r="EY630" s="23"/>
      <c r="EZ630" s="23"/>
      <c r="FA630" s="23"/>
      <c r="FB630" s="23"/>
      <c r="FC630" s="23"/>
      <c r="FD630" s="23"/>
      <c r="FE630" s="23"/>
      <c r="FF630" s="23"/>
      <c r="FG630" s="23"/>
      <c r="FH630" s="23"/>
      <c r="FI630" s="23"/>
      <c r="FJ630" s="23"/>
      <c r="FK630" s="23"/>
      <c r="FL630" s="23"/>
      <c r="FM630" s="23"/>
      <c r="FN630" s="23"/>
      <c r="FO630" s="23"/>
      <c r="FP630" s="23"/>
      <c r="FQ630" s="23"/>
      <c r="FR630" s="23"/>
      <c r="FS630" s="23"/>
      <c r="FT630" s="23"/>
      <c r="FU630" s="23"/>
      <c r="FV630" s="23"/>
      <c r="FW630" s="23"/>
      <c r="FX630" s="23"/>
      <c r="FY630" s="23"/>
      <c r="FZ630" s="23"/>
      <c r="GA630" s="23"/>
      <c r="GB630" s="23"/>
      <c r="GC630" s="23"/>
      <c r="GD630" s="23"/>
      <c r="GE630" s="23"/>
      <c r="GF630" s="23"/>
      <c r="GG630" s="23"/>
      <c r="GH630" s="23"/>
      <c r="GI630" s="23"/>
      <c r="GJ630" s="23"/>
      <c r="GK630" s="23"/>
    </row>
    <row r="631" spans="1:193" x14ac:dyDescent="0.35">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c r="AT631" s="23"/>
      <c r="AU631" s="23"/>
      <c r="AV631" s="23"/>
      <c r="AW631" s="23"/>
      <c r="AX631" s="23"/>
      <c r="AY631" s="23"/>
      <c r="AZ631" s="23"/>
      <c r="BA631" s="23"/>
      <c r="BB631" s="23"/>
      <c r="BC631" s="23"/>
      <c r="BD631" s="23"/>
      <c r="BE631" s="23"/>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c r="EC631" s="23"/>
      <c r="ED631" s="23"/>
      <c r="EE631" s="23"/>
      <c r="EF631" s="23"/>
      <c r="EG631" s="23"/>
      <c r="EH631" s="23"/>
      <c r="EI631" s="23"/>
      <c r="EJ631" s="23"/>
      <c r="EK631" s="23"/>
      <c r="EL631" s="23"/>
      <c r="EM631" s="23"/>
      <c r="EN631" s="23"/>
      <c r="EO631" s="23"/>
      <c r="EP631" s="23"/>
      <c r="EQ631" s="23"/>
      <c r="ER631" s="23"/>
      <c r="ES631" s="23"/>
      <c r="ET631" s="23"/>
      <c r="EU631" s="23"/>
      <c r="EV631" s="23"/>
      <c r="EW631" s="23"/>
      <c r="EX631" s="23"/>
      <c r="EY631" s="23"/>
      <c r="EZ631" s="23"/>
      <c r="FA631" s="23"/>
      <c r="FB631" s="23"/>
      <c r="FC631" s="23"/>
      <c r="FD631" s="23"/>
      <c r="FE631" s="23"/>
      <c r="FF631" s="23"/>
      <c r="FG631" s="23"/>
      <c r="FH631" s="23"/>
      <c r="FI631" s="23"/>
      <c r="FJ631" s="23"/>
      <c r="FK631" s="23"/>
      <c r="FL631" s="23"/>
      <c r="FM631" s="23"/>
      <c r="FN631" s="23"/>
      <c r="FO631" s="23"/>
      <c r="FP631" s="23"/>
      <c r="FQ631" s="23"/>
      <c r="FR631" s="23"/>
      <c r="FS631" s="23"/>
      <c r="FT631" s="23"/>
      <c r="FU631" s="23"/>
      <c r="FV631" s="23"/>
      <c r="FW631" s="23"/>
      <c r="FX631" s="23"/>
      <c r="FY631" s="23"/>
      <c r="FZ631" s="23"/>
      <c r="GA631" s="23"/>
      <c r="GB631" s="23"/>
      <c r="GC631" s="23"/>
      <c r="GD631" s="23"/>
      <c r="GE631" s="23"/>
      <c r="GF631" s="23"/>
      <c r="GG631" s="23"/>
      <c r="GH631" s="23"/>
      <c r="GI631" s="23"/>
      <c r="GJ631" s="23"/>
      <c r="GK631" s="23"/>
    </row>
    <row r="632" spans="1:193" x14ac:dyDescent="0.35">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c r="AT632" s="23"/>
      <c r="AU632" s="23"/>
      <c r="AV632" s="23"/>
      <c r="AW632" s="23"/>
      <c r="AX632" s="23"/>
      <c r="AY632" s="23"/>
      <c r="AZ632" s="23"/>
      <c r="BA632" s="23"/>
      <c r="BB632" s="23"/>
      <c r="BC632" s="23"/>
      <c r="BD632" s="23"/>
      <c r="BE632" s="23"/>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c r="EC632" s="23"/>
      <c r="ED632" s="23"/>
      <c r="EE632" s="23"/>
      <c r="EF632" s="23"/>
      <c r="EG632" s="23"/>
      <c r="EH632" s="23"/>
      <c r="EI632" s="23"/>
      <c r="EJ632" s="23"/>
      <c r="EK632" s="23"/>
      <c r="EL632" s="23"/>
      <c r="EM632" s="23"/>
      <c r="EN632" s="23"/>
      <c r="EO632" s="23"/>
      <c r="EP632" s="23"/>
      <c r="EQ632" s="23"/>
      <c r="ER632" s="23"/>
      <c r="ES632" s="23"/>
      <c r="ET632" s="23"/>
      <c r="EU632" s="23"/>
      <c r="EV632" s="23"/>
      <c r="EW632" s="23"/>
      <c r="EX632" s="23"/>
      <c r="EY632" s="23"/>
      <c r="EZ632" s="23"/>
      <c r="FA632" s="23"/>
      <c r="FB632" s="23"/>
      <c r="FC632" s="23"/>
      <c r="FD632" s="23"/>
      <c r="FE632" s="23"/>
      <c r="FF632" s="23"/>
      <c r="FG632" s="23"/>
      <c r="FH632" s="23"/>
      <c r="FI632" s="23"/>
      <c r="FJ632" s="23"/>
      <c r="FK632" s="23"/>
      <c r="FL632" s="23"/>
      <c r="FM632" s="23"/>
      <c r="FN632" s="23"/>
      <c r="FO632" s="23"/>
      <c r="FP632" s="23"/>
      <c r="FQ632" s="23"/>
      <c r="FR632" s="23"/>
      <c r="FS632" s="23"/>
      <c r="FT632" s="23"/>
      <c r="FU632" s="23"/>
      <c r="FV632" s="23"/>
      <c r="FW632" s="23"/>
      <c r="FX632" s="23"/>
      <c r="FY632" s="23"/>
      <c r="FZ632" s="23"/>
      <c r="GA632" s="23"/>
      <c r="GB632" s="23"/>
      <c r="GC632" s="23"/>
      <c r="GD632" s="23"/>
      <c r="GE632" s="23"/>
      <c r="GF632" s="23"/>
      <c r="GG632" s="23"/>
      <c r="GH632" s="23"/>
      <c r="GI632" s="23"/>
      <c r="GJ632" s="23"/>
      <c r="GK632" s="23"/>
    </row>
    <row r="633" spans="1:193" x14ac:dyDescent="0.35">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c r="AT633" s="23"/>
      <c r="AU633" s="23"/>
      <c r="AV633" s="23"/>
      <c r="AW633" s="23"/>
      <c r="AX633" s="23"/>
      <c r="AY633" s="23"/>
      <c r="AZ633" s="23"/>
      <c r="BA633" s="23"/>
      <c r="BB633" s="23"/>
      <c r="BC633" s="23"/>
      <c r="BD633" s="23"/>
      <c r="BE633" s="23"/>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c r="EC633" s="23"/>
      <c r="ED633" s="23"/>
      <c r="EE633" s="23"/>
      <c r="EF633" s="23"/>
      <c r="EG633" s="23"/>
      <c r="EH633" s="23"/>
      <c r="EI633" s="23"/>
      <c r="EJ633" s="23"/>
      <c r="EK633" s="23"/>
      <c r="EL633" s="23"/>
      <c r="EM633" s="23"/>
      <c r="EN633" s="23"/>
      <c r="EO633" s="23"/>
      <c r="EP633" s="23"/>
      <c r="EQ633" s="23"/>
      <c r="ER633" s="23"/>
      <c r="ES633" s="23"/>
      <c r="ET633" s="23"/>
      <c r="EU633" s="23"/>
      <c r="EV633" s="23"/>
      <c r="EW633" s="23"/>
      <c r="EX633" s="23"/>
      <c r="EY633" s="23"/>
      <c r="EZ633" s="23"/>
      <c r="FA633" s="23"/>
      <c r="FB633" s="23"/>
      <c r="FC633" s="23"/>
      <c r="FD633" s="23"/>
      <c r="FE633" s="23"/>
      <c r="FF633" s="23"/>
      <c r="FG633" s="23"/>
      <c r="FH633" s="23"/>
      <c r="FI633" s="23"/>
      <c r="FJ633" s="23"/>
      <c r="FK633" s="23"/>
      <c r="FL633" s="23"/>
      <c r="FM633" s="23"/>
      <c r="FN633" s="23"/>
      <c r="FO633" s="23"/>
      <c r="FP633" s="23"/>
      <c r="FQ633" s="23"/>
      <c r="FR633" s="23"/>
      <c r="FS633" s="23"/>
      <c r="FT633" s="23"/>
      <c r="FU633" s="23"/>
      <c r="FV633" s="23"/>
      <c r="FW633" s="23"/>
      <c r="FX633" s="23"/>
      <c r="FY633" s="23"/>
      <c r="FZ633" s="23"/>
      <c r="GA633" s="23"/>
      <c r="GB633" s="23"/>
      <c r="GC633" s="23"/>
      <c r="GD633" s="23"/>
      <c r="GE633" s="23"/>
      <c r="GF633" s="23"/>
      <c r="GG633" s="23"/>
      <c r="GH633" s="23"/>
      <c r="GI633" s="23"/>
      <c r="GJ633" s="23"/>
      <c r="GK633" s="23"/>
    </row>
    <row r="634" spans="1:193" x14ac:dyDescent="0.35">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c r="AT634" s="23"/>
      <c r="AU634" s="23"/>
      <c r="AV634" s="23"/>
      <c r="AW634" s="23"/>
      <c r="AX634" s="23"/>
      <c r="AY634" s="23"/>
      <c r="AZ634" s="23"/>
      <c r="BA634" s="23"/>
      <c r="BB634" s="23"/>
      <c r="BC634" s="23"/>
      <c r="BD634" s="23"/>
      <c r="BE634" s="23"/>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c r="EC634" s="23"/>
      <c r="ED634" s="23"/>
      <c r="EE634" s="23"/>
      <c r="EF634" s="23"/>
      <c r="EG634" s="23"/>
      <c r="EH634" s="23"/>
      <c r="EI634" s="23"/>
      <c r="EJ634" s="23"/>
      <c r="EK634" s="23"/>
      <c r="EL634" s="23"/>
      <c r="EM634" s="23"/>
      <c r="EN634" s="23"/>
      <c r="EO634" s="23"/>
      <c r="EP634" s="23"/>
      <c r="EQ634" s="23"/>
      <c r="ER634" s="23"/>
      <c r="ES634" s="23"/>
      <c r="ET634" s="23"/>
      <c r="EU634" s="23"/>
      <c r="EV634" s="23"/>
      <c r="EW634" s="23"/>
      <c r="EX634" s="23"/>
      <c r="EY634" s="23"/>
      <c r="EZ634" s="23"/>
      <c r="FA634" s="23"/>
      <c r="FB634" s="23"/>
      <c r="FC634" s="23"/>
      <c r="FD634" s="23"/>
      <c r="FE634" s="23"/>
      <c r="FF634" s="23"/>
      <c r="FG634" s="23"/>
      <c r="FH634" s="23"/>
      <c r="FI634" s="23"/>
      <c r="FJ634" s="23"/>
      <c r="FK634" s="23"/>
      <c r="FL634" s="23"/>
      <c r="FM634" s="23"/>
      <c r="FN634" s="23"/>
      <c r="FO634" s="23"/>
      <c r="FP634" s="23"/>
      <c r="FQ634" s="23"/>
      <c r="FR634" s="23"/>
      <c r="FS634" s="23"/>
      <c r="FT634" s="23"/>
      <c r="FU634" s="23"/>
      <c r="FV634" s="23"/>
      <c r="FW634" s="23"/>
      <c r="FX634" s="23"/>
      <c r="FY634" s="23"/>
      <c r="FZ634" s="23"/>
      <c r="GA634" s="23"/>
      <c r="GB634" s="23"/>
      <c r="GC634" s="23"/>
      <c r="GD634" s="23"/>
      <c r="GE634" s="23"/>
      <c r="GF634" s="23"/>
      <c r="GG634" s="23"/>
      <c r="GH634" s="23"/>
      <c r="GI634" s="23"/>
      <c r="GJ634" s="23"/>
      <c r="GK634" s="23"/>
    </row>
    <row r="635" spans="1:193" x14ac:dyDescent="0.35">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c r="AT635" s="23"/>
      <c r="AU635" s="23"/>
      <c r="AV635" s="23"/>
      <c r="AW635" s="23"/>
      <c r="AX635" s="23"/>
      <c r="AY635" s="23"/>
      <c r="AZ635" s="23"/>
      <c r="BA635" s="23"/>
      <c r="BB635" s="23"/>
      <c r="BC635" s="23"/>
      <c r="BD635" s="23"/>
      <c r="BE635" s="23"/>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c r="EC635" s="23"/>
      <c r="ED635" s="23"/>
      <c r="EE635" s="23"/>
      <c r="EF635" s="23"/>
      <c r="EG635" s="23"/>
      <c r="EH635" s="23"/>
      <c r="EI635" s="23"/>
      <c r="EJ635" s="23"/>
      <c r="EK635" s="23"/>
      <c r="EL635" s="23"/>
      <c r="EM635" s="23"/>
      <c r="EN635" s="23"/>
      <c r="EO635" s="23"/>
      <c r="EP635" s="23"/>
      <c r="EQ635" s="23"/>
      <c r="ER635" s="23"/>
      <c r="ES635" s="23"/>
      <c r="ET635" s="23"/>
      <c r="EU635" s="23"/>
      <c r="EV635" s="23"/>
      <c r="EW635" s="23"/>
      <c r="EX635" s="23"/>
      <c r="EY635" s="23"/>
      <c r="EZ635" s="23"/>
      <c r="FA635" s="23"/>
      <c r="FB635" s="23"/>
      <c r="FC635" s="23"/>
      <c r="FD635" s="23"/>
      <c r="FE635" s="23"/>
      <c r="FF635" s="23"/>
      <c r="FG635" s="23"/>
      <c r="FH635" s="23"/>
      <c r="FI635" s="23"/>
      <c r="FJ635" s="23"/>
      <c r="FK635" s="23"/>
      <c r="FL635" s="23"/>
      <c r="FM635" s="23"/>
      <c r="FN635" s="23"/>
      <c r="FO635" s="23"/>
      <c r="FP635" s="23"/>
      <c r="FQ635" s="23"/>
      <c r="FR635" s="23"/>
      <c r="FS635" s="23"/>
      <c r="FT635" s="23"/>
      <c r="FU635" s="23"/>
      <c r="FV635" s="23"/>
      <c r="FW635" s="23"/>
      <c r="FX635" s="23"/>
      <c r="FY635" s="23"/>
      <c r="FZ635" s="23"/>
      <c r="GA635" s="23"/>
      <c r="GB635" s="23"/>
      <c r="GC635" s="23"/>
      <c r="GD635" s="23"/>
      <c r="GE635" s="23"/>
      <c r="GF635" s="23"/>
      <c r="GG635" s="23"/>
      <c r="GH635" s="23"/>
      <c r="GI635" s="23"/>
      <c r="GJ635" s="23"/>
      <c r="GK635" s="23"/>
    </row>
    <row r="636" spans="1:193" x14ac:dyDescent="0.35">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c r="AT636" s="23"/>
      <c r="AU636" s="23"/>
      <c r="AV636" s="23"/>
      <c r="AW636" s="23"/>
      <c r="AX636" s="23"/>
      <c r="AY636" s="23"/>
      <c r="AZ636" s="23"/>
      <c r="BA636" s="23"/>
      <c r="BB636" s="23"/>
      <c r="BC636" s="23"/>
      <c r="BD636" s="23"/>
      <c r="BE636" s="23"/>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c r="EC636" s="23"/>
      <c r="ED636" s="23"/>
      <c r="EE636" s="23"/>
      <c r="EF636" s="23"/>
      <c r="EG636" s="23"/>
      <c r="EH636" s="23"/>
      <c r="EI636" s="23"/>
      <c r="EJ636" s="23"/>
      <c r="EK636" s="23"/>
      <c r="EL636" s="23"/>
      <c r="EM636" s="23"/>
      <c r="EN636" s="23"/>
      <c r="EO636" s="23"/>
      <c r="EP636" s="23"/>
      <c r="EQ636" s="23"/>
      <c r="ER636" s="23"/>
      <c r="ES636" s="23"/>
      <c r="ET636" s="23"/>
      <c r="EU636" s="23"/>
      <c r="EV636" s="23"/>
      <c r="EW636" s="23"/>
      <c r="EX636" s="23"/>
      <c r="EY636" s="23"/>
      <c r="EZ636" s="23"/>
      <c r="FA636" s="23"/>
      <c r="FB636" s="23"/>
      <c r="FC636" s="23"/>
      <c r="FD636" s="23"/>
      <c r="FE636" s="23"/>
      <c r="FF636" s="23"/>
      <c r="FG636" s="23"/>
      <c r="FH636" s="23"/>
      <c r="FI636" s="23"/>
      <c r="FJ636" s="23"/>
      <c r="FK636" s="23"/>
      <c r="FL636" s="23"/>
      <c r="FM636" s="23"/>
      <c r="FN636" s="23"/>
      <c r="FO636" s="23"/>
      <c r="FP636" s="23"/>
      <c r="FQ636" s="23"/>
      <c r="FR636" s="23"/>
      <c r="FS636" s="23"/>
      <c r="FT636" s="23"/>
      <c r="FU636" s="23"/>
      <c r="FV636" s="23"/>
      <c r="FW636" s="23"/>
      <c r="FX636" s="23"/>
      <c r="FY636" s="23"/>
      <c r="FZ636" s="23"/>
      <c r="GA636" s="23"/>
      <c r="GB636" s="23"/>
      <c r="GC636" s="23"/>
      <c r="GD636" s="23"/>
      <c r="GE636" s="23"/>
      <c r="GF636" s="23"/>
      <c r="GG636" s="23"/>
      <c r="GH636" s="23"/>
      <c r="GI636" s="23"/>
      <c r="GJ636" s="23"/>
      <c r="GK636" s="23"/>
    </row>
    <row r="637" spans="1:193" x14ac:dyDescent="0.35">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c r="AT637" s="23"/>
      <c r="AU637" s="23"/>
      <c r="AV637" s="23"/>
      <c r="AW637" s="23"/>
      <c r="AX637" s="23"/>
      <c r="AY637" s="23"/>
      <c r="AZ637" s="23"/>
      <c r="BA637" s="23"/>
      <c r="BB637" s="23"/>
      <c r="BC637" s="23"/>
      <c r="BD637" s="23"/>
      <c r="BE637" s="23"/>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c r="EC637" s="23"/>
      <c r="ED637" s="23"/>
      <c r="EE637" s="23"/>
      <c r="EF637" s="23"/>
      <c r="EG637" s="23"/>
      <c r="EH637" s="23"/>
      <c r="EI637" s="23"/>
      <c r="EJ637" s="23"/>
      <c r="EK637" s="23"/>
      <c r="EL637" s="23"/>
      <c r="EM637" s="23"/>
      <c r="EN637" s="23"/>
      <c r="EO637" s="23"/>
      <c r="EP637" s="23"/>
      <c r="EQ637" s="23"/>
      <c r="ER637" s="23"/>
      <c r="ES637" s="23"/>
      <c r="ET637" s="23"/>
      <c r="EU637" s="23"/>
      <c r="EV637" s="23"/>
      <c r="EW637" s="23"/>
      <c r="EX637" s="23"/>
      <c r="EY637" s="23"/>
      <c r="EZ637" s="23"/>
      <c r="FA637" s="23"/>
      <c r="FB637" s="23"/>
      <c r="FC637" s="23"/>
      <c r="FD637" s="23"/>
      <c r="FE637" s="23"/>
      <c r="FF637" s="23"/>
      <c r="FG637" s="23"/>
      <c r="FH637" s="23"/>
      <c r="FI637" s="23"/>
      <c r="FJ637" s="23"/>
      <c r="FK637" s="23"/>
      <c r="FL637" s="23"/>
      <c r="FM637" s="23"/>
      <c r="FN637" s="23"/>
      <c r="FO637" s="23"/>
      <c r="FP637" s="23"/>
      <c r="FQ637" s="23"/>
      <c r="FR637" s="23"/>
      <c r="FS637" s="23"/>
      <c r="FT637" s="23"/>
      <c r="FU637" s="23"/>
      <c r="FV637" s="23"/>
      <c r="FW637" s="23"/>
      <c r="FX637" s="23"/>
      <c r="FY637" s="23"/>
      <c r="FZ637" s="23"/>
      <c r="GA637" s="23"/>
      <c r="GB637" s="23"/>
      <c r="GC637" s="23"/>
      <c r="GD637" s="23"/>
      <c r="GE637" s="23"/>
      <c r="GF637" s="23"/>
      <c r="GG637" s="23"/>
      <c r="GH637" s="23"/>
      <c r="GI637" s="23"/>
      <c r="GJ637" s="23"/>
      <c r="GK637" s="23"/>
    </row>
    <row r="638" spans="1:193" x14ac:dyDescent="0.35">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c r="AT638" s="23"/>
      <c r="AU638" s="23"/>
      <c r="AV638" s="23"/>
      <c r="AW638" s="23"/>
      <c r="AX638" s="23"/>
      <c r="AY638" s="23"/>
      <c r="AZ638" s="23"/>
      <c r="BA638" s="23"/>
      <c r="BB638" s="23"/>
      <c r="BC638" s="23"/>
      <c r="BD638" s="23"/>
      <c r="BE638" s="23"/>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c r="EC638" s="23"/>
      <c r="ED638" s="23"/>
      <c r="EE638" s="23"/>
      <c r="EF638" s="23"/>
      <c r="EG638" s="23"/>
      <c r="EH638" s="23"/>
      <c r="EI638" s="23"/>
      <c r="EJ638" s="23"/>
      <c r="EK638" s="23"/>
      <c r="EL638" s="23"/>
      <c r="EM638" s="23"/>
      <c r="EN638" s="23"/>
      <c r="EO638" s="23"/>
      <c r="EP638" s="23"/>
      <c r="EQ638" s="23"/>
      <c r="ER638" s="23"/>
      <c r="ES638" s="23"/>
      <c r="ET638" s="23"/>
      <c r="EU638" s="23"/>
      <c r="EV638" s="23"/>
      <c r="EW638" s="23"/>
      <c r="EX638" s="23"/>
      <c r="EY638" s="23"/>
      <c r="EZ638" s="23"/>
      <c r="FA638" s="23"/>
      <c r="FB638" s="23"/>
      <c r="FC638" s="23"/>
      <c r="FD638" s="23"/>
      <c r="FE638" s="23"/>
      <c r="FF638" s="23"/>
      <c r="FG638" s="23"/>
      <c r="FH638" s="23"/>
      <c r="FI638" s="23"/>
      <c r="FJ638" s="23"/>
      <c r="FK638" s="23"/>
      <c r="FL638" s="23"/>
      <c r="FM638" s="23"/>
      <c r="FN638" s="23"/>
      <c r="FO638" s="23"/>
      <c r="FP638" s="23"/>
      <c r="FQ638" s="23"/>
      <c r="FR638" s="23"/>
      <c r="FS638" s="23"/>
      <c r="FT638" s="23"/>
      <c r="FU638" s="23"/>
      <c r="FV638" s="23"/>
      <c r="FW638" s="23"/>
      <c r="FX638" s="23"/>
      <c r="FY638" s="23"/>
      <c r="FZ638" s="23"/>
      <c r="GA638" s="23"/>
      <c r="GB638" s="23"/>
      <c r="GC638" s="23"/>
      <c r="GD638" s="23"/>
      <c r="GE638" s="23"/>
      <c r="GF638" s="23"/>
      <c r="GG638" s="23"/>
      <c r="GH638" s="23"/>
      <c r="GI638" s="23"/>
      <c r="GJ638" s="23"/>
      <c r="GK638" s="23"/>
    </row>
    <row r="639" spans="1:193" x14ac:dyDescent="0.35">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c r="AD639" s="23"/>
      <c r="AE639" s="23"/>
      <c r="AF639" s="23"/>
      <c r="AG639" s="23"/>
      <c r="AH639" s="23"/>
      <c r="AI639" s="23"/>
      <c r="AJ639" s="23"/>
      <c r="AK639" s="23"/>
      <c r="AL639" s="23"/>
      <c r="AM639" s="23"/>
      <c r="AN639" s="23"/>
      <c r="AO639" s="23"/>
      <c r="AP639" s="23"/>
      <c r="AQ639" s="23"/>
      <c r="AR639" s="23"/>
      <c r="AS639" s="23"/>
      <c r="AT639" s="23"/>
      <c r="AU639" s="23"/>
      <c r="AV639" s="23"/>
      <c r="AW639" s="23"/>
      <c r="AX639" s="23"/>
      <c r="AY639" s="23"/>
      <c r="AZ639" s="23"/>
      <c r="BA639" s="23"/>
      <c r="BB639" s="23"/>
      <c r="BC639" s="23"/>
      <c r="BD639" s="23"/>
      <c r="BE639" s="23"/>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c r="EC639" s="23"/>
      <c r="ED639" s="23"/>
      <c r="EE639" s="23"/>
      <c r="EF639" s="23"/>
      <c r="EG639" s="23"/>
      <c r="EH639" s="23"/>
      <c r="EI639" s="23"/>
      <c r="EJ639" s="23"/>
      <c r="EK639" s="23"/>
      <c r="EL639" s="23"/>
      <c r="EM639" s="23"/>
      <c r="EN639" s="23"/>
      <c r="EO639" s="23"/>
      <c r="EP639" s="23"/>
      <c r="EQ639" s="23"/>
      <c r="ER639" s="23"/>
      <c r="ES639" s="23"/>
      <c r="ET639" s="23"/>
      <c r="EU639" s="23"/>
      <c r="EV639" s="23"/>
      <c r="EW639" s="23"/>
      <c r="EX639" s="23"/>
      <c r="EY639" s="23"/>
      <c r="EZ639" s="23"/>
      <c r="FA639" s="23"/>
      <c r="FB639" s="23"/>
      <c r="FC639" s="23"/>
      <c r="FD639" s="23"/>
      <c r="FE639" s="23"/>
      <c r="FF639" s="23"/>
      <c r="FG639" s="23"/>
      <c r="FH639" s="23"/>
      <c r="FI639" s="23"/>
      <c r="FJ639" s="23"/>
      <c r="FK639" s="23"/>
      <c r="FL639" s="23"/>
      <c r="FM639" s="23"/>
      <c r="FN639" s="23"/>
      <c r="FO639" s="23"/>
      <c r="FP639" s="23"/>
      <c r="FQ639" s="23"/>
      <c r="FR639" s="23"/>
      <c r="FS639" s="23"/>
      <c r="FT639" s="23"/>
      <c r="FU639" s="23"/>
      <c r="FV639" s="23"/>
      <c r="FW639" s="23"/>
      <c r="FX639" s="23"/>
      <c r="FY639" s="23"/>
      <c r="FZ639" s="23"/>
      <c r="GA639" s="23"/>
      <c r="GB639" s="23"/>
      <c r="GC639" s="23"/>
      <c r="GD639" s="23"/>
      <c r="GE639" s="23"/>
      <c r="GF639" s="23"/>
      <c r="GG639" s="23"/>
      <c r="GH639" s="23"/>
      <c r="GI639" s="23"/>
      <c r="GJ639" s="23"/>
      <c r="GK639" s="23"/>
    </row>
    <row r="640" spans="1:193" x14ac:dyDescent="0.35">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c r="AD640" s="23"/>
      <c r="AE640" s="23"/>
      <c r="AF640" s="23"/>
      <c r="AG640" s="23"/>
      <c r="AH640" s="23"/>
      <c r="AI640" s="23"/>
      <c r="AJ640" s="23"/>
      <c r="AK640" s="23"/>
      <c r="AL640" s="23"/>
      <c r="AM640" s="23"/>
      <c r="AN640" s="23"/>
      <c r="AO640" s="23"/>
      <c r="AP640" s="23"/>
      <c r="AQ640" s="23"/>
      <c r="AR640" s="23"/>
      <c r="AS640" s="23"/>
      <c r="AT640" s="23"/>
      <c r="AU640" s="23"/>
      <c r="AV640" s="23"/>
      <c r="AW640" s="23"/>
      <c r="AX640" s="23"/>
      <c r="AY640" s="23"/>
      <c r="AZ640" s="23"/>
      <c r="BA640" s="23"/>
      <c r="BB640" s="23"/>
      <c r="BC640" s="23"/>
      <c r="BD640" s="23"/>
      <c r="BE640" s="23"/>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c r="EC640" s="23"/>
      <c r="ED640" s="23"/>
      <c r="EE640" s="23"/>
      <c r="EF640" s="23"/>
      <c r="EG640" s="23"/>
      <c r="EH640" s="23"/>
      <c r="EI640" s="23"/>
      <c r="EJ640" s="23"/>
      <c r="EK640" s="23"/>
      <c r="EL640" s="23"/>
      <c r="EM640" s="23"/>
      <c r="EN640" s="23"/>
      <c r="EO640" s="23"/>
      <c r="EP640" s="23"/>
      <c r="EQ640" s="23"/>
      <c r="ER640" s="23"/>
      <c r="ES640" s="23"/>
      <c r="ET640" s="23"/>
      <c r="EU640" s="23"/>
      <c r="EV640" s="23"/>
      <c r="EW640" s="23"/>
      <c r="EX640" s="23"/>
      <c r="EY640" s="23"/>
      <c r="EZ640" s="23"/>
      <c r="FA640" s="23"/>
      <c r="FB640" s="23"/>
      <c r="FC640" s="23"/>
      <c r="FD640" s="23"/>
      <c r="FE640" s="23"/>
      <c r="FF640" s="23"/>
      <c r="FG640" s="23"/>
      <c r="FH640" s="23"/>
      <c r="FI640" s="23"/>
      <c r="FJ640" s="23"/>
      <c r="FK640" s="23"/>
      <c r="FL640" s="23"/>
      <c r="FM640" s="23"/>
      <c r="FN640" s="23"/>
      <c r="FO640" s="23"/>
      <c r="FP640" s="23"/>
      <c r="FQ640" s="23"/>
      <c r="FR640" s="23"/>
      <c r="FS640" s="23"/>
      <c r="FT640" s="23"/>
      <c r="FU640" s="23"/>
      <c r="FV640" s="23"/>
      <c r="FW640" s="23"/>
      <c r="FX640" s="23"/>
      <c r="FY640" s="23"/>
      <c r="FZ640" s="23"/>
      <c r="GA640" s="23"/>
      <c r="GB640" s="23"/>
      <c r="GC640" s="23"/>
      <c r="GD640" s="23"/>
      <c r="GE640" s="23"/>
      <c r="GF640" s="23"/>
      <c r="GG640" s="23"/>
      <c r="GH640" s="23"/>
      <c r="GI640" s="23"/>
      <c r="GJ640" s="23"/>
      <c r="GK640" s="23"/>
    </row>
    <row r="641" spans="1:193" x14ac:dyDescent="0.35">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c r="AT641" s="23"/>
      <c r="AU641" s="23"/>
      <c r="AV641" s="23"/>
      <c r="AW641" s="23"/>
      <c r="AX641" s="23"/>
      <c r="AY641" s="23"/>
      <c r="AZ641" s="23"/>
      <c r="BA641" s="23"/>
      <c r="BB641" s="23"/>
      <c r="BC641" s="23"/>
      <c r="BD641" s="23"/>
      <c r="BE641" s="23"/>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c r="EC641" s="23"/>
      <c r="ED641" s="23"/>
      <c r="EE641" s="23"/>
      <c r="EF641" s="23"/>
      <c r="EG641" s="23"/>
      <c r="EH641" s="23"/>
      <c r="EI641" s="23"/>
      <c r="EJ641" s="23"/>
      <c r="EK641" s="23"/>
      <c r="EL641" s="23"/>
      <c r="EM641" s="23"/>
      <c r="EN641" s="23"/>
      <c r="EO641" s="23"/>
      <c r="EP641" s="23"/>
      <c r="EQ641" s="23"/>
      <c r="ER641" s="23"/>
      <c r="ES641" s="23"/>
      <c r="ET641" s="23"/>
      <c r="EU641" s="23"/>
      <c r="EV641" s="23"/>
      <c r="EW641" s="23"/>
      <c r="EX641" s="23"/>
      <c r="EY641" s="23"/>
      <c r="EZ641" s="23"/>
      <c r="FA641" s="23"/>
      <c r="FB641" s="23"/>
      <c r="FC641" s="23"/>
      <c r="FD641" s="23"/>
      <c r="FE641" s="23"/>
      <c r="FF641" s="23"/>
      <c r="FG641" s="23"/>
      <c r="FH641" s="23"/>
      <c r="FI641" s="23"/>
      <c r="FJ641" s="23"/>
      <c r="FK641" s="23"/>
      <c r="FL641" s="23"/>
      <c r="FM641" s="23"/>
      <c r="FN641" s="23"/>
      <c r="FO641" s="23"/>
      <c r="FP641" s="23"/>
      <c r="FQ641" s="23"/>
      <c r="FR641" s="23"/>
      <c r="FS641" s="23"/>
      <c r="FT641" s="23"/>
      <c r="FU641" s="23"/>
      <c r="FV641" s="23"/>
      <c r="FW641" s="23"/>
      <c r="FX641" s="23"/>
      <c r="FY641" s="23"/>
      <c r="FZ641" s="23"/>
      <c r="GA641" s="23"/>
      <c r="GB641" s="23"/>
      <c r="GC641" s="23"/>
      <c r="GD641" s="23"/>
      <c r="GE641" s="23"/>
      <c r="GF641" s="23"/>
      <c r="GG641" s="23"/>
      <c r="GH641" s="23"/>
      <c r="GI641" s="23"/>
      <c r="GJ641" s="23"/>
      <c r="GK641" s="23"/>
    </row>
    <row r="642" spans="1:193" x14ac:dyDescent="0.35">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c r="AD642" s="23"/>
      <c r="AE642" s="23"/>
      <c r="AF642" s="23"/>
      <c r="AG642" s="23"/>
      <c r="AH642" s="23"/>
      <c r="AI642" s="23"/>
      <c r="AJ642" s="23"/>
      <c r="AK642" s="23"/>
      <c r="AL642" s="23"/>
      <c r="AM642" s="23"/>
      <c r="AN642" s="23"/>
      <c r="AO642" s="23"/>
      <c r="AP642" s="23"/>
      <c r="AQ642" s="23"/>
      <c r="AR642" s="23"/>
      <c r="AS642" s="23"/>
      <c r="AT642" s="23"/>
      <c r="AU642" s="23"/>
      <c r="AV642" s="23"/>
      <c r="AW642" s="23"/>
      <c r="AX642" s="23"/>
      <c r="AY642" s="23"/>
      <c r="AZ642" s="23"/>
      <c r="BA642" s="23"/>
      <c r="BB642" s="23"/>
      <c r="BC642" s="23"/>
      <c r="BD642" s="23"/>
      <c r="BE642" s="23"/>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c r="EC642" s="23"/>
      <c r="ED642" s="23"/>
      <c r="EE642" s="23"/>
      <c r="EF642" s="23"/>
      <c r="EG642" s="23"/>
      <c r="EH642" s="23"/>
      <c r="EI642" s="23"/>
      <c r="EJ642" s="23"/>
      <c r="EK642" s="23"/>
      <c r="EL642" s="23"/>
      <c r="EM642" s="23"/>
      <c r="EN642" s="23"/>
      <c r="EO642" s="23"/>
      <c r="EP642" s="23"/>
      <c r="EQ642" s="23"/>
      <c r="ER642" s="23"/>
      <c r="ES642" s="23"/>
      <c r="ET642" s="23"/>
      <c r="EU642" s="23"/>
      <c r="EV642" s="23"/>
      <c r="EW642" s="23"/>
      <c r="EX642" s="23"/>
      <c r="EY642" s="23"/>
      <c r="EZ642" s="23"/>
      <c r="FA642" s="23"/>
      <c r="FB642" s="23"/>
      <c r="FC642" s="23"/>
      <c r="FD642" s="23"/>
      <c r="FE642" s="23"/>
      <c r="FF642" s="23"/>
      <c r="FG642" s="23"/>
      <c r="FH642" s="23"/>
      <c r="FI642" s="23"/>
      <c r="FJ642" s="23"/>
      <c r="FK642" s="23"/>
      <c r="FL642" s="23"/>
      <c r="FM642" s="23"/>
      <c r="FN642" s="23"/>
      <c r="FO642" s="23"/>
      <c r="FP642" s="23"/>
      <c r="FQ642" s="23"/>
      <c r="FR642" s="23"/>
      <c r="FS642" s="23"/>
      <c r="FT642" s="23"/>
      <c r="FU642" s="23"/>
      <c r="FV642" s="23"/>
      <c r="FW642" s="23"/>
      <c r="FX642" s="23"/>
      <c r="FY642" s="23"/>
      <c r="FZ642" s="23"/>
      <c r="GA642" s="23"/>
      <c r="GB642" s="23"/>
      <c r="GC642" s="23"/>
      <c r="GD642" s="23"/>
      <c r="GE642" s="23"/>
      <c r="GF642" s="23"/>
      <c r="GG642" s="23"/>
      <c r="GH642" s="23"/>
      <c r="GI642" s="23"/>
      <c r="GJ642" s="23"/>
      <c r="GK642" s="23"/>
    </row>
    <row r="643" spans="1:193" x14ac:dyDescent="0.35">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3"/>
      <c r="AV643" s="23"/>
      <c r="AW643" s="23"/>
      <c r="AX643" s="23"/>
      <c r="AY643" s="23"/>
      <c r="AZ643" s="23"/>
      <c r="BA643" s="23"/>
      <c r="BB643" s="23"/>
      <c r="BC643" s="23"/>
      <c r="BD643" s="23"/>
      <c r="BE643" s="23"/>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c r="EC643" s="23"/>
      <c r="ED643" s="23"/>
      <c r="EE643" s="23"/>
      <c r="EF643" s="23"/>
      <c r="EG643" s="23"/>
      <c r="EH643" s="23"/>
      <c r="EI643" s="23"/>
      <c r="EJ643" s="23"/>
      <c r="EK643" s="23"/>
      <c r="EL643" s="23"/>
      <c r="EM643" s="23"/>
      <c r="EN643" s="23"/>
      <c r="EO643" s="23"/>
      <c r="EP643" s="23"/>
      <c r="EQ643" s="23"/>
      <c r="ER643" s="23"/>
      <c r="ES643" s="23"/>
      <c r="ET643" s="23"/>
      <c r="EU643" s="23"/>
      <c r="EV643" s="23"/>
      <c r="EW643" s="23"/>
      <c r="EX643" s="23"/>
      <c r="EY643" s="23"/>
      <c r="EZ643" s="23"/>
      <c r="FA643" s="23"/>
      <c r="FB643" s="23"/>
      <c r="FC643" s="23"/>
      <c r="FD643" s="23"/>
      <c r="FE643" s="23"/>
      <c r="FF643" s="23"/>
      <c r="FG643" s="23"/>
      <c r="FH643" s="23"/>
      <c r="FI643" s="23"/>
      <c r="FJ643" s="23"/>
      <c r="FK643" s="23"/>
      <c r="FL643" s="23"/>
      <c r="FM643" s="23"/>
      <c r="FN643" s="23"/>
      <c r="FO643" s="23"/>
      <c r="FP643" s="23"/>
      <c r="FQ643" s="23"/>
      <c r="FR643" s="23"/>
      <c r="FS643" s="23"/>
      <c r="FT643" s="23"/>
      <c r="FU643" s="23"/>
      <c r="FV643" s="23"/>
      <c r="FW643" s="23"/>
      <c r="FX643" s="23"/>
      <c r="FY643" s="23"/>
      <c r="FZ643" s="23"/>
      <c r="GA643" s="23"/>
      <c r="GB643" s="23"/>
      <c r="GC643" s="23"/>
      <c r="GD643" s="23"/>
      <c r="GE643" s="23"/>
      <c r="GF643" s="23"/>
      <c r="GG643" s="23"/>
      <c r="GH643" s="23"/>
      <c r="GI643" s="23"/>
      <c r="GJ643" s="23"/>
      <c r="GK643" s="23"/>
    </row>
    <row r="644" spans="1:193" x14ac:dyDescent="0.35">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V644" s="23"/>
      <c r="AW644" s="23"/>
      <c r="AX644" s="23"/>
      <c r="AY644" s="23"/>
      <c r="AZ644" s="23"/>
      <c r="BA644" s="23"/>
      <c r="BB644" s="23"/>
      <c r="BC644" s="23"/>
      <c r="BD644" s="23"/>
      <c r="BE644" s="23"/>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c r="EC644" s="23"/>
      <c r="ED644" s="23"/>
      <c r="EE644" s="23"/>
      <c r="EF644" s="23"/>
      <c r="EG644" s="23"/>
      <c r="EH644" s="23"/>
      <c r="EI644" s="23"/>
      <c r="EJ644" s="23"/>
      <c r="EK644" s="23"/>
      <c r="EL644" s="23"/>
      <c r="EM644" s="23"/>
      <c r="EN644" s="23"/>
      <c r="EO644" s="23"/>
      <c r="EP644" s="23"/>
      <c r="EQ644" s="23"/>
      <c r="ER644" s="23"/>
      <c r="ES644" s="23"/>
      <c r="ET644" s="23"/>
      <c r="EU644" s="23"/>
      <c r="EV644" s="23"/>
      <c r="EW644" s="23"/>
      <c r="EX644" s="23"/>
      <c r="EY644" s="23"/>
      <c r="EZ644" s="23"/>
      <c r="FA644" s="23"/>
      <c r="FB644" s="23"/>
      <c r="FC644" s="23"/>
      <c r="FD644" s="23"/>
      <c r="FE644" s="23"/>
      <c r="FF644" s="23"/>
      <c r="FG644" s="23"/>
      <c r="FH644" s="23"/>
      <c r="FI644" s="23"/>
      <c r="FJ644" s="23"/>
      <c r="FK644" s="23"/>
      <c r="FL644" s="23"/>
      <c r="FM644" s="23"/>
      <c r="FN644" s="23"/>
      <c r="FO644" s="23"/>
      <c r="FP644" s="23"/>
      <c r="FQ644" s="23"/>
      <c r="FR644" s="23"/>
      <c r="FS644" s="23"/>
      <c r="FT644" s="23"/>
      <c r="FU644" s="23"/>
      <c r="FV644" s="23"/>
      <c r="FW644" s="23"/>
      <c r="FX644" s="23"/>
      <c r="FY644" s="23"/>
      <c r="FZ644" s="23"/>
      <c r="GA644" s="23"/>
      <c r="GB644" s="23"/>
      <c r="GC644" s="23"/>
      <c r="GD644" s="23"/>
      <c r="GE644" s="23"/>
      <c r="GF644" s="23"/>
      <c r="GG644" s="23"/>
      <c r="GH644" s="23"/>
      <c r="GI644" s="23"/>
      <c r="GJ644" s="23"/>
      <c r="GK644" s="23"/>
    </row>
    <row r="645" spans="1:193" x14ac:dyDescent="0.35">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V645" s="23"/>
      <c r="AW645" s="23"/>
      <c r="AX645" s="23"/>
      <c r="AY645" s="23"/>
      <c r="AZ645" s="23"/>
      <c r="BA645" s="23"/>
      <c r="BB645" s="23"/>
      <c r="BC645" s="23"/>
      <c r="BD645" s="23"/>
      <c r="BE645" s="23"/>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c r="EC645" s="23"/>
      <c r="ED645" s="23"/>
      <c r="EE645" s="23"/>
      <c r="EF645" s="23"/>
      <c r="EG645" s="23"/>
      <c r="EH645" s="23"/>
      <c r="EI645" s="23"/>
      <c r="EJ645" s="23"/>
      <c r="EK645" s="23"/>
      <c r="EL645" s="23"/>
      <c r="EM645" s="23"/>
      <c r="EN645" s="23"/>
      <c r="EO645" s="23"/>
      <c r="EP645" s="23"/>
      <c r="EQ645" s="23"/>
      <c r="ER645" s="23"/>
      <c r="ES645" s="23"/>
      <c r="ET645" s="23"/>
      <c r="EU645" s="23"/>
      <c r="EV645" s="23"/>
      <c r="EW645" s="23"/>
      <c r="EX645" s="23"/>
      <c r="EY645" s="23"/>
      <c r="EZ645" s="23"/>
      <c r="FA645" s="23"/>
      <c r="FB645" s="23"/>
      <c r="FC645" s="23"/>
      <c r="FD645" s="23"/>
      <c r="FE645" s="23"/>
      <c r="FF645" s="23"/>
      <c r="FG645" s="23"/>
      <c r="FH645" s="23"/>
      <c r="FI645" s="23"/>
      <c r="FJ645" s="23"/>
      <c r="FK645" s="23"/>
      <c r="FL645" s="23"/>
      <c r="FM645" s="23"/>
      <c r="FN645" s="23"/>
      <c r="FO645" s="23"/>
      <c r="FP645" s="23"/>
      <c r="FQ645" s="23"/>
      <c r="FR645" s="23"/>
      <c r="FS645" s="23"/>
      <c r="FT645" s="23"/>
      <c r="FU645" s="23"/>
      <c r="FV645" s="23"/>
      <c r="FW645" s="23"/>
      <c r="FX645" s="23"/>
      <c r="FY645" s="23"/>
      <c r="FZ645" s="23"/>
      <c r="GA645" s="23"/>
      <c r="GB645" s="23"/>
      <c r="GC645" s="23"/>
      <c r="GD645" s="23"/>
      <c r="GE645" s="23"/>
      <c r="GF645" s="23"/>
      <c r="GG645" s="23"/>
      <c r="GH645" s="23"/>
      <c r="GI645" s="23"/>
      <c r="GJ645" s="23"/>
      <c r="GK645" s="23"/>
    </row>
    <row r="646" spans="1:193" x14ac:dyDescent="0.35">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V646" s="23"/>
      <c r="AW646" s="23"/>
      <c r="AX646" s="23"/>
      <c r="AY646" s="23"/>
      <c r="AZ646" s="23"/>
      <c r="BA646" s="23"/>
      <c r="BB646" s="23"/>
      <c r="BC646" s="23"/>
      <c r="BD646" s="23"/>
      <c r="BE646" s="23"/>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c r="EC646" s="23"/>
      <c r="ED646" s="23"/>
      <c r="EE646" s="23"/>
      <c r="EF646" s="23"/>
      <c r="EG646" s="23"/>
      <c r="EH646" s="23"/>
      <c r="EI646" s="23"/>
      <c r="EJ646" s="23"/>
      <c r="EK646" s="23"/>
      <c r="EL646" s="23"/>
      <c r="EM646" s="23"/>
      <c r="EN646" s="23"/>
      <c r="EO646" s="23"/>
      <c r="EP646" s="23"/>
      <c r="EQ646" s="23"/>
      <c r="ER646" s="23"/>
      <c r="ES646" s="23"/>
      <c r="ET646" s="23"/>
      <c r="EU646" s="23"/>
      <c r="EV646" s="23"/>
      <c r="EW646" s="23"/>
      <c r="EX646" s="23"/>
      <c r="EY646" s="23"/>
      <c r="EZ646" s="23"/>
      <c r="FA646" s="23"/>
      <c r="FB646" s="23"/>
      <c r="FC646" s="23"/>
      <c r="FD646" s="23"/>
      <c r="FE646" s="23"/>
      <c r="FF646" s="23"/>
      <c r="FG646" s="23"/>
      <c r="FH646" s="23"/>
      <c r="FI646" s="23"/>
      <c r="FJ646" s="23"/>
      <c r="FK646" s="23"/>
      <c r="FL646" s="23"/>
      <c r="FM646" s="23"/>
      <c r="FN646" s="23"/>
      <c r="FO646" s="23"/>
      <c r="FP646" s="23"/>
      <c r="FQ646" s="23"/>
      <c r="FR646" s="23"/>
      <c r="FS646" s="23"/>
      <c r="FT646" s="23"/>
      <c r="FU646" s="23"/>
      <c r="FV646" s="23"/>
      <c r="FW646" s="23"/>
      <c r="FX646" s="23"/>
      <c r="FY646" s="23"/>
      <c r="FZ646" s="23"/>
      <c r="GA646" s="23"/>
      <c r="GB646" s="23"/>
      <c r="GC646" s="23"/>
      <c r="GD646" s="23"/>
      <c r="GE646" s="23"/>
      <c r="GF646" s="23"/>
      <c r="GG646" s="23"/>
      <c r="GH646" s="23"/>
      <c r="GI646" s="23"/>
      <c r="GJ646" s="23"/>
      <c r="GK646" s="23"/>
    </row>
    <row r="647" spans="1:193" x14ac:dyDescent="0.35">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3"/>
      <c r="AV647" s="23"/>
      <c r="AW647" s="23"/>
      <c r="AX647" s="23"/>
      <c r="AY647" s="23"/>
      <c r="AZ647" s="23"/>
      <c r="BA647" s="23"/>
      <c r="BB647" s="23"/>
      <c r="BC647" s="23"/>
      <c r="BD647" s="23"/>
      <c r="BE647" s="23"/>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c r="EC647" s="23"/>
      <c r="ED647" s="23"/>
      <c r="EE647" s="23"/>
      <c r="EF647" s="23"/>
      <c r="EG647" s="23"/>
      <c r="EH647" s="23"/>
      <c r="EI647" s="23"/>
      <c r="EJ647" s="23"/>
      <c r="EK647" s="23"/>
      <c r="EL647" s="23"/>
      <c r="EM647" s="23"/>
      <c r="EN647" s="23"/>
      <c r="EO647" s="23"/>
      <c r="EP647" s="23"/>
      <c r="EQ647" s="23"/>
      <c r="ER647" s="23"/>
      <c r="ES647" s="23"/>
      <c r="ET647" s="23"/>
      <c r="EU647" s="23"/>
      <c r="EV647" s="23"/>
      <c r="EW647" s="23"/>
      <c r="EX647" s="23"/>
      <c r="EY647" s="23"/>
      <c r="EZ647" s="23"/>
      <c r="FA647" s="23"/>
      <c r="FB647" s="23"/>
      <c r="FC647" s="23"/>
      <c r="FD647" s="23"/>
      <c r="FE647" s="23"/>
      <c r="FF647" s="23"/>
      <c r="FG647" s="23"/>
      <c r="FH647" s="23"/>
      <c r="FI647" s="23"/>
      <c r="FJ647" s="23"/>
      <c r="FK647" s="23"/>
      <c r="FL647" s="23"/>
      <c r="FM647" s="23"/>
      <c r="FN647" s="23"/>
      <c r="FO647" s="23"/>
      <c r="FP647" s="23"/>
      <c r="FQ647" s="23"/>
      <c r="FR647" s="23"/>
      <c r="FS647" s="23"/>
      <c r="FT647" s="23"/>
      <c r="FU647" s="23"/>
      <c r="FV647" s="23"/>
      <c r="FW647" s="23"/>
      <c r="FX647" s="23"/>
      <c r="FY647" s="23"/>
      <c r="FZ647" s="23"/>
      <c r="GA647" s="23"/>
      <c r="GB647" s="23"/>
      <c r="GC647" s="23"/>
      <c r="GD647" s="23"/>
      <c r="GE647" s="23"/>
      <c r="GF647" s="23"/>
      <c r="GG647" s="23"/>
      <c r="GH647" s="23"/>
      <c r="GI647" s="23"/>
      <c r="GJ647" s="23"/>
      <c r="GK647" s="23"/>
    </row>
    <row r="648" spans="1:193" x14ac:dyDescent="0.35">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23"/>
      <c r="AV648" s="23"/>
      <c r="AW648" s="23"/>
      <c r="AX648" s="23"/>
      <c r="AY648" s="23"/>
      <c r="AZ648" s="23"/>
      <c r="BA648" s="23"/>
      <c r="BB648" s="23"/>
      <c r="BC648" s="23"/>
      <c r="BD648" s="23"/>
      <c r="BE648" s="23"/>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c r="EC648" s="23"/>
      <c r="ED648" s="23"/>
      <c r="EE648" s="23"/>
      <c r="EF648" s="23"/>
      <c r="EG648" s="23"/>
      <c r="EH648" s="23"/>
      <c r="EI648" s="23"/>
      <c r="EJ648" s="23"/>
      <c r="EK648" s="23"/>
      <c r="EL648" s="23"/>
      <c r="EM648" s="23"/>
      <c r="EN648" s="23"/>
      <c r="EO648" s="23"/>
      <c r="EP648" s="23"/>
      <c r="EQ648" s="23"/>
      <c r="ER648" s="23"/>
      <c r="ES648" s="23"/>
      <c r="ET648" s="23"/>
      <c r="EU648" s="23"/>
      <c r="EV648" s="23"/>
      <c r="EW648" s="23"/>
      <c r="EX648" s="23"/>
      <c r="EY648" s="23"/>
      <c r="EZ648" s="23"/>
      <c r="FA648" s="23"/>
      <c r="FB648" s="23"/>
      <c r="FC648" s="23"/>
      <c r="FD648" s="23"/>
      <c r="FE648" s="23"/>
      <c r="FF648" s="23"/>
      <c r="FG648" s="23"/>
      <c r="FH648" s="23"/>
      <c r="FI648" s="23"/>
      <c r="FJ648" s="23"/>
      <c r="FK648" s="23"/>
      <c r="FL648" s="23"/>
      <c r="FM648" s="23"/>
      <c r="FN648" s="23"/>
      <c r="FO648" s="23"/>
      <c r="FP648" s="23"/>
      <c r="FQ648" s="23"/>
      <c r="FR648" s="23"/>
      <c r="FS648" s="23"/>
      <c r="FT648" s="23"/>
      <c r="FU648" s="23"/>
      <c r="FV648" s="23"/>
      <c r="FW648" s="23"/>
      <c r="FX648" s="23"/>
      <c r="FY648" s="23"/>
      <c r="FZ648" s="23"/>
      <c r="GA648" s="23"/>
      <c r="GB648" s="23"/>
      <c r="GC648" s="23"/>
      <c r="GD648" s="23"/>
      <c r="GE648" s="23"/>
      <c r="GF648" s="23"/>
      <c r="GG648" s="23"/>
      <c r="GH648" s="23"/>
      <c r="GI648" s="23"/>
      <c r="GJ648" s="23"/>
      <c r="GK648" s="23"/>
    </row>
    <row r="649" spans="1:193" x14ac:dyDescent="0.35">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23"/>
      <c r="AV649" s="23"/>
      <c r="AW649" s="23"/>
      <c r="AX649" s="23"/>
      <c r="AY649" s="23"/>
      <c r="AZ649" s="23"/>
      <c r="BA649" s="23"/>
      <c r="BB649" s="23"/>
      <c r="BC649" s="23"/>
      <c r="BD649" s="23"/>
      <c r="BE649" s="23"/>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c r="EC649" s="23"/>
      <c r="ED649" s="23"/>
      <c r="EE649" s="23"/>
      <c r="EF649" s="23"/>
      <c r="EG649" s="23"/>
      <c r="EH649" s="23"/>
      <c r="EI649" s="23"/>
      <c r="EJ649" s="23"/>
      <c r="EK649" s="23"/>
      <c r="EL649" s="23"/>
      <c r="EM649" s="23"/>
      <c r="EN649" s="23"/>
      <c r="EO649" s="23"/>
      <c r="EP649" s="23"/>
      <c r="EQ649" s="23"/>
      <c r="ER649" s="23"/>
      <c r="ES649" s="23"/>
      <c r="ET649" s="23"/>
      <c r="EU649" s="23"/>
      <c r="EV649" s="23"/>
      <c r="EW649" s="23"/>
      <c r="EX649" s="23"/>
      <c r="EY649" s="23"/>
      <c r="EZ649" s="23"/>
      <c r="FA649" s="23"/>
      <c r="FB649" s="23"/>
      <c r="FC649" s="23"/>
      <c r="FD649" s="23"/>
      <c r="FE649" s="23"/>
      <c r="FF649" s="23"/>
      <c r="FG649" s="23"/>
      <c r="FH649" s="23"/>
      <c r="FI649" s="23"/>
      <c r="FJ649" s="23"/>
      <c r="FK649" s="23"/>
      <c r="FL649" s="23"/>
      <c r="FM649" s="23"/>
      <c r="FN649" s="23"/>
      <c r="FO649" s="23"/>
      <c r="FP649" s="23"/>
      <c r="FQ649" s="23"/>
      <c r="FR649" s="23"/>
      <c r="FS649" s="23"/>
      <c r="FT649" s="23"/>
      <c r="FU649" s="23"/>
      <c r="FV649" s="23"/>
      <c r="FW649" s="23"/>
      <c r="FX649" s="23"/>
      <c r="FY649" s="23"/>
      <c r="FZ649" s="23"/>
      <c r="GA649" s="23"/>
      <c r="GB649" s="23"/>
      <c r="GC649" s="23"/>
      <c r="GD649" s="23"/>
      <c r="GE649" s="23"/>
      <c r="GF649" s="23"/>
      <c r="GG649" s="23"/>
      <c r="GH649" s="23"/>
      <c r="GI649" s="23"/>
      <c r="GJ649" s="23"/>
      <c r="GK649" s="23"/>
    </row>
    <row r="650" spans="1:193" x14ac:dyDescent="0.35">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23"/>
      <c r="AV650" s="23"/>
      <c r="AW650" s="23"/>
      <c r="AX650" s="23"/>
      <c r="AY650" s="23"/>
      <c r="AZ650" s="23"/>
      <c r="BA650" s="23"/>
      <c r="BB650" s="23"/>
      <c r="BC650" s="23"/>
      <c r="BD650" s="23"/>
      <c r="BE650" s="23"/>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c r="EC650" s="23"/>
      <c r="ED650" s="23"/>
      <c r="EE650" s="23"/>
      <c r="EF650" s="23"/>
      <c r="EG650" s="23"/>
      <c r="EH650" s="23"/>
      <c r="EI650" s="23"/>
      <c r="EJ650" s="23"/>
      <c r="EK650" s="23"/>
      <c r="EL650" s="23"/>
      <c r="EM650" s="23"/>
      <c r="EN650" s="23"/>
      <c r="EO650" s="23"/>
      <c r="EP650" s="23"/>
      <c r="EQ650" s="23"/>
      <c r="ER650" s="23"/>
      <c r="ES650" s="23"/>
      <c r="ET650" s="23"/>
      <c r="EU650" s="23"/>
      <c r="EV650" s="23"/>
      <c r="EW650" s="23"/>
      <c r="EX650" s="23"/>
      <c r="EY650" s="23"/>
      <c r="EZ650" s="23"/>
      <c r="FA650" s="23"/>
      <c r="FB650" s="23"/>
      <c r="FC650" s="23"/>
      <c r="FD650" s="23"/>
      <c r="FE650" s="23"/>
      <c r="FF650" s="23"/>
      <c r="FG650" s="23"/>
      <c r="FH650" s="23"/>
      <c r="FI650" s="23"/>
      <c r="FJ650" s="23"/>
      <c r="FK650" s="23"/>
      <c r="FL650" s="23"/>
      <c r="FM650" s="23"/>
      <c r="FN650" s="23"/>
      <c r="FO650" s="23"/>
      <c r="FP650" s="23"/>
      <c r="FQ650" s="23"/>
      <c r="FR650" s="23"/>
      <c r="FS650" s="23"/>
      <c r="FT650" s="23"/>
      <c r="FU650" s="23"/>
      <c r="FV650" s="23"/>
      <c r="FW650" s="23"/>
      <c r="FX650" s="23"/>
      <c r="FY650" s="23"/>
      <c r="FZ650" s="23"/>
      <c r="GA650" s="23"/>
      <c r="GB650" s="23"/>
      <c r="GC650" s="23"/>
      <c r="GD650" s="23"/>
      <c r="GE650" s="23"/>
      <c r="GF650" s="23"/>
      <c r="GG650" s="23"/>
      <c r="GH650" s="23"/>
      <c r="GI650" s="23"/>
      <c r="GJ650" s="23"/>
      <c r="GK650" s="23"/>
    </row>
    <row r="651" spans="1:193" x14ac:dyDescent="0.35">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23"/>
      <c r="AV651" s="23"/>
      <c r="AW651" s="23"/>
      <c r="AX651" s="23"/>
      <c r="AY651" s="23"/>
      <c r="AZ651" s="23"/>
      <c r="BA651" s="23"/>
      <c r="BB651" s="23"/>
      <c r="BC651" s="23"/>
      <c r="BD651" s="23"/>
      <c r="BE651" s="23"/>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c r="EC651" s="23"/>
      <c r="ED651" s="23"/>
      <c r="EE651" s="23"/>
      <c r="EF651" s="23"/>
      <c r="EG651" s="23"/>
      <c r="EH651" s="23"/>
      <c r="EI651" s="23"/>
      <c r="EJ651" s="23"/>
      <c r="EK651" s="23"/>
      <c r="EL651" s="23"/>
      <c r="EM651" s="23"/>
      <c r="EN651" s="23"/>
      <c r="EO651" s="23"/>
      <c r="EP651" s="23"/>
      <c r="EQ651" s="23"/>
      <c r="ER651" s="23"/>
      <c r="ES651" s="23"/>
      <c r="ET651" s="23"/>
      <c r="EU651" s="23"/>
      <c r="EV651" s="23"/>
      <c r="EW651" s="23"/>
      <c r="EX651" s="23"/>
      <c r="EY651" s="23"/>
      <c r="EZ651" s="23"/>
      <c r="FA651" s="23"/>
      <c r="FB651" s="23"/>
      <c r="FC651" s="23"/>
      <c r="FD651" s="23"/>
      <c r="FE651" s="23"/>
      <c r="FF651" s="23"/>
      <c r="FG651" s="23"/>
      <c r="FH651" s="23"/>
      <c r="FI651" s="23"/>
      <c r="FJ651" s="23"/>
      <c r="FK651" s="23"/>
      <c r="FL651" s="23"/>
      <c r="FM651" s="23"/>
      <c r="FN651" s="23"/>
      <c r="FO651" s="23"/>
      <c r="FP651" s="23"/>
      <c r="FQ651" s="23"/>
      <c r="FR651" s="23"/>
      <c r="FS651" s="23"/>
      <c r="FT651" s="23"/>
      <c r="FU651" s="23"/>
      <c r="FV651" s="23"/>
      <c r="FW651" s="23"/>
      <c r="FX651" s="23"/>
      <c r="FY651" s="23"/>
      <c r="FZ651" s="23"/>
      <c r="GA651" s="23"/>
      <c r="GB651" s="23"/>
      <c r="GC651" s="23"/>
      <c r="GD651" s="23"/>
      <c r="GE651" s="23"/>
      <c r="GF651" s="23"/>
      <c r="GG651" s="23"/>
      <c r="GH651" s="23"/>
      <c r="GI651" s="23"/>
      <c r="GJ651" s="23"/>
      <c r="GK651" s="23"/>
    </row>
    <row r="652" spans="1:193" x14ac:dyDescent="0.35">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c r="AD652" s="23"/>
      <c r="AE652" s="23"/>
      <c r="AF652" s="23"/>
      <c r="AG652" s="23"/>
      <c r="AH652" s="23"/>
      <c r="AI652" s="23"/>
      <c r="AJ652" s="23"/>
      <c r="AK652" s="23"/>
      <c r="AL652" s="23"/>
      <c r="AM652" s="23"/>
      <c r="AN652" s="23"/>
      <c r="AO652" s="23"/>
      <c r="AP652" s="23"/>
      <c r="AQ652" s="23"/>
      <c r="AR652" s="23"/>
      <c r="AS652" s="23"/>
      <c r="AT652" s="23"/>
      <c r="AU652" s="23"/>
      <c r="AV652" s="23"/>
      <c r="AW652" s="23"/>
      <c r="AX652" s="23"/>
      <c r="AY652" s="23"/>
      <c r="AZ652" s="23"/>
      <c r="BA652" s="23"/>
      <c r="BB652" s="23"/>
      <c r="BC652" s="23"/>
      <c r="BD652" s="23"/>
      <c r="BE652" s="23"/>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c r="EC652" s="23"/>
      <c r="ED652" s="23"/>
      <c r="EE652" s="23"/>
      <c r="EF652" s="23"/>
      <c r="EG652" s="23"/>
      <c r="EH652" s="23"/>
      <c r="EI652" s="23"/>
      <c r="EJ652" s="23"/>
      <c r="EK652" s="23"/>
      <c r="EL652" s="23"/>
      <c r="EM652" s="23"/>
      <c r="EN652" s="23"/>
      <c r="EO652" s="23"/>
      <c r="EP652" s="23"/>
      <c r="EQ652" s="23"/>
      <c r="ER652" s="23"/>
      <c r="ES652" s="23"/>
      <c r="ET652" s="23"/>
      <c r="EU652" s="23"/>
      <c r="EV652" s="23"/>
      <c r="EW652" s="23"/>
      <c r="EX652" s="23"/>
      <c r="EY652" s="23"/>
      <c r="EZ652" s="23"/>
      <c r="FA652" s="23"/>
      <c r="FB652" s="23"/>
      <c r="FC652" s="23"/>
      <c r="FD652" s="23"/>
      <c r="FE652" s="23"/>
      <c r="FF652" s="23"/>
      <c r="FG652" s="23"/>
      <c r="FH652" s="23"/>
      <c r="FI652" s="23"/>
      <c r="FJ652" s="23"/>
      <c r="FK652" s="23"/>
      <c r="FL652" s="23"/>
      <c r="FM652" s="23"/>
      <c r="FN652" s="23"/>
      <c r="FO652" s="23"/>
      <c r="FP652" s="23"/>
      <c r="FQ652" s="23"/>
      <c r="FR652" s="23"/>
      <c r="FS652" s="23"/>
      <c r="FT652" s="23"/>
      <c r="FU652" s="23"/>
      <c r="FV652" s="23"/>
      <c r="FW652" s="23"/>
      <c r="FX652" s="23"/>
      <c r="FY652" s="23"/>
      <c r="FZ652" s="23"/>
      <c r="GA652" s="23"/>
      <c r="GB652" s="23"/>
      <c r="GC652" s="23"/>
      <c r="GD652" s="23"/>
      <c r="GE652" s="23"/>
      <c r="GF652" s="23"/>
      <c r="GG652" s="23"/>
      <c r="GH652" s="23"/>
      <c r="GI652" s="23"/>
      <c r="GJ652" s="23"/>
      <c r="GK652" s="23"/>
    </row>
    <row r="653" spans="1:193" x14ac:dyDescent="0.35">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c r="AD653" s="23"/>
      <c r="AE653" s="23"/>
      <c r="AF653" s="23"/>
      <c r="AG653" s="23"/>
      <c r="AH653" s="23"/>
      <c r="AI653" s="23"/>
      <c r="AJ653" s="23"/>
      <c r="AK653" s="23"/>
      <c r="AL653" s="23"/>
      <c r="AM653" s="23"/>
      <c r="AN653" s="23"/>
      <c r="AO653" s="23"/>
      <c r="AP653" s="23"/>
      <c r="AQ653" s="23"/>
      <c r="AR653" s="23"/>
      <c r="AS653" s="23"/>
      <c r="AT653" s="23"/>
      <c r="AU653" s="23"/>
      <c r="AV653" s="23"/>
      <c r="AW653" s="23"/>
      <c r="AX653" s="23"/>
      <c r="AY653" s="23"/>
      <c r="AZ653" s="23"/>
      <c r="BA653" s="23"/>
      <c r="BB653" s="23"/>
      <c r="BC653" s="23"/>
      <c r="BD653" s="23"/>
      <c r="BE653" s="23"/>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c r="EC653" s="23"/>
      <c r="ED653" s="23"/>
      <c r="EE653" s="23"/>
      <c r="EF653" s="23"/>
      <c r="EG653" s="23"/>
      <c r="EH653" s="23"/>
      <c r="EI653" s="23"/>
      <c r="EJ653" s="23"/>
      <c r="EK653" s="23"/>
      <c r="EL653" s="23"/>
      <c r="EM653" s="23"/>
      <c r="EN653" s="23"/>
      <c r="EO653" s="23"/>
      <c r="EP653" s="23"/>
      <c r="EQ653" s="23"/>
      <c r="ER653" s="23"/>
      <c r="ES653" s="23"/>
      <c r="ET653" s="23"/>
      <c r="EU653" s="23"/>
      <c r="EV653" s="23"/>
      <c r="EW653" s="23"/>
      <c r="EX653" s="23"/>
      <c r="EY653" s="23"/>
      <c r="EZ653" s="23"/>
      <c r="FA653" s="23"/>
      <c r="FB653" s="23"/>
      <c r="FC653" s="23"/>
      <c r="FD653" s="23"/>
      <c r="FE653" s="23"/>
      <c r="FF653" s="23"/>
      <c r="FG653" s="23"/>
      <c r="FH653" s="23"/>
      <c r="FI653" s="23"/>
      <c r="FJ653" s="23"/>
      <c r="FK653" s="23"/>
      <c r="FL653" s="23"/>
      <c r="FM653" s="23"/>
      <c r="FN653" s="23"/>
      <c r="FO653" s="23"/>
      <c r="FP653" s="23"/>
      <c r="FQ653" s="23"/>
      <c r="FR653" s="23"/>
      <c r="FS653" s="23"/>
      <c r="FT653" s="23"/>
      <c r="FU653" s="23"/>
      <c r="FV653" s="23"/>
      <c r="FW653" s="23"/>
      <c r="FX653" s="23"/>
      <c r="FY653" s="23"/>
      <c r="FZ653" s="23"/>
      <c r="GA653" s="23"/>
      <c r="GB653" s="23"/>
      <c r="GC653" s="23"/>
      <c r="GD653" s="23"/>
      <c r="GE653" s="23"/>
      <c r="GF653" s="23"/>
      <c r="GG653" s="23"/>
      <c r="GH653" s="23"/>
      <c r="GI653" s="23"/>
      <c r="GJ653" s="23"/>
      <c r="GK653" s="23"/>
    </row>
    <row r="654" spans="1:193" x14ac:dyDescent="0.35">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c r="AD654" s="23"/>
      <c r="AE654" s="23"/>
      <c r="AF654" s="23"/>
      <c r="AG654" s="23"/>
      <c r="AH654" s="23"/>
      <c r="AI654" s="23"/>
      <c r="AJ654" s="23"/>
      <c r="AK654" s="23"/>
      <c r="AL654" s="23"/>
      <c r="AM654" s="23"/>
      <c r="AN654" s="23"/>
      <c r="AO654" s="23"/>
      <c r="AP654" s="23"/>
      <c r="AQ654" s="23"/>
      <c r="AR654" s="23"/>
      <c r="AS654" s="23"/>
      <c r="AT654" s="23"/>
      <c r="AU654" s="23"/>
      <c r="AV654" s="23"/>
      <c r="AW654" s="23"/>
      <c r="AX654" s="23"/>
      <c r="AY654" s="23"/>
      <c r="AZ654" s="23"/>
      <c r="BA654" s="23"/>
      <c r="BB654" s="23"/>
      <c r="BC654" s="23"/>
      <c r="BD654" s="23"/>
      <c r="BE654" s="23"/>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c r="EC654" s="23"/>
      <c r="ED654" s="23"/>
      <c r="EE654" s="23"/>
      <c r="EF654" s="23"/>
      <c r="EG654" s="23"/>
      <c r="EH654" s="23"/>
      <c r="EI654" s="23"/>
      <c r="EJ654" s="23"/>
      <c r="EK654" s="23"/>
      <c r="EL654" s="23"/>
      <c r="EM654" s="23"/>
      <c r="EN654" s="23"/>
      <c r="EO654" s="23"/>
      <c r="EP654" s="23"/>
      <c r="EQ654" s="23"/>
      <c r="ER654" s="23"/>
      <c r="ES654" s="23"/>
      <c r="ET654" s="23"/>
      <c r="EU654" s="23"/>
      <c r="EV654" s="23"/>
      <c r="EW654" s="23"/>
      <c r="EX654" s="23"/>
      <c r="EY654" s="23"/>
      <c r="EZ654" s="23"/>
      <c r="FA654" s="23"/>
      <c r="FB654" s="23"/>
      <c r="FC654" s="23"/>
      <c r="FD654" s="23"/>
      <c r="FE654" s="23"/>
      <c r="FF654" s="23"/>
      <c r="FG654" s="23"/>
      <c r="FH654" s="23"/>
      <c r="FI654" s="23"/>
      <c r="FJ654" s="23"/>
      <c r="FK654" s="23"/>
      <c r="FL654" s="23"/>
      <c r="FM654" s="23"/>
      <c r="FN654" s="23"/>
      <c r="FO654" s="23"/>
      <c r="FP654" s="23"/>
      <c r="FQ654" s="23"/>
      <c r="FR654" s="23"/>
      <c r="FS654" s="23"/>
      <c r="FT654" s="23"/>
      <c r="FU654" s="23"/>
      <c r="FV654" s="23"/>
      <c r="FW654" s="23"/>
      <c r="FX654" s="23"/>
      <c r="FY654" s="23"/>
      <c r="FZ654" s="23"/>
      <c r="GA654" s="23"/>
      <c r="GB654" s="23"/>
      <c r="GC654" s="23"/>
      <c r="GD654" s="23"/>
      <c r="GE654" s="23"/>
      <c r="GF654" s="23"/>
      <c r="GG654" s="23"/>
      <c r="GH654" s="23"/>
      <c r="GI654" s="23"/>
      <c r="GJ654" s="23"/>
      <c r="GK654" s="23"/>
    </row>
    <row r="655" spans="1:193" x14ac:dyDescent="0.35">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c r="AD655" s="23"/>
      <c r="AE655" s="23"/>
      <c r="AF655" s="23"/>
      <c r="AG655" s="23"/>
      <c r="AH655" s="23"/>
      <c r="AI655" s="23"/>
      <c r="AJ655" s="23"/>
      <c r="AK655" s="23"/>
      <c r="AL655" s="23"/>
      <c r="AM655" s="23"/>
      <c r="AN655" s="23"/>
      <c r="AO655" s="23"/>
      <c r="AP655" s="23"/>
      <c r="AQ655" s="23"/>
      <c r="AR655" s="23"/>
      <c r="AS655" s="23"/>
      <c r="AT655" s="23"/>
      <c r="AU655" s="23"/>
      <c r="AV655" s="23"/>
      <c r="AW655" s="23"/>
      <c r="AX655" s="23"/>
      <c r="AY655" s="23"/>
      <c r="AZ655" s="23"/>
      <c r="BA655" s="23"/>
      <c r="BB655" s="23"/>
      <c r="BC655" s="23"/>
      <c r="BD655" s="23"/>
      <c r="BE655" s="23"/>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c r="EC655" s="23"/>
      <c r="ED655" s="23"/>
      <c r="EE655" s="23"/>
      <c r="EF655" s="23"/>
      <c r="EG655" s="23"/>
      <c r="EH655" s="23"/>
      <c r="EI655" s="23"/>
      <c r="EJ655" s="23"/>
      <c r="EK655" s="23"/>
      <c r="EL655" s="23"/>
      <c r="EM655" s="23"/>
      <c r="EN655" s="23"/>
      <c r="EO655" s="23"/>
      <c r="EP655" s="23"/>
      <c r="EQ655" s="23"/>
      <c r="ER655" s="23"/>
      <c r="ES655" s="23"/>
      <c r="ET655" s="23"/>
      <c r="EU655" s="23"/>
      <c r="EV655" s="23"/>
      <c r="EW655" s="23"/>
      <c r="EX655" s="23"/>
      <c r="EY655" s="23"/>
      <c r="EZ655" s="23"/>
      <c r="FA655" s="23"/>
      <c r="FB655" s="23"/>
      <c r="FC655" s="23"/>
      <c r="FD655" s="23"/>
      <c r="FE655" s="23"/>
      <c r="FF655" s="23"/>
      <c r="FG655" s="23"/>
      <c r="FH655" s="23"/>
      <c r="FI655" s="23"/>
      <c r="FJ655" s="23"/>
      <c r="FK655" s="23"/>
      <c r="FL655" s="23"/>
      <c r="FM655" s="23"/>
      <c r="FN655" s="23"/>
      <c r="FO655" s="23"/>
      <c r="FP655" s="23"/>
      <c r="FQ655" s="23"/>
      <c r="FR655" s="23"/>
      <c r="FS655" s="23"/>
      <c r="FT655" s="23"/>
      <c r="FU655" s="23"/>
      <c r="FV655" s="23"/>
      <c r="FW655" s="23"/>
      <c r="FX655" s="23"/>
      <c r="FY655" s="23"/>
      <c r="FZ655" s="23"/>
      <c r="GA655" s="23"/>
      <c r="GB655" s="23"/>
      <c r="GC655" s="23"/>
      <c r="GD655" s="23"/>
      <c r="GE655" s="23"/>
      <c r="GF655" s="23"/>
      <c r="GG655" s="23"/>
      <c r="GH655" s="23"/>
      <c r="GI655" s="23"/>
      <c r="GJ655" s="23"/>
      <c r="GK655" s="23"/>
    </row>
    <row r="656" spans="1:193" x14ac:dyDescent="0.35">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c r="AD656" s="23"/>
      <c r="AE656" s="23"/>
      <c r="AF656" s="23"/>
      <c r="AG656" s="23"/>
      <c r="AH656" s="23"/>
      <c r="AI656" s="23"/>
      <c r="AJ656" s="23"/>
      <c r="AK656" s="23"/>
      <c r="AL656" s="23"/>
      <c r="AM656" s="23"/>
      <c r="AN656" s="23"/>
      <c r="AO656" s="23"/>
      <c r="AP656" s="23"/>
      <c r="AQ656" s="23"/>
      <c r="AR656" s="23"/>
      <c r="AS656" s="23"/>
      <c r="AT656" s="23"/>
      <c r="AU656" s="23"/>
      <c r="AV656" s="23"/>
      <c r="AW656" s="23"/>
      <c r="AX656" s="23"/>
      <c r="AY656" s="23"/>
      <c r="AZ656" s="23"/>
      <c r="BA656" s="23"/>
      <c r="BB656" s="23"/>
      <c r="BC656" s="23"/>
      <c r="BD656" s="23"/>
      <c r="BE656" s="23"/>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c r="EC656" s="23"/>
      <c r="ED656" s="23"/>
      <c r="EE656" s="23"/>
      <c r="EF656" s="23"/>
      <c r="EG656" s="23"/>
      <c r="EH656" s="23"/>
      <c r="EI656" s="23"/>
      <c r="EJ656" s="23"/>
      <c r="EK656" s="23"/>
      <c r="EL656" s="23"/>
      <c r="EM656" s="23"/>
      <c r="EN656" s="23"/>
      <c r="EO656" s="23"/>
      <c r="EP656" s="23"/>
      <c r="EQ656" s="23"/>
      <c r="ER656" s="23"/>
      <c r="ES656" s="23"/>
      <c r="ET656" s="23"/>
      <c r="EU656" s="23"/>
      <c r="EV656" s="23"/>
      <c r="EW656" s="23"/>
      <c r="EX656" s="23"/>
      <c r="EY656" s="23"/>
      <c r="EZ656" s="23"/>
      <c r="FA656" s="23"/>
      <c r="FB656" s="23"/>
      <c r="FC656" s="23"/>
      <c r="FD656" s="23"/>
      <c r="FE656" s="23"/>
      <c r="FF656" s="23"/>
      <c r="FG656" s="23"/>
      <c r="FH656" s="23"/>
      <c r="FI656" s="23"/>
      <c r="FJ656" s="23"/>
      <c r="FK656" s="23"/>
      <c r="FL656" s="23"/>
      <c r="FM656" s="23"/>
      <c r="FN656" s="23"/>
      <c r="FO656" s="23"/>
      <c r="FP656" s="23"/>
      <c r="FQ656" s="23"/>
      <c r="FR656" s="23"/>
      <c r="FS656" s="23"/>
      <c r="FT656" s="23"/>
      <c r="FU656" s="23"/>
      <c r="FV656" s="23"/>
      <c r="FW656" s="23"/>
      <c r="FX656" s="23"/>
      <c r="FY656" s="23"/>
      <c r="FZ656" s="23"/>
      <c r="GA656" s="23"/>
      <c r="GB656" s="23"/>
      <c r="GC656" s="23"/>
      <c r="GD656" s="23"/>
      <c r="GE656" s="23"/>
      <c r="GF656" s="23"/>
      <c r="GG656" s="23"/>
      <c r="GH656" s="23"/>
      <c r="GI656" s="23"/>
      <c r="GJ656" s="23"/>
      <c r="GK656" s="23"/>
    </row>
    <row r="657" spans="1:193" x14ac:dyDescent="0.35">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c r="AD657" s="23"/>
      <c r="AE657" s="23"/>
      <c r="AF657" s="23"/>
      <c r="AG657" s="23"/>
      <c r="AH657" s="23"/>
      <c r="AI657" s="23"/>
      <c r="AJ657" s="23"/>
      <c r="AK657" s="23"/>
      <c r="AL657" s="23"/>
      <c r="AM657" s="23"/>
      <c r="AN657" s="23"/>
      <c r="AO657" s="23"/>
      <c r="AP657" s="23"/>
      <c r="AQ657" s="23"/>
      <c r="AR657" s="23"/>
      <c r="AS657" s="23"/>
      <c r="AT657" s="23"/>
      <c r="AU657" s="23"/>
      <c r="AV657" s="23"/>
      <c r="AW657" s="23"/>
      <c r="AX657" s="23"/>
      <c r="AY657" s="23"/>
      <c r="AZ657" s="23"/>
      <c r="BA657" s="23"/>
      <c r="BB657" s="23"/>
      <c r="BC657" s="23"/>
      <c r="BD657" s="23"/>
      <c r="BE657" s="23"/>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c r="EC657" s="23"/>
      <c r="ED657" s="23"/>
      <c r="EE657" s="23"/>
      <c r="EF657" s="23"/>
      <c r="EG657" s="23"/>
      <c r="EH657" s="23"/>
      <c r="EI657" s="23"/>
      <c r="EJ657" s="23"/>
      <c r="EK657" s="23"/>
      <c r="EL657" s="23"/>
      <c r="EM657" s="23"/>
      <c r="EN657" s="23"/>
      <c r="EO657" s="23"/>
      <c r="EP657" s="23"/>
      <c r="EQ657" s="23"/>
      <c r="ER657" s="23"/>
      <c r="ES657" s="23"/>
      <c r="ET657" s="23"/>
      <c r="EU657" s="23"/>
      <c r="EV657" s="23"/>
      <c r="EW657" s="23"/>
      <c r="EX657" s="23"/>
      <c r="EY657" s="23"/>
      <c r="EZ657" s="23"/>
      <c r="FA657" s="23"/>
      <c r="FB657" s="23"/>
      <c r="FC657" s="23"/>
      <c r="FD657" s="23"/>
      <c r="FE657" s="23"/>
      <c r="FF657" s="23"/>
      <c r="FG657" s="23"/>
      <c r="FH657" s="23"/>
      <c r="FI657" s="23"/>
      <c r="FJ657" s="23"/>
      <c r="FK657" s="23"/>
      <c r="FL657" s="23"/>
      <c r="FM657" s="23"/>
      <c r="FN657" s="23"/>
      <c r="FO657" s="23"/>
      <c r="FP657" s="23"/>
      <c r="FQ657" s="23"/>
      <c r="FR657" s="23"/>
      <c r="FS657" s="23"/>
      <c r="FT657" s="23"/>
      <c r="FU657" s="23"/>
      <c r="FV657" s="23"/>
      <c r="FW657" s="23"/>
      <c r="FX657" s="23"/>
      <c r="FY657" s="23"/>
      <c r="FZ657" s="23"/>
      <c r="GA657" s="23"/>
      <c r="GB657" s="23"/>
      <c r="GC657" s="23"/>
      <c r="GD657" s="23"/>
      <c r="GE657" s="23"/>
      <c r="GF657" s="23"/>
      <c r="GG657" s="23"/>
      <c r="GH657" s="23"/>
      <c r="GI657" s="23"/>
      <c r="GJ657" s="23"/>
      <c r="GK657" s="23"/>
    </row>
    <row r="658" spans="1:193" x14ac:dyDescent="0.35">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c r="AT658" s="23"/>
      <c r="AU658" s="23"/>
      <c r="AV658" s="23"/>
      <c r="AW658" s="23"/>
      <c r="AX658" s="23"/>
      <c r="AY658" s="23"/>
      <c r="AZ658" s="23"/>
      <c r="BA658" s="23"/>
      <c r="BB658" s="23"/>
      <c r="BC658" s="23"/>
      <c r="BD658" s="23"/>
      <c r="BE658" s="23"/>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c r="EC658" s="23"/>
      <c r="ED658" s="23"/>
      <c r="EE658" s="23"/>
      <c r="EF658" s="23"/>
      <c r="EG658" s="23"/>
      <c r="EH658" s="23"/>
      <c r="EI658" s="23"/>
      <c r="EJ658" s="23"/>
      <c r="EK658" s="23"/>
      <c r="EL658" s="23"/>
      <c r="EM658" s="23"/>
      <c r="EN658" s="23"/>
      <c r="EO658" s="23"/>
      <c r="EP658" s="23"/>
      <c r="EQ658" s="23"/>
      <c r="ER658" s="23"/>
      <c r="ES658" s="23"/>
      <c r="ET658" s="23"/>
      <c r="EU658" s="23"/>
      <c r="EV658" s="23"/>
      <c r="EW658" s="23"/>
      <c r="EX658" s="23"/>
      <c r="EY658" s="23"/>
      <c r="EZ658" s="23"/>
      <c r="FA658" s="23"/>
      <c r="FB658" s="23"/>
      <c r="FC658" s="23"/>
      <c r="FD658" s="23"/>
      <c r="FE658" s="23"/>
      <c r="FF658" s="23"/>
      <c r="FG658" s="23"/>
      <c r="FH658" s="23"/>
      <c r="FI658" s="23"/>
      <c r="FJ658" s="23"/>
      <c r="FK658" s="23"/>
      <c r="FL658" s="23"/>
      <c r="FM658" s="23"/>
      <c r="FN658" s="23"/>
      <c r="FO658" s="23"/>
      <c r="FP658" s="23"/>
      <c r="FQ658" s="23"/>
      <c r="FR658" s="23"/>
      <c r="FS658" s="23"/>
      <c r="FT658" s="23"/>
      <c r="FU658" s="23"/>
      <c r="FV658" s="23"/>
      <c r="FW658" s="23"/>
      <c r="FX658" s="23"/>
      <c r="FY658" s="23"/>
      <c r="FZ658" s="23"/>
      <c r="GA658" s="23"/>
      <c r="GB658" s="23"/>
      <c r="GC658" s="23"/>
      <c r="GD658" s="23"/>
      <c r="GE658" s="23"/>
      <c r="GF658" s="23"/>
      <c r="GG658" s="23"/>
      <c r="GH658" s="23"/>
      <c r="GI658" s="23"/>
      <c r="GJ658" s="23"/>
      <c r="GK658" s="23"/>
    </row>
    <row r="659" spans="1:193" x14ac:dyDescent="0.35">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c r="AT659" s="23"/>
      <c r="AU659" s="23"/>
      <c r="AV659" s="23"/>
      <c r="AW659" s="23"/>
      <c r="AX659" s="23"/>
      <c r="AY659" s="23"/>
      <c r="AZ659" s="23"/>
      <c r="BA659" s="23"/>
      <c r="BB659" s="23"/>
      <c r="BC659" s="23"/>
      <c r="BD659" s="23"/>
      <c r="BE659" s="23"/>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c r="EC659" s="23"/>
      <c r="ED659" s="23"/>
      <c r="EE659" s="23"/>
      <c r="EF659" s="23"/>
      <c r="EG659" s="23"/>
      <c r="EH659" s="23"/>
      <c r="EI659" s="23"/>
      <c r="EJ659" s="23"/>
      <c r="EK659" s="23"/>
      <c r="EL659" s="23"/>
      <c r="EM659" s="23"/>
      <c r="EN659" s="23"/>
      <c r="EO659" s="23"/>
      <c r="EP659" s="23"/>
      <c r="EQ659" s="23"/>
      <c r="ER659" s="23"/>
      <c r="ES659" s="23"/>
      <c r="ET659" s="23"/>
      <c r="EU659" s="23"/>
      <c r="EV659" s="23"/>
      <c r="EW659" s="23"/>
      <c r="EX659" s="23"/>
      <c r="EY659" s="23"/>
      <c r="EZ659" s="23"/>
      <c r="FA659" s="23"/>
      <c r="FB659" s="23"/>
      <c r="FC659" s="23"/>
      <c r="FD659" s="23"/>
      <c r="FE659" s="23"/>
      <c r="FF659" s="23"/>
      <c r="FG659" s="23"/>
      <c r="FH659" s="23"/>
      <c r="FI659" s="23"/>
      <c r="FJ659" s="23"/>
      <c r="FK659" s="23"/>
      <c r="FL659" s="23"/>
      <c r="FM659" s="23"/>
      <c r="FN659" s="23"/>
      <c r="FO659" s="23"/>
      <c r="FP659" s="23"/>
      <c r="FQ659" s="23"/>
      <c r="FR659" s="23"/>
      <c r="FS659" s="23"/>
      <c r="FT659" s="23"/>
      <c r="FU659" s="23"/>
      <c r="FV659" s="23"/>
      <c r="FW659" s="23"/>
      <c r="FX659" s="23"/>
      <c r="FY659" s="23"/>
      <c r="FZ659" s="23"/>
      <c r="GA659" s="23"/>
      <c r="GB659" s="23"/>
      <c r="GC659" s="23"/>
      <c r="GD659" s="23"/>
      <c r="GE659" s="23"/>
      <c r="GF659" s="23"/>
      <c r="GG659" s="23"/>
      <c r="GH659" s="23"/>
      <c r="GI659" s="23"/>
      <c r="GJ659" s="23"/>
      <c r="GK659" s="23"/>
    </row>
    <row r="660" spans="1:193" x14ac:dyDescent="0.35">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c r="AT660" s="23"/>
      <c r="AU660" s="23"/>
      <c r="AV660" s="23"/>
      <c r="AW660" s="23"/>
      <c r="AX660" s="23"/>
      <c r="AY660" s="23"/>
      <c r="AZ660" s="23"/>
      <c r="BA660" s="23"/>
      <c r="BB660" s="23"/>
      <c r="BC660" s="23"/>
      <c r="BD660" s="23"/>
      <c r="BE660" s="23"/>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c r="EC660" s="23"/>
      <c r="ED660" s="23"/>
      <c r="EE660" s="23"/>
      <c r="EF660" s="23"/>
      <c r="EG660" s="23"/>
      <c r="EH660" s="23"/>
      <c r="EI660" s="23"/>
      <c r="EJ660" s="23"/>
      <c r="EK660" s="23"/>
      <c r="EL660" s="23"/>
      <c r="EM660" s="23"/>
      <c r="EN660" s="23"/>
      <c r="EO660" s="23"/>
      <c r="EP660" s="23"/>
      <c r="EQ660" s="23"/>
      <c r="ER660" s="23"/>
      <c r="ES660" s="23"/>
      <c r="ET660" s="23"/>
      <c r="EU660" s="23"/>
      <c r="EV660" s="23"/>
      <c r="EW660" s="23"/>
      <c r="EX660" s="23"/>
      <c r="EY660" s="23"/>
      <c r="EZ660" s="23"/>
      <c r="FA660" s="23"/>
      <c r="FB660" s="23"/>
      <c r="FC660" s="23"/>
      <c r="FD660" s="23"/>
      <c r="FE660" s="23"/>
      <c r="FF660" s="23"/>
      <c r="FG660" s="23"/>
      <c r="FH660" s="23"/>
      <c r="FI660" s="23"/>
      <c r="FJ660" s="23"/>
      <c r="FK660" s="23"/>
      <c r="FL660" s="23"/>
      <c r="FM660" s="23"/>
      <c r="FN660" s="23"/>
      <c r="FO660" s="23"/>
      <c r="FP660" s="23"/>
      <c r="FQ660" s="23"/>
      <c r="FR660" s="23"/>
      <c r="FS660" s="23"/>
      <c r="FT660" s="23"/>
      <c r="FU660" s="23"/>
      <c r="FV660" s="23"/>
      <c r="FW660" s="23"/>
      <c r="FX660" s="23"/>
      <c r="FY660" s="23"/>
      <c r="FZ660" s="23"/>
      <c r="GA660" s="23"/>
      <c r="GB660" s="23"/>
      <c r="GC660" s="23"/>
      <c r="GD660" s="23"/>
      <c r="GE660" s="23"/>
      <c r="GF660" s="23"/>
      <c r="GG660" s="23"/>
      <c r="GH660" s="23"/>
      <c r="GI660" s="23"/>
      <c r="GJ660" s="23"/>
      <c r="GK660" s="23"/>
    </row>
    <row r="661" spans="1:193" x14ac:dyDescent="0.35">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c r="AT661" s="23"/>
      <c r="AU661" s="23"/>
      <c r="AV661" s="23"/>
      <c r="AW661" s="23"/>
      <c r="AX661" s="23"/>
      <c r="AY661" s="23"/>
      <c r="AZ661" s="23"/>
      <c r="BA661" s="23"/>
      <c r="BB661" s="23"/>
      <c r="BC661" s="23"/>
      <c r="BD661" s="23"/>
      <c r="BE661" s="23"/>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c r="EC661" s="23"/>
      <c r="ED661" s="23"/>
      <c r="EE661" s="23"/>
      <c r="EF661" s="23"/>
      <c r="EG661" s="23"/>
      <c r="EH661" s="23"/>
      <c r="EI661" s="23"/>
      <c r="EJ661" s="23"/>
      <c r="EK661" s="23"/>
      <c r="EL661" s="23"/>
      <c r="EM661" s="23"/>
      <c r="EN661" s="23"/>
      <c r="EO661" s="23"/>
      <c r="EP661" s="23"/>
      <c r="EQ661" s="23"/>
      <c r="ER661" s="23"/>
      <c r="ES661" s="23"/>
      <c r="ET661" s="23"/>
      <c r="EU661" s="23"/>
      <c r="EV661" s="23"/>
      <c r="EW661" s="23"/>
      <c r="EX661" s="23"/>
      <c r="EY661" s="23"/>
      <c r="EZ661" s="23"/>
      <c r="FA661" s="23"/>
      <c r="FB661" s="23"/>
      <c r="FC661" s="23"/>
      <c r="FD661" s="23"/>
      <c r="FE661" s="23"/>
      <c r="FF661" s="23"/>
      <c r="FG661" s="23"/>
      <c r="FH661" s="23"/>
      <c r="FI661" s="23"/>
      <c r="FJ661" s="23"/>
      <c r="FK661" s="23"/>
      <c r="FL661" s="23"/>
      <c r="FM661" s="23"/>
      <c r="FN661" s="23"/>
      <c r="FO661" s="23"/>
      <c r="FP661" s="23"/>
      <c r="FQ661" s="23"/>
      <c r="FR661" s="23"/>
      <c r="FS661" s="23"/>
      <c r="FT661" s="23"/>
      <c r="FU661" s="23"/>
      <c r="FV661" s="23"/>
      <c r="FW661" s="23"/>
      <c r="FX661" s="23"/>
      <c r="FY661" s="23"/>
      <c r="FZ661" s="23"/>
      <c r="GA661" s="23"/>
      <c r="GB661" s="23"/>
      <c r="GC661" s="23"/>
      <c r="GD661" s="23"/>
      <c r="GE661" s="23"/>
      <c r="GF661" s="23"/>
      <c r="GG661" s="23"/>
      <c r="GH661" s="23"/>
      <c r="GI661" s="23"/>
      <c r="GJ661" s="23"/>
      <c r="GK661" s="23"/>
    </row>
    <row r="662" spans="1:193" x14ac:dyDescent="0.35">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c r="AT662" s="23"/>
      <c r="AU662" s="23"/>
      <c r="AV662" s="23"/>
      <c r="AW662" s="23"/>
      <c r="AX662" s="23"/>
      <c r="AY662" s="23"/>
      <c r="AZ662" s="23"/>
      <c r="BA662" s="23"/>
      <c r="BB662" s="23"/>
      <c r="BC662" s="23"/>
      <c r="BD662" s="23"/>
      <c r="BE662" s="23"/>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c r="EC662" s="23"/>
      <c r="ED662" s="23"/>
      <c r="EE662" s="23"/>
      <c r="EF662" s="23"/>
      <c r="EG662" s="23"/>
      <c r="EH662" s="23"/>
      <c r="EI662" s="23"/>
      <c r="EJ662" s="23"/>
      <c r="EK662" s="23"/>
      <c r="EL662" s="23"/>
      <c r="EM662" s="23"/>
      <c r="EN662" s="23"/>
      <c r="EO662" s="23"/>
      <c r="EP662" s="23"/>
      <c r="EQ662" s="23"/>
      <c r="ER662" s="23"/>
      <c r="ES662" s="23"/>
      <c r="ET662" s="23"/>
      <c r="EU662" s="23"/>
      <c r="EV662" s="23"/>
      <c r="EW662" s="23"/>
      <c r="EX662" s="23"/>
      <c r="EY662" s="23"/>
      <c r="EZ662" s="23"/>
      <c r="FA662" s="23"/>
      <c r="FB662" s="23"/>
      <c r="FC662" s="23"/>
      <c r="FD662" s="23"/>
      <c r="FE662" s="23"/>
      <c r="FF662" s="23"/>
      <c r="FG662" s="23"/>
      <c r="FH662" s="23"/>
      <c r="FI662" s="23"/>
      <c r="FJ662" s="23"/>
      <c r="FK662" s="23"/>
      <c r="FL662" s="23"/>
      <c r="FM662" s="23"/>
      <c r="FN662" s="23"/>
      <c r="FO662" s="23"/>
      <c r="FP662" s="23"/>
      <c r="FQ662" s="23"/>
      <c r="FR662" s="23"/>
      <c r="FS662" s="23"/>
      <c r="FT662" s="23"/>
      <c r="FU662" s="23"/>
      <c r="FV662" s="23"/>
      <c r="FW662" s="23"/>
      <c r="FX662" s="23"/>
      <c r="FY662" s="23"/>
      <c r="FZ662" s="23"/>
      <c r="GA662" s="23"/>
      <c r="GB662" s="23"/>
      <c r="GC662" s="23"/>
      <c r="GD662" s="23"/>
      <c r="GE662" s="23"/>
      <c r="GF662" s="23"/>
      <c r="GG662" s="23"/>
      <c r="GH662" s="23"/>
      <c r="GI662" s="23"/>
      <c r="GJ662" s="23"/>
      <c r="GK662" s="23"/>
    </row>
    <row r="663" spans="1:193" x14ac:dyDescent="0.35">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c r="AT663" s="23"/>
      <c r="AU663" s="23"/>
      <c r="AV663" s="23"/>
      <c r="AW663" s="23"/>
      <c r="AX663" s="23"/>
      <c r="AY663" s="23"/>
      <c r="AZ663" s="23"/>
      <c r="BA663" s="23"/>
      <c r="BB663" s="23"/>
      <c r="BC663" s="23"/>
      <c r="BD663" s="23"/>
      <c r="BE663" s="23"/>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c r="EC663" s="23"/>
      <c r="ED663" s="23"/>
      <c r="EE663" s="23"/>
      <c r="EF663" s="23"/>
      <c r="EG663" s="23"/>
      <c r="EH663" s="23"/>
      <c r="EI663" s="23"/>
      <c r="EJ663" s="23"/>
      <c r="EK663" s="23"/>
      <c r="EL663" s="23"/>
      <c r="EM663" s="23"/>
      <c r="EN663" s="23"/>
      <c r="EO663" s="23"/>
      <c r="EP663" s="23"/>
      <c r="EQ663" s="23"/>
      <c r="ER663" s="23"/>
      <c r="ES663" s="23"/>
      <c r="ET663" s="23"/>
      <c r="EU663" s="23"/>
      <c r="EV663" s="23"/>
      <c r="EW663" s="23"/>
      <c r="EX663" s="23"/>
      <c r="EY663" s="23"/>
      <c r="EZ663" s="23"/>
      <c r="FA663" s="23"/>
      <c r="FB663" s="23"/>
      <c r="FC663" s="23"/>
      <c r="FD663" s="23"/>
      <c r="FE663" s="23"/>
      <c r="FF663" s="23"/>
      <c r="FG663" s="23"/>
      <c r="FH663" s="23"/>
      <c r="FI663" s="23"/>
      <c r="FJ663" s="23"/>
      <c r="FK663" s="23"/>
      <c r="FL663" s="23"/>
      <c r="FM663" s="23"/>
      <c r="FN663" s="23"/>
      <c r="FO663" s="23"/>
      <c r="FP663" s="23"/>
      <c r="FQ663" s="23"/>
      <c r="FR663" s="23"/>
      <c r="FS663" s="23"/>
      <c r="FT663" s="23"/>
      <c r="FU663" s="23"/>
      <c r="FV663" s="23"/>
      <c r="FW663" s="23"/>
      <c r="FX663" s="23"/>
      <c r="FY663" s="23"/>
      <c r="FZ663" s="23"/>
      <c r="GA663" s="23"/>
      <c r="GB663" s="23"/>
      <c r="GC663" s="23"/>
      <c r="GD663" s="23"/>
      <c r="GE663" s="23"/>
      <c r="GF663" s="23"/>
      <c r="GG663" s="23"/>
      <c r="GH663" s="23"/>
      <c r="GI663" s="23"/>
      <c r="GJ663" s="23"/>
      <c r="GK663" s="23"/>
    </row>
    <row r="664" spans="1:193" x14ac:dyDescent="0.35">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c r="AT664" s="23"/>
      <c r="AU664" s="23"/>
      <c r="AV664" s="23"/>
      <c r="AW664" s="23"/>
      <c r="AX664" s="23"/>
      <c r="AY664" s="23"/>
      <c r="AZ664" s="23"/>
      <c r="BA664" s="23"/>
      <c r="BB664" s="23"/>
      <c r="BC664" s="23"/>
      <c r="BD664" s="23"/>
      <c r="BE664" s="23"/>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c r="EC664" s="23"/>
      <c r="ED664" s="23"/>
      <c r="EE664" s="23"/>
      <c r="EF664" s="23"/>
      <c r="EG664" s="23"/>
      <c r="EH664" s="23"/>
      <c r="EI664" s="23"/>
      <c r="EJ664" s="23"/>
      <c r="EK664" s="23"/>
      <c r="EL664" s="23"/>
      <c r="EM664" s="23"/>
      <c r="EN664" s="23"/>
      <c r="EO664" s="23"/>
      <c r="EP664" s="23"/>
      <c r="EQ664" s="23"/>
      <c r="ER664" s="23"/>
      <c r="ES664" s="23"/>
      <c r="ET664" s="23"/>
      <c r="EU664" s="23"/>
      <c r="EV664" s="23"/>
      <c r="EW664" s="23"/>
      <c r="EX664" s="23"/>
      <c r="EY664" s="23"/>
      <c r="EZ664" s="23"/>
      <c r="FA664" s="23"/>
      <c r="FB664" s="23"/>
      <c r="FC664" s="23"/>
      <c r="FD664" s="23"/>
      <c r="FE664" s="23"/>
      <c r="FF664" s="23"/>
      <c r="FG664" s="23"/>
      <c r="FH664" s="23"/>
      <c r="FI664" s="23"/>
      <c r="FJ664" s="23"/>
      <c r="FK664" s="23"/>
      <c r="FL664" s="23"/>
      <c r="FM664" s="23"/>
      <c r="FN664" s="23"/>
      <c r="FO664" s="23"/>
      <c r="FP664" s="23"/>
      <c r="FQ664" s="23"/>
      <c r="FR664" s="23"/>
      <c r="FS664" s="23"/>
      <c r="FT664" s="23"/>
      <c r="FU664" s="23"/>
      <c r="FV664" s="23"/>
      <c r="FW664" s="23"/>
      <c r="FX664" s="23"/>
      <c r="FY664" s="23"/>
      <c r="FZ664" s="23"/>
      <c r="GA664" s="23"/>
      <c r="GB664" s="23"/>
      <c r="GC664" s="23"/>
      <c r="GD664" s="23"/>
      <c r="GE664" s="23"/>
      <c r="GF664" s="23"/>
      <c r="GG664" s="23"/>
      <c r="GH664" s="23"/>
      <c r="GI664" s="23"/>
      <c r="GJ664" s="23"/>
      <c r="GK664" s="23"/>
    </row>
    <row r="665" spans="1:193" x14ac:dyDescent="0.35">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c r="AT665" s="23"/>
      <c r="AU665" s="23"/>
      <c r="AV665" s="23"/>
      <c r="AW665" s="23"/>
      <c r="AX665" s="23"/>
      <c r="AY665" s="23"/>
      <c r="AZ665" s="23"/>
      <c r="BA665" s="23"/>
      <c r="BB665" s="23"/>
      <c r="BC665" s="23"/>
      <c r="BD665" s="23"/>
      <c r="BE665" s="23"/>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c r="EC665" s="23"/>
      <c r="ED665" s="23"/>
      <c r="EE665" s="23"/>
      <c r="EF665" s="23"/>
      <c r="EG665" s="23"/>
      <c r="EH665" s="23"/>
      <c r="EI665" s="23"/>
      <c r="EJ665" s="23"/>
      <c r="EK665" s="23"/>
      <c r="EL665" s="23"/>
      <c r="EM665" s="23"/>
      <c r="EN665" s="23"/>
      <c r="EO665" s="23"/>
      <c r="EP665" s="23"/>
      <c r="EQ665" s="23"/>
      <c r="ER665" s="23"/>
      <c r="ES665" s="23"/>
      <c r="ET665" s="23"/>
      <c r="EU665" s="23"/>
      <c r="EV665" s="23"/>
      <c r="EW665" s="23"/>
      <c r="EX665" s="23"/>
      <c r="EY665" s="23"/>
      <c r="EZ665" s="23"/>
      <c r="FA665" s="23"/>
      <c r="FB665" s="23"/>
      <c r="FC665" s="23"/>
      <c r="FD665" s="23"/>
      <c r="FE665" s="23"/>
      <c r="FF665" s="23"/>
      <c r="FG665" s="23"/>
      <c r="FH665" s="23"/>
      <c r="FI665" s="23"/>
      <c r="FJ665" s="23"/>
      <c r="FK665" s="23"/>
      <c r="FL665" s="23"/>
      <c r="FM665" s="23"/>
      <c r="FN665" s="23"/>
      <c r="FO665" s="23"/>
      <c r="FP665" s="23"/>
      <c r="FQ665" s="23"/>
      <c r="FR665" s="23"/>
      <c r="FS665" s="23"/>
      <c r="FT665" s="23"/>
      <c r="FU665" s="23"/>
      <c r="FV665" s="23"/>
      <c r="FW665" s="23"/>
      <c r="FX665" s="23"/>
      <c r="FY665" s="23"/>
      <c r="FZ665" s="23"/>
      <c r="GA665" s="23"/>
      <c r="GB665" s="23"/>
      <c r="GC665" s="23"/>
      <c r="GD665" s="23"/>
      <c r="GE665" s="23"/>
      <c r="GF665" s="23"/>
      <c r="GG665" s="23"/>
      <c r="GH665" s="23"/>
      <c r="GI665" s="23"/>
      <c r="GJ665" s="23"/>
      <c r="GK665" s="23"/>
    </row>
    <row r="666" spans="1:193" x14ac:dyDescent="0.35">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c r="AT666" s="23"/>
      <c r="AU666" s="23"/>
      <c r="AV666" s="23"/>
      <c r="AW666" s="23"/>
      <c r="AX666" s="23"/>
      <c r="AY666" s="23"/>
      <c r="AZ666" s="23"/>
      <c r="BA666" s="23"/>
      <c r="BB666" s="23"/>
      <c r="BC666" s="23"/>
      <c r="BD666" s="23"/>
      <c r="BE666" s="23"/>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c r="EC666" s="23"/>
      <c r="ED666" s="23"/>
      <c r="EE666" s="23"/>
      <c r="EF666" s="23"/>
      <c r="EG666" s="23"/>
      <c r="EH666" s="23"/>
      <c r="EI666" s="23"/>
      <c r="EJ666" s="23"/>
      <c r="EK666" s="23"/>
      <c r="EL666" s="23"/>
      <c r="EM666" s="23"/>
      <c r="EN666" s="23"/>
      <c r="EO666" s="23"/>
      <c r="EP666" s="23"/>
      <c r="EQ666" s="23"/>
      <c r="ER666" s="23"/>
      <c r="ES666" s="23"/>
      <c r="ET666" s="23"/>
      <c r="EU666" s="23"/>
      <c r="EV666" s="23"/>
      <c r="EW666" s="23"/>
      <c r="EX666" s="23"/>
      <c r="EY666" s="23"/>
      <c r="EZ666" s="23"/>
      <c r="FA666" s="23"/>
      <c r="FB666" s="23"/>
      <c r="FC666" s="23"/>
      <c r="FD666" s="23"/>
      <c r="FE666" s="23"/>
      <c r="FF666" s="23"/>
      <c r="FG666" s="23"/>
      <c r="FH666" s="23"/>
      <c r="FI666" s="23"/>
      <c r="FJ666" s="23"/>
      <c r="FK666" s="23"/>
      <c r="FL666" s="23"/>
      <c r="FM666" s="23"/>
      <c r="FN666" s="23"/>
      <c r="FO666" s="23"/>
      <c r="FP666" s="23"/>
      <c r="FQ666" s="23"/>
      <c r="FR666" s="23"/>
      <c r="FS666" s="23"/>
      <c r="FT666" s="23"/>
      <c r="FU666" s="23"/>
      <c r="FV666" s="23"/>
      <c r="FW666" s="23"/>
      <c r="FX666" s="23"/>
      <c r="FY666" s="23"/>
      <c r="FZ666" s="23"/>
      <c r="GA666" s="23"/>
      <c r="GB666" s="23"/>
      <c r="GC666" s="23"/>
      <c r="GD666" s="23"/>
      <c r="GE666" s="23"/>
      <c r="GF666" s="23"/>
      <c r="GG666" s="23"/>
      <c r="GH666" s="23"/>
      <c r="GI666" s="23"/>
      <c r="GJ666" s="23"/>
      <c r="GK666" s="23"/>
    </row>
    <row r="667" spans="1:193" x14ac:dyDescent="0.35">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c r="AT667" s="23"/>
      <c r="AU667" s="23"/>
      <c r="AV667" s="23"/>
      <c r="AW667" s="23"/>
      <c r="AX667" s="23"/>
      <c r="AY667" s="23"/>
      <c r="AZ667" s="23"/>
      <c r="BA667" s="23"/>
      <c r="BB667" s="23"/>
      <c r="BC667" s="23"/>
      <c r="BD667" s="23"/>
      <c r="BE667" s="23"/>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c r="EC667" s="23"/>
      <c r="ED667" s="23"/>
      <c r="EE667" s="23"/>
      <c r="EF667" s="23"/>
      <c r="EG667" s="23"/>
      <c r="EH667" s="23"/>
      <c r="EI667" s="23"/>
      <c r="EJ667" s="23"/>
      <c r="EK667" s="23"/>
      <c r="EL667" s="23"/>
      <c r="EM667" s="23"/>
      <c r="EN667" s="23"/>
      <c r="EO667" s="23"/>
      <c r="EP667" s="23"/>
      <c r="EQ667" s="23"/>
      <c r="ER667" s="23"/>
      <c r="ES667" s="23"/>
      <c r="ET667" s="23"/>
      <c r="EU667" s="23"/>
      <c r="EV667" s="23"/>
      <c r="EW667" s="23"/>
      <c r="EX667" s="23"/>
      <c r="EY667" s="23"/>
      <c r="EZ667" s="23"/>
      <c r="FA667" s="23"/>
      <c r="FB667" s="23"/>
      <c r="FC667" s="23"/>
      <c r="FD667" s="23"/>
      <c r="FE667" s="23"/>
      <c r="FF667" s="23"/>
      <c r="FG667" s="23"/>
      <c r="FH667" s="23"/>
      <c r="FI667" s="23"/>
      <c r="FJ667" s="23"/>
      <c r="FK667" s="23"/>
      <c r="FL667" s="23"/>
      <c r="FM667" s="23"/>
      <c r="FN667" s="23"/>
      <c r="FO667" s="23"/>
      <c r="FP667" s="23"/>
      <c r="FQ667" s="23"/>
      <c r="FR667" s="23"/>
      <c r="FS667" s="23"/>
      <c r="FT667" s="23"/>
      <c r="FU667" s="23"/>
      <c r="FV667" s="23"/>
      <c r="FW667" s="23"/>
      <c r="FX667" s="23"/>
      <c r="FY667" s="23"/>
      <c r="FZ667" s="23"/>
      <c r="GA667" s="23"/>
      <c r="GB667" s="23"/>
      <c r="GC667" s="23"/>
      <c r="GD667" s="23"/>
      <c r="GE667" s="23"/>
      <c r="GF667" s="23"/>
      <c r="GG667" s="23"/>
      <c r="GH667" s="23"/>
      <c r="GI667" s="23"/>
      <c r="GJ667" s="23"/>
      <c r="GK667" s="23"/>
    </row>
    <row r="668" spans="1:193" x14ac:dyDescent="0.35">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c r="AT668" s="23"/>
      <c r="AU668" s="23"/>
      <c r="AV668" s="23"/>
      <c r="AW668" s="23"/>
      <c r="AX668" s="23"/>
      <c r="AY668" s="23"/>
      <c r="AZ668" s="23"/>
      <c r="BA668" s="23"/>
      <c r="BB668" s="23"/>
      <c r="BC668" s="23"/>
      <c r="BD668" s="23"/>
      <c r="BE668" s="23"/>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c r="EC668" s="23"/>
      <c r="ED668" s="23"/>
      <c r="EE668" s="23"/>
      <c r="EF668" s="23"/>
      <c r="EG668" s="23"/>
      <c r="EH668" s="23"/>
      <c r="EI668" s="23"/>
      <c r="EJ668" s="23"/>
      <c r="EK668" s="23"/>
      <c r="EL668" s="23"/>
      <c r="EM668" s="23"/>
      <c r="EN668" s="23"/>
      <c r="EO668" s="23"/>
      <c r="EP668" s="23"/>
      <c r="EQ668" s="23"/>
      <c r="ER668" s="23"/>
      <c r="ES668" s="23"/>
      <c r="ET668" s="23"/>
      <c r="EU668" s="23"/>
      <c r="EV668" s="23"/>
      <c r="EW668" s="23"/>
      <c r="EX668" s="23"/>
      <c r="EY668" s="23"/>
      <c r="EZ668" s="23"/>
      <c r="FA668" s="23"/>
      <c r="FB668" s="23"/>
      <c r="FC668" s="23"/>
      <c r="FD668" s="23"/>
      <c r="FE668" s="23"/>
      <c r="FF668" s="23"/>
      <c r="FG668" s="23"/>
      <c r="FH668" s="23"/>
      <c r="FI668" s="23"/>
      <c r="FJ668" s="23"/>
      <c r="FK668" s="23"/>
      <c r="FL668" s="23"/>
      <c r="FM668" s="23"/>
      <c r="FN668" s="23"/>
      <c r="FO668" s="23"/>
      <c r="FP668" s="23"/>
      <c r="FQ668" s="23"/>
      <c r="FR668" s="23"/>
      <c r="FS668" s="23"/>
      <c r="FT668" s="23"/>
      <c r="FU668" s="23"/>
      <c r="FV668" s="23"/>
      <c r="FW668" s="23"/>
      <c r="FX668" s="23"/>
      <c r="FY668" s="23"/>
      <c r="FZ668" s="23"/>
      <c r="GA668" s="23"/>
      <c r="GB668" s="23"/>
      <c r="GC668" s="23"/>
      <c r="GD668" s="23"/>
      <c r="GE668" s="23"/>
      <c r="GF668" s="23"/>
      <c r="GG668" s="23"/>
      <c r="GH668" s="23"/>
      <c r="GI668" s="23"/>
      <c r="GJ668" s="23"/>
      <c r="GK668" s="23"/>
    </row>
    <row r="669" spans="1:193" x14ac:dyDescent="0.35">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c r="AG669" s="23"/>
      <c r="AH669" s="23"/>
      <c r="AI669" s="23"/>
      <c r="AJ669" s="23"/>
      <c r="AK669" s="23"/>
      <c r="AL669" s="23"/>
      <c r="AM669" s="23"/>
      <c r="AN669" s="23"/>
      <c r="AO669" s="23"/>
      <c r="AP669" s="23"/>
      <c r="AQ669" s="23"/>
      <c r="AR669" s="23"/>
      <c r="AS669" s="23"/>
      <c r="AT669" s="23"/>
      <c r="AU669" s="23"/>
      <c r="AV669" s="23"/>
      <c r="AW669" s="23"/>
      <c r="AX669" s="23"/>
      <c r="AY669" s="23"/>
      <c r="AZ669" s="23"/>
      <c r="BA669" s="23"/>
      <c r="BB669" s="23"/>
      <c r="BC669" s="23"/>
      <c r="BD669" s="23"/>
      <c r="BE669" s="23"/>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c r="EC669" s="23"/>
      <c r="ED669" s="23"/>
      <c r="EE669" s="23"/>
      <c r="EF669" s="23"/>
      <c r="EG669" s="23"/>
      <c r="EH669" s="23"/>
      <c r="EI669" s="23"/>
      <c r="EJ669" s="23"/>
      <c r="EK669" s="23"/>
      <c r="EL669" s="23"/>
      <c r="EM669" s="23"/>
      <c r="EN669" s="23"/>
      <c r="EO669" s="23"/>
      <c r="EP669" s="23"/>
      <c r="EQ669" s="23"/>
      <c r="ER669" s="23"/>
      <c r="ES669" s="23"/>
      <c r="ET669" s="23"/>
      <c r="EU669" s="23"/>
      <c r="EV669" s="23"/>
      <c r="EW669" s="23"/>
      <c r="EX669" s="23"/>
      <c r="EY669" s="23"/>
      <c r="EZ669" s="23"/>
      <c r="FA669" s="23"/>
      <c r="FB669" s="23"/>
      <c r="FC669" s="23"/>
      <c r="FD669" s="23"/>
      <c r="FE669" s="23"/>
      <c r="FF669" s="23"/>
      <c r="FG669" s="23"/>
      <c r="FH669" s="23"/>
      <c r="FI669" s="23"/>
      <c r="FJ669" s="23"/>
      <c r="FK669" s="23"/>
      <c r="FL669" s="23"/>
      <c r="FM669" s="23"/>
      <c r="FN669" s="23"/>
      <c r="FO669" s="23"/>
      <c r="FP669" s="23"/>
      <c r="FQ669" s="23"/>
      <c r="FR669" s="23"/>
      <c r="FS669" s="23"/>
      <c r="FT669" s="23"/>
      <c r="FU669" s="23"/>
      <c r="FV669" s="23"/>
      <c r="FW669" s="23"/>
      <c r="FX669" s="23"/>
      <c r="FY669" s="23"/>
      <c r="FZ669" s="23"/>
      <c r="GA669" s="23"/>
      <c r="GB669" s="23"/>
      <c r="GC669" s="23"/>
      <c r="GD669" s="23"/>
      <c r="GE669" s="23"/>
      <c r="GF669" s="23"/>
      <c r="GG669" s="23"/>
      <c r="GH669" s="23"/>
      <c r="GI669" s="23"/>
      <c r="GJ669" s="23"/>
      <c r="GK669" s="23"/>
    </row>
    <row r="670" spans="1:193" x14ac:dyDescent="0.35">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c r="AD670" s="23"/>
      <c r="AE670" s="23"/>
      <c r="AF670" s="23"/>
      <c r="AG670" s="23"/>
      <c r="AH670" s="23"/>
      <c r="AI670" s="23"/>
      <c r="AJ670" s="23"/>
      <c r="AK670" s="23"/>
      <c r="AL670" s="23"/>
      <c r="AM670" s="23"/>
      <c r="AN670" s="23"/>
      <c r="AO670" s="23"/>
      <c r="AP670" s="23"/>
      <c r="AQ670" s="23"/>
      <c r="AR670" s="23"/>
      <c r="AS670" s="23"/>
      <c r="AT670" s="23"/>
      <c r="AU670" s="23"/>
      <c r="AV670" s="23"/>
      <c r="AW670" s="23"/>
      <c r="AX670" s="23"/>
      <c r="AY670" s="23"/>
      <c r="AZ670" s="23"/>
      <c r="BA670" s="23"/>
      <c r="BB670" s="23"/>
      <c r="BC670" s="23"/>
      <c r="BD670" s="23"/>
      <c r="BE670" s="23"/>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c r="EC670" s="23"/>
      <c r="ED670" s="23"/>
      <c r="EE670" s="23"/>
      <c r="EF670" s="23"/>
      <c r="EG670" s="23"/>
      <c r="EH670" s="23"/>
      <c r="EI670" s="23"/>
      <c r="EJ670" s="23"/>
      <c r="EK670" s="23"/>
      <c r="EL670" s="23"/>
      <c r="EM670" s="23"/>
      <c r="EN670" s="23"/>
      <c r="EO670" s="23"/>
      <c r="EP670" s="23"/>
      <c r="EQ670" s="23"/>
      <c r="ER670" s="23"/>
      <c r="ES670" s="23"/>
      <c r="ET670" s="23"/>
      <c r="EU670" s="23"/>
      <c r="EV670" s="23"/>
      <c r="EW670" s="23"/>
      <c r="EX670" s="23"/>
      <c r="EY670" s="23"/>
      <c r="EZ670" s="23"/>
      <c r="FA670" s="23"/>
      <c r="FB670" s="23"/>
      <c r="FC670" s="23"/>
      <c r="FD670" s="23"/>
      <c r="FE670" s="23"/>
      <c r="FF670" s="23"/>
      <c r="FG670" s="23"/>
      <c r="FH670" s="23"/>
      <c r="FI670" s="23"/>
      <c r="FJ670" s="23"/>
      <c r="FK670" s="23"/>
      <c r="FL670" s="23"/>
      <c r="FM670" s="23"/>
      <c r="FN670" s="23"/>
      <c r="FO670" s="23"/>
      <c r="FP670" s="23"/>
      <c r="FQ670" s="23"/>
      <c r="FR670" s="23"/>
      <c r="FS670" s="23"/>
      <c r="FT670" s="23"/>
      <c r="FU670" s="23"/>
      <c r="FV670" s="23"/>
      <c r="FW670" s="23"/>
      <c r="FX670" s="23"/>
      <c r="FY670" s="23"/>
      <c r="FZ670" s="23"/>
      <c r="GA670" s="23"/>
      <c r="GB670" s="23"/>
      <c r="GC670" s="23"/>
      <c r="GD670" s="23"/>
      <c r="GE670" s="23"/>
      <c r="GF670" s="23"/>
      <c r="GG670" s="23"/>
      <c r="GH670" s="23"/>
      <c r="GI670" s="23"/>
      <c r="GJ670" s="23"/>
      <c r="GK670" s="23"/>
    </row>
    <row r="671" spans="1:193" x14ac:dyDescent="0.35">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c r="AT671" s="23"/>
      <c r="AU671" s="23"/>
      <c r="AV671" s="23"/>
      <c r="AW671" s="23"/>
      <c r="AX671" s="23"/>
      <c r="AY671" s="23"/>
      <c r="AZ671" s="23"/>
      <c r="BA671" s="23"/>
      <c r="BB671" s="23"/>
      <c r="BC671" s="23"/>
      <c r="BD671" s="23"/>
      <c r="BE671" s="23"/>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c r="EC671" s="23"/>
      <c r="ED671" s="23"/>
      <c r="EE671" s="23"/>
      <c r="EF671" s="23"/>
      <c r="EG671" s="23"/>
      <c r="EH671" s="23"/>
      <c r="EI671" s="23"/>
      <c r="EJ671" s="23"/>
      <c r="EK671" s="23"/>
      <c r="EL671" s="23"/>
      <c r="EM671" s="23"/>
      <c r="EN671" s="23"/>
      <c r="EO671" s="23"/>
      <c r="EP671" s="23"/>
      <c r="EQ671" s="23"/>
      <c r="ER671" s="23"/>
      <c r="ES671" s="23"/>
      <c r="ET671" s="23"/>
      <c r="EU671" s="23"/>
      <c r="EV671" s="23"/>
      <c r="EW671" s="23"/>
      <c r="EX671" s="23"/>
      <c r="EY671" s="23"/>
      <c r="EZ671" s="23"/>
      <c r="FA671" s="23"/>
      <c r="FB671" s="23"/>
      <c r="FC671" s="23"/>
      <c r="FD671" s="23"/>
      <c r="FE671" s="23"/>
      <c r="FF671" s="23"/>
      <c r="FG671" s="23"/>
      <c r="FH671" s="23"/>
      <c r="FI671" s="23"/>
      <c r="FJ671" s="23"/>
      <c r="FK671" s="23"/>
      <c r="FL671" s="23"/>
      <c r="FM671" s="23"/>
      <c r="FN671" s="23"/>
      <c r="FO671" s="23"/>
      <c r="FP671" s="23"/>
      <c r="FQ671" s="23"/>
      <c r="FR671" s="23"/>
      <c r="FS671" s="23"/>
      <c r="FT671" s="23"/>
      <c r="FU671" s="23"/>
      <c r="FV671" s="23"/>
      <c r="FW671" s="23"/>
      <c r="FX671" s="23"/>
      <c r="FY671" s="23"/>
      <c r="FZ671" s="23"/>
      <c r="GA671" s="23"/>
      <c r="GB671" s="23"/>
      <c r="GC671" s="23"/>
      <c r="GD671" s="23"/>
      <c r="GE671" s="23"/>
      <c r="GF671" s="23"/>
      <c r="GG671" s="23"/>
      <c r="GH671" s="23"/>
      <c r="GI671" s="23"/>
      <c r="GJ671" s="23"/>
      <c r="GK671" s="23"/>
    </row>
    <row r="672" spans="1:193" x14ac:dyDescent="0.35">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c r="AD672" s="23"/>
      <c r="AE672" s="23"/>
      <c r="AF672" s="23"/>
      <c r="AG672" s="23"/>
      <c r="AH672" s="23"/>
      <c r="AI672" s="23"/>
      <c r="AJ672" s="23"/>
      <c r="AK672" s="23"/>
      <c r="AL672" s="23"/>
      <c r="AM672" s="23"/>
      <c r="AN672" s="23"/>
      <c r="AO672" s="23"/>
      <c r="AP672" s="23"/>
      <c r="AQ672" s="23"/>
      <c r="AR672" s="23"/>
      <c r="AS672" s="23"/>
      <c r="AT672" s="23"/>
      <c r="AU672" s="23"/>
      <c r="AV672" s="23"/>
      <c r="AW672" s="23"/>
      <c r="AX672" s="23"/>
      <c r="AY672" s="23"/>
      <c r="AZ672" s="23"/>
      <c r="BA672" s="23"/>
      <c r="BB672" s="23"/>
      <c r="BC672" s="23"/>
      <c r="BD672" s="23"/>
      <c r="BE672" s="23"/>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c r="EC672" s="23"/>
      <c r="ED672" s="23"/>
      <c r="EE672" s="23"/>
      <c r="EF672" s="23"/>
      <c r="EG672" s="23"/>
      <c r="EH672" s="23"/>
      <c r="EI672" s="23"/>
      <c r="EJ672" s="23"/>
      <c r="EK672" s="23"/>
      <c r="EL672" s="23"/>
      <c r="EM672" s="23"/>
      <c r="EN672" s="23"/>
      <c r="EO672" s="23"/>
      <c r="EP672" s="23"/>
      <c r="EQ672" s="23"/>
      <c r="ER672" s="23"/>
      <c r="ES672" s="23"/>
      <c r="ET672" s="23"/>
      <c r="EU672" s="23"/>
      <c r="EV672" s="23"/>
      <c r="EW672" s="23"/>
      <c r="EX672" s="23"/>
      <c r="EY672" s="23"/>
      <c r="EZ672" s="23"/>
      <c r="FA672" s="23"/>
      <c r="FB672" s="23"/>
      <c r="FC672" s="23"/>
      <c r="FD672" s="23"/>
      <c r="FE672" s="23"/>
      <c r="FF672" s="23"/>
      <c r="FG672" s="23"/>
      <c r="FH672" s="23"/>
      <c r="FI672" s="23"/>
      <c r="FJ672" s="23"/>
      <c r="FK672" s="23"/>
      <c r="FL672" s="23"/>
      <c r="FM672" s="23"/>
      <c r="FN672" s="23"/>
      <c r="FO672" s="23"/>
      <c r="FP672" s="23"/>
      <c r="FQ672" s="23"/>
      <c r="FR672" s="23"/>
      <c r="FS672" s="23"/>
      <c r="FT672" s="23"/>
      <c r="FU672" s="23"/>
      <c r="FV672" s="23"/>
      <c r="FW672" s="23"/>
      <c r="FX672" s="23"/>
      <c r="FY672" s="23"/>
      <c r="FZ672" s="23"/>
      <c r="GA672" s="23"/>
      <c r="GB672" s="23"/>
      <c r="GC672" s="23"/>
      <c r="GD672" s="23"/>
      <c r="GE672" s="23"/>
      <c r="GF672" s="23"/>
      <c r="GG672" s="23"/>
      <c r="GH672" s="23"/>
      <c r="GI672" s="23"/>
      <c r="GJ672" s="23"/>
      <c r="GK672" s="23"/>
    </row>
    <row r="673" spans="1:193" x14ac:dyDescent="0.35">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c r="AD673" s="23"/>
      <c r="AE673" s="23"/>
      <c r="AF673" s="23"/>
      <c r="AG673" s="23"/>
      <c r="AH673" s="23"/>
      <c r="AI673" s="23"/>
      <c r="AJ673" s="23"/>
      <c r="AK673" s="23"/>
      <c r="AL673" s="23"/>
      <c r="AM673" s="23"/>
      <c r="AN673" s="23"/>
      <c r="AO673" s="23"/>
      <c r="AP673" s="23"/>
      <c r="AQ673" s="23"/>
      <c r="AR673" s="23"/>
      <c r="AS673" s="23"/>
      <c r="AT673" s="23"/>
      <c r="AU673" s="23"/>
      <c r="AV673" s="23"/>
      <c r="AW673" s="23"/>
      <c r="AX673" s="23"/>
      <c r="AY673" s="23"/>
      <c r="AZ673" s="23"/>
      <c r="BA673" s="23"/>
      <c r="BB673" s="23"/>
      <c r="BC673" s="23"/>
      <c r="BD673" s="23"/>
      <c r="BE673" s="23"/>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c r="EC673" s="23"/>
      <c r="ED673" s="23"/>
      <c r="EE673" s="23"/>
      <c r="EF673" s="23"/>
      <c r="EG673" s="23"/>
      <c r="EH673" s="23"/>
      <c r="EI673" s="23"/>
      <c r="EJ673" s="23"/>
      <c r="EK673" s="23"/>
      <c r="EL673" s="23"/>
      <c r="EM673" s="23"/>
      <c r="EN673" s="23"/>
      <c r="EO673" s="23"/>
      <c r="EP673" s="23"/>
      <c r="EQ673" s="23"/>
      <c r="ER673" s="23"/>
      <c r="ES673" s="23"/>
      <c r="ET673" s="23"/>
      <c r="EU673" s="23"/>
      <c r="EV673" s="23"/>
      <c r="EW673" s="23"/>
      <c r="EX673" s="23"/>
      <c r="EY673" s="23"/>
      <c r="EZ673" s="23"/>
      <c r="FA673" s="23"/>
      <c r="FB673" s="23"/>
      <c r="FC673" s="23"/>
      <c r="FD673" s="23"/>
      <c r="FE673" s="23"/>
      <c r="FF673" s="23"/>
      <c r="FG673" s="23"/>
      <c r="FH673" s="23"/>
      <c r="FI673" s="23"/>
      <c r="FJ673" s="23"/>
      <c r="FK673" s="23"/>
      <c r="FL673" s="23"/>
      <c r="FM673" s="23"/>
      <c r="FN673" s="23"/>
      <c r="FO673" s="23"/>
      <c r="FP673" s="23"/>
      <c r="FQ673" s="23"/>
      <c r="FR673" s="23"/>
      <c r="FS673" s="23"/>
      <c r="FT673" s="23"/>
      <c r="FU673" s="23"/>
      <c r="FV673" s="23"/>
      <c r="FW673" s="23"/>
      <c r="FX673" s="23"/>
      <c r="FY673" s="23"/>
      <c r="FZ673" s="23"/>
      <c r="GA673" s="23"/>
      <c r="GB673" s="23"/>
      <c r="GC673" s="23"/>
      <c r="GD673" s="23"/>
      <c r="GE673" s="23"/>
      <c r="GF673" s="23"/>
      <c r="GG673" s="23"/>
      <c r="GH673" s="23"/>
      <c r="GI673" s="23"/>
      <c r="GJ673" s="23"/>
      <c r="GK673" s="23"/>
    </row>
    <row r="674" spans="1:193" x14ac:dyDescent="0.35">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c r="AD674" s="23"/>
      <c r="AE674" s="23"/>
      <c r="AF674" s="23"/>
      <c r="AG674" s="23"/>
      <c r="AH674" s="23"/>
      <c r="AI674" s="23"/>
      <c r="AJ674" s="23"/>
      <c r="AK674" s="23"/>
      <c r="AL674" s="23"/>
      <c r="AM674" s="23"/>
      <c r="AN674" s="23"/>
      <c r="AO674" s="23"/>
      <c r="AP674" s="23"/>
      <c r="AQ674" s="23"/>
      <c r="AR674" s="23"/>
      <c r="AS674" s="23"/>
      <c r="AT674" s="23"/>
      <c r="AU674" s="23"/>
      <c r="AV674" s="23"/>
      <c r="AW674" s="23"/>
      <c r="AX674" s="23"/>
      <c r="AY674" s="23"/>
      <c r="AZ674" s="23"/>
      <c r="BA674" s="23"/>
      <c r="BB674" s="23"/>
      <c r="BC674" s="23"/>
      <c r="BD674" s="23"/>
      <c r="BE674" s="23"/>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c r="EC674" s="23"/>
      <c r="ED674" s="23"/>
      <c r="EE674" s="23"/>
      <c r="EF674" s="23"/>
      <c r="EG674" s="23"/>
      <c r="EH674" s="23"/>
      <c r="EI674" s="23"/>
      <c r="EJ674" s="23"/>
      <c r="EK674" s="23"/>
      <c r="EL674" s="23"/>
      <c r="EM674" s="23"/>
      <c r="EN674" s="23"/>
      <c r="EO674" s="23"/>
      <c r="EP674" s="23"/>
      <c r="EQ674" s="23"/>
      <c r="ER674" s="23"/>
      <c r="ES674" s="23"/>
      <c r="ET674" s="23"/>
      <c r="EU674" s="23"/>
      <c r="EV674" s="23"/>
      <c r="EW674" s="23"/>
      <c r="EX674" s="23"/>
      <c r="EY674" s="23"/>
      <c r="EZ674" s="23"/>
      <c r="FA674" s="23"/>
      <c r="FB674" s="23"/>
      <c r="FC674" s="23"/>
      <c r="FD674" s="23"/>
      <c r="FE674" s="23"/>
      <c r="FF674" s="23"/>
      <c r="FG674" s="23"/>
      <c r="FH674" s="23"/>
      <c r="FI674" s="23"/>
      <c r="FJ674" s="23"/>
      <c r="FK674" s="23"/>
      <c r="FL674" s="23"/>
      <c r="FM674" s="23"/>
      <c r="FN674" s="23"/>
      <c r="FO674" s="23"/>
      <c r="FP674" s="23"/>
      <c r="FQ674" s="23"/>
      <c r="FR674" s="23"/>
      <c r="FS674" s="23"/>
      <c r="FT674" s="23"/>
      <c r="FU674" s="23"/>
      <c r="FV674" s="23"/>
      <c r="FW674" s="23"/>
      <c r="FX674" s="23"/>
      <c r="FY674" s="23"/>
      <c r="FZ674" s="23"/>
      <c r="GA674" s="23"/>
      <c r="GB674" s="23"/>
      <c r="GC674" s="23"/>
      <c r="GD674" s="23"/>
      <c r="GE674" s="23"/>
      <c r="GF674" s="23"/>
      <c r="GG674" s="23"/>
      <c r="GH674" s="23"/>
      <c r="GI674" s="23"/>
      <c r="GJ674" s="23"/>
      <c r="GK674" s="23"/>
    </row>
    <row r="675" spans="1:193" x14ac:dyDescent="0.35">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c r="AD675" s="23"/>
      <c r="AE675" s="23"/>
      <c r="AF675" s="23"/>
      <c r="AG675" s="23"/>
      <c r="AH675" s="23"/>
      <c r="AI675" s="23"/>
      <c r="AJ675" s="23"/>
      <c r="AK675" s="23"/>
      <c r="AL675" s="23"/>
      <c r="AM675" s="23"/>
      <c r="AN675" s="23"/>
      <c r="AO675" s="23"/>
      <c r="AP675" s="23"/>
      <c r="AQ675" s="23"/>
      <c r="AR675" s="23"/>
      <c r="AS675" s="23"/>
      <c r="AT675" s="23"/>
      <c r="AU675" s="23"/>
      <c r="AV675" s="23"/>
      <c r="AW675" s="23"/>
      <c r="AX675" s="23"/>
      <c r="AY675" s="23"/>
      <c r="AZ675" s="23"/>
      <c r="BA675" s="23"/>
      <c r="BB675" s="23"/>
      <c r="BC675" s="23"/>
      <c r="BD675" s="23"/>
      <c r="BE675" s="23"/>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c r="EC675" s="23"/>
      <c r="ED675" s="23"/>
      <c r="EE675" s="23"/>
      <c r="EF675" s="23"/>
      <c r="EG675" s="23"/>
      <c r="EH675" s="23"/>
      <c r="EI675" s="23"/>
      <c r="EJ675" s="23"/>
      <c r="EK675" s="23"/>
      <c r="EL675" s="23"/>
      <c r="EM675" s="23"/>
      <c r="EN675" s="23"/>
      <c r="EO675" s="23"/>
      <c r="EP675" s="23"/>
      <c r="EQ675" s="23"/>
      <c r="ER675" s="23"/>
      <c r="ES675" s="23"/>
      <c r="ET675" s="23"/>
      <c r="EU675" s="23"/>
      <c r="EV675" s="23"/>
      <c r="EW675" s="23"/>
      <c r="EX675" s="23"/>
      <c r="EY675" s="23"/>
      <c r="EZ675" s="23"/>
      <c r="FA675" s="23"/>
      <c r="FB675" s="23"/>
      <c r="FC675" s="23"/>
      <c r="FD675" s="23"/>
      <c r="FE675" s="23"/>
      <c r="FF675" s="23"/>
      <c r="FG675" s="23"/>
      <c r="FH675" s="23"/>
      <c r="FI675" s="23"/>
      <c r="FJ675" s="23"/>
      <c r="FK675" s="23"/>
      <c r="FL675" s="23"/>
      <c r="FM675" s="23"/>
      <c r="FN675" s="23"/>
      <c r="FO675" s="23"/>
      <c r="FP675" s="23"/>
      <c r="FQ675" s="23"/>
      <c r="FR675" s="23"/>
      <c r="FS675" s="23"/>
      <c r="FT675" s="23"/>
      <c r="FU675" s="23"/>
      <c r="FV675" s="23"/>
      <c r="FW675" s="23"/>
      <c r="FX675" s="23"/>
      <c r="FY675" s="23"/>
      <c r="FZ675" s="23"/>
      <c r="GA675" s="23"/>
      <c r="GB675" s="23"/>
      <c r="GC675" s="23"/>
      <c r="GD675" s="23"/>
      <c r="GE675" s="23"/>
      <c r="GF675" s="23"/>
      <c r="GG675" s="23"/>
      <c r="GH675" s="23"/>
      <c r="GI675" s="23"/>
      <c r="GJ675" s="23"/>
      <c r="GK675" s="23"/>
    </row>
    <row r="676" spans="1:193" x14ac:dyDescent="0.35">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c r="AD676" s="23"/>
      <c r="AE676" s="23"/>
      <c r="AF676" s="23"/>
      <c r="AG676" s="23"/>
      <c r="AH676" s="23"/>
      <c r="AI676" s="23"/>
      <c r="AJ676" s="23"/>
      <c r="AK676" s="23"/>
      <c r="AL676" s="23"/>
      <c r="AM676" s="23"/>
      <c r="AN676" s="23"/>
      <c r="AO676" s="23"/>
      <c r="AP676" s="23"/>
      <c r="AQ676" s="23"/>
      <c r="AR676" s="23"/>
      <c r="AS676" s="23"/>
      <c r="AT676" s="23"/>
      <c r="AU676" s="23"/>
      <c r="AV676" s="23"/>
      <c r="AW676" s="23"/>
      <c r="AX676" s="23"/>
      <c r="AY676" s="23"/>
      <c r="AZ676" s="23"/>
      <c r="BA676" s="23"/>
      <c r="BB676" s="23"/>
      <c r="BC676" s="23"/>
      <c r="BD676" s="23"/>
      <c r="BE676" s="23"/>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c r="EC676" s="23"/>
      <c r="ED676" s="23"/>
      <c r="EE676" s="23"/>
      <c r="EF676" s="23"/>
      <c r="EG676" s="23"/>
      <c r="EH676" s="23"/>
      <c r="EI676" s="23"/>
      <c r="EJ676" s="23"/>
      <c r="EK676" s="23"/>
      <c r="EL676" s="23"/>
      <c r="EM676" s="23"/>
      <c r="EN676" s="23"/>
      <c r="EO676" s="23"/>
      <c r="EP676" s="23"/>
      <c r="EQ676" s="23"/>
      <c r="ER676" s="23"/>
      <c r="ES676" s="23"/>
      <c r="ET676" s="23"/>
      <c r="EU676" s="23"/>
      <c r="EV676" s="23"/>
      <c r="EW676" s="23"/>
      <c r="EX676" s="23"/>
      <c r="EY676" s="23"/>
      <c r="EZ676" s="23"/>
      <c r="FA676" s="23"/>
      <c r="FB676" s="23"/>
      <c r="FC676" s="23"/>
      <c r="FD676" s="23"/>
      <c r="FE676" s="23"/>
      <c r="FF676" s="23"/>
      <c r="FG676" s="23"/>
      <c r="FH676" s="23"/>
      <c r="FI676" s="23"/>
      <c r="FJ676" s="23"/>
      <c r="FK676" s="23"/>
      <c r="FL676" s="23"/>
      <c r="FM676" s="23"/>
      <c r="FN676" s="23"/>
      <c r="FO676" s="23"/>
      <c r="FP676" s="23"/>
      <c r="FQ676" s="23"/>
      <c r="FR676" s="23"/>
      <c r="FS676" s="23"/>
      <c r="FT676" s="23"/>
      <c r="FU676" s="23"/>
      <c r="FV676" s="23"/>
      <c r="FW676" s="23"/>
      <c r="FX676" s="23"/>
      <c r="FY676" s="23"/>
      <c r="FZ676" s="23"/>
      <c r="GA676" s="23"/>
      <c r="GB676" s="23"/>
      <c r="GC676" s="23"/>
      <c r="GD676" s="23"/>
      <c r="GE676" s="23"/>
      <c r="GF676" s="23"/>
      <c r="GG676" s="23"/>
      <c r="GH676" s="23"/>
      <c r="GI676" s="23"/>
      <c r="GJ676" s="23"/>
      <c r="GK676" s="23"/>
    </row>
    <row r="677" spans="1:193" x14ac:dyDescent="0.35">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c r="AD677" s="23"/>
      <c r="AE677" s="23"/>
      <c r="AF677" s="23"/>
      <c r="AG677" s="23"/>
      <c r="AH677" s="23"/>
      <c r="AI677" s="23"/>
      <c r="AJ677" s="23"/>
      <c r="AK677" s="23"/>
      <c r="AL677" s="23"/>
      <c r="AM677" s="23"/>
      <c r="AN677" s="23"/>
      <c r="AO677" s="23"/>
      <c r="AP677" s="23"/>
      <c r="AQ677" s="23"/>
      <c r="AR677" s="23"/>
      <c r="AS677" s="23"/>
      <c r="AT677" s="23"/>
      <c r="AU677" s="23"/>
      <c r="AV677" s="23"/>
      <c r="AW677" s="23"/>
      <c r="AX677" s="23"/>
      <c r="AY677" s="23"/>
      <c r="AZ677" s="23"/>
      <c r="BA677" s="23"/>
      <c r="BB677" s="23"/>
      <c r="BC677" s="23"/>
      <c r="BD677" s="23"/>
      <c r="BE677" s="23"/>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c r="EC677" s="23"/>
      <c r="ED677" s="23"/>
      <c r="EE677" s="23"/>
      <c r="EF677" s="23"/>
      <c r="EG677" s="23"/>
      <c r="EH677" s="23"/>
      <c r="EI677" s="23"/>
      <c r="EJ677" s="23"/>
      <c r="EK677" s="23"/>
      <c r="EL677" s="23"/>
      <c r="EM677" s="23"/>
      <c r="EN677" s="23"/>
      <c r="EO677" s="23"/>
      <c r="EP677" s="23"/>
      <c r="EQ677" s="23"/>
      <c r="ER677" s="23"/>
      <c r="ES677" s="23"/>
      <c r="ET677" s="23"/>
      <c r="EU677" s="23"/>
      <c r="EV677" s="23"/>
      <c r="EW677" s="23"/>
      <c r="EX677" s="23"/>
      <c r="EY677" s="23"/>
      <c r="EZ677" s="23"/>
      <c r="FA677" s="23"/>
      <c r="FB677" s="23"/>
      <c r="FC677" s="23"/>
      <c r="FD677" s="23"/>
      <c r="FE677" s="23"/>
      <c r="FF677" s="23"/>
      <c r="FG677" s="23"/>
      <c r="FH677" s="23"/>
      <c r="FI677" s="23"/>
      <c r="FJ677" s="23"/>
      <c r="FK677" s="23"/>
      <c r="FL677" s="23"/>
      <c r="FM677" s="23"/>
      <c r="FN677" s="23"/>
      <c r="FO677" s="23"/>
      <c r="FP677" s="23"/>
      <c r="FQ677" s="23"/>
      <c r="FR677" s="23"/>
      <c r="FS677" s="23"/>
      <c r="FT677" s="23"/>
      <c r="FU677" s="23"/>
      <c r="FV677" s="23"/>
      <c r="FW677" s="23"/>
      <c r="FX677" s="23"/>
      <c r="FY677" s="23"/>
      <c r="FZ677" s="23"/>
      <c r="GA677" s="23"/>
      <c r="GB677" s="23"/>
      <c r="GC677" s="23"/>
      <c r="GD677" s="23"/>
      <c r="GE677" s="23"/>
      <c r="GF677" s="23"/>
      <c r="GG677" s="23"/>
      <c r="GH677" s="23"/>
      <c r="GI677" s="23"/>
      <c r="GJ677" s="23"/>
      <c r="GK677" s="23"/>
    </row>
    <row r="678" spans="1:193" x14ac:dyDescent="0.35">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c r="AD678" s="23"/>
      <c r="AE678" s="23"/>
      <c r="AF678" s="23"/>
      <c r="AG678" s="23"/>
      <c r="AH678" s="23"/>
      <c r="AI678" s="23"/>
      <c r="AJ678" s="23"/>
      <c r="AK678" s="23"/>
      <c r="AL678" s="23"/>
      <c r="AM678" s="23"/>
      <c r="AN678" s="23"/>
      <c r="AO678" s="23"/>
      <c r="AP678" s="23"/>
      <c r="AQ678" s="23"/>
      <c r="AR678" s="23"/>
      <c r="AS678" s="23"/>
      <c r="AT678" s="23"/>
      <c r="AU678" s="23"/>
      <c r="AV678" s="23"/>
      <c r="AW678" s="23"/>
      <c r="AX678" s="23"/>
      <c r="AY678" s="23"/>
      <c r="AZ678" s="23"/>
      <c r="BA678" s="23"/>
      <c r="BB678" s="23"/>
      <c r="BC678" s="23"/>
      <c r="BD678" s="23"/>
      <c r="BE678" s="23"/>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c r="EC678" s="23"/>
      <c r="ED678" s="23"/>
      <c r="EE678" s="23"/>
      <c r="EF678" s="23"/>
      <c r="EG678" s="23"/>
      <c r="EH678" s="23"/>
      <c r="EI678" s="23"/>
      <c r="EJ678" s="23"/>
      <c r="EK678" s="23"/>
      <c r="EL678" s="23"/>
      <c r="EM678" s="23"/>
      <c r="EN678" s="23"/>
      <c r="EO678" s="23"/>
      <c r="EP678" s="23"/>
      <c r="EQ678" s="23"/>
      <c r="ER678" s="23"/>
      <c r="ES678" s="23"/>
      <c r="ET678" s="23"/>
      <c r="EU678" s="23"/>
      <c r="EV678" s="23"/>
      <c r="EW678" s="23"/>
      <c r="EX678" s="23"/>
      <c r="EY678" s="23"/>
      <c r="EZ678" s="23"/>
      <c r="FA678" s="23"/>
      <c r="FB678" s="23"/>
      <c r="FC678" s="23"/>
      <c r="FD678" s="23"/>
      <c r="FE678" s="23"/>
      <c r="FF678" s="23"/>
      <c r="FG678" s="23"/>
      <c r="FH678" s="23"/>
      <c r="FI678" s="23"/>
      <c r="FJ678" s="23"/>
      <c r="FK678" s="23"/>
      <c r="FL678" s="23"/>
      <c r="FM678" s="23"/>
      <c r="FN678" s="23"/>
      <c r="FO678" s="23"/>
      <c r="FP678" s="23"/>
      <c r="FQ678" s="23"/>
      <c r="FR678" s="23"/>
      <c r="FS678" s="23"/>
      <c r="FT678" s="23"/>
      <c r="FU678" s="23"/>
      <c r="FV678" s="23"/>
      <c r="FW678" s="23"/>
      <c r="FX678" s="23"/>
      <c r="FY678" s="23"/>
      <c r="FZ678" s="23"/>
      <c r="GA678" s="23"/>
      <c r="GB678" s="23"/>
      <c r="GC678" s="23"/>
      <c r="GD678" s="23"/>
      <c r="GE678" s="23"/>
      <c r="GF678" s="23"/>
      <c r="GG678" s="23"/>
      <c r="GH678" s="23"/>
      <c r="GI678" s="23"/>
      <c r="GJ678" s="23"/>
      <c r="GK678" s="23"/>
    </row>
    <row r="679" spans="1:193" x14ac:dyDescent="0.35">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c r="AD679" s="23"/>
      <c r="AE679" s="23"/>
      <c r="AF679" s="23"/>
      <c r="AG679" s="23"/>
      <c r="AH679" s="23"/>
      <c r="AI679" s="23"/>
      <c r="AJ679" s="23"/>
      <c r="AK679" s="23"/>
      <c r="AL679" s="23"/>
      <c r="AM679" s="23"/>
      <c r="AN679" s="23"/>
      <c r="AO679" s="23"/>
      <c r="AP679" s="23"/>
      <c r="AQ679" s="23"/>
      <c r="AR679" s="23"/>
      <c r="AS679" s="23"/>
      <c r="AT679" s="23"/>
      <c r="AU679" s="23"/>
      <c r="AV679" s="23"/>
      <c r="AW679" s="23"/>
      <c r="AX679" s="23"/>
      <c r="AY679" s="23"/>
      <c r="AZ679" s="23"/>
      <c r="BA679" s="23"/>
      <c r="BB679" s="23"/>
      <c r="BC679" s="23"/>
      <c r="BD679" s="23"/>
      <c r="BE679" s="23"/>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c r="EC679" s="23"/>
      <c r="ED679" s="23"/>
      <c r="EE679" s="23"/>
      <c r="EF679" s="23"/>
      <c r="EG679" s="23"/>
      <c r="EH679" s="23"/>
      <c r="EI679" s="23"/>
      <c r="EJ679" s="23"/>
      <c r="EK679" s="23"/>
      <c r="EL679" s="23"/>
      <c r="EM679" s="23"/>
      <c r="EN679" s="23"/>
      <c r="EO679" s="23"/>
      <c r="EP679" s="23"/>
      <c r="EQ679" s="23"/>
      <c r="ER679" s="23"/>
      <c r="ES679" s="23"/>
      <c r="ET679" s="23"/>
      <c r="EU679" s="23"/>
      <c r="EV679" s="23"/>
      <c r="EW679" s="23"/>
      <c r="EX679" s="23"/>
      <c r="EY679" s="23"/>
      <c r="EZ679" s="23"/>
      <c r="FA679" s="23"/>
      <c r="FB679" s="23"/>
      <c r="FC679" s="23"/>
      <c r="FD679" s="23"/>
      <c r="FE679" s="23"/>
      <c r="FF679" s="23"/>
      <c r="FG679" s="23"/>
      <c r="FH679" s="23"/>
      <c r="FI679" s="23"/>
      <c r="FJ679" s="23"/>
      <c r="FK679" s="23"/>
      <c r="FL679" s="23"/>
      <c r="FM679" s="23"/>
      <c r="FN679" s="23"/>
      <c r="FO679" s="23"/>
      <c r="FP679" s="23"/>
      <c r="FQ679" s="23"/>
      <c r="FR679" s="23"/>
      <c r="FS679" s="23"/>
      <c r="FT679" s="23"/>
      <c r="FU679" s="23"/>
      <c r="FV679" s="23"/>
      <c r="FW679" s="23"/>
      <c r="FX679" s="23"/>
      <c r="FY679" s="23"/>
      <c r="FZ679" s="23"/>
      <c r="GA679" s="23"/>
      <c r="GB679" s="23"/>
      <c r="GC679" s="23"/>
      <c r="GD679" s="23"/>
      <c r="GE679" s="23"/>
      <c r="GF679" s="23"/>
      <c r="GG679" s="23"/>
      <c r="GH679" s="23"/>
      <c r="GI679" s="23"/>
      <c r="GJ679" s="23"/>
      <c r="GK679" s="23"/>
    </row>
    <row r="680" spans="1:193" x14ac:dyDescent="0.35">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c r="AD680" s="23"/>
      <c r="AE680" s="23"/>
      <c r="AF680" s="23"/>
      <c r="AG680" s="23"/>
      <c r="AH680" s="23"/>
      <c r="AI680" s="23"/>
      <c r="AJ680" s="23"/>
      <c r="AK680" s="23"/>
      <c r="AL680" s="23"/>
      <c r="AM680" s="23"/>
      <c r="AN680" s="23"/>
      <c r="AO680" s="23"/>
      <c r="AP680" s="23"/>
      <c r="AQ680" s="23"/>
      <c r="AR680" s="23"/>
      <c r="AS680" s="23"/>
      <c r="AT680" s="23"/>
      <c r="AU680" s="23"/>
      <c r="AV680" s="23"/>
      <c r="AW680" s="23"/>
      <c r="AX680" s="23"/>
      <c r="AY680" s="23"/>
      <c r="AZ680" s="23"/>
      <c r="BA680" s="23"/>
      <c r="BB680" s="23"/>
      <c r="BC680" s="23"/>
      <c r="BD680" s="23"/>
      <c r="BE680" s="23"/>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c r="EC680" s="23"/>
      <c r="ED680" s="23"/>
      <c r="EE680" s="23"/>
      <c r="EF680" s="23"/>
      <c r="EG680" s="23"/>
      <c r="EH680" s="23"/>
      <c r="EI680" s="23"/>
      <c r="EJ680" s="23"/>
      <c r="EK680" s="23"/>
      <c r="EL680" s="23"/>
      <c r="EM680" s="23"/>
      <c r="EN680" s="23"/>
      <c r="EO680" s="23"/>
      <c r="EP680" s="23"/>
      <c r="EQ680" s="23"/>
      <c r="ER680" s="23"/>
      <c r="ES680" s="23"/>
      <c r="ET680" s="23"/>
      <c r="EU680" s="23"/>
      <c r="EV680" s="23"/>
      <c r="EW680" s="23"/>
      <c r="EX680" s="23"/>
      <c r="EY680" s="23"/>
      <c r="EZ680" s="23"/>
      <c r="FA680" s="23"/>
      <c r="FB680" s="23"/>
      <c r="FC680" s="23"/>
      <c r="FD680" s="23"/>
      <c r="FE680" s="23"/>
      <c r="FF680" s="23"/>
      <c r="FG680" s="23"/>
      <c r="FH680" s="23"/>
      <c r="FI680" s="23"/>
      <c r="FJ680" s="23"/>
      <c r="FK680" s="23"/>
      <c r="FL680" s="23"/>
      <c r="FM680" s="23"/>
      <c r="FN680" s="23"/>
      <c r="FO680" s="23"/>
      <c r="FP680" s="23"/>
      <c r="FQ680" s="23"/>
      <c r="FR680" s="23"/>
      <c r="FS680" s="23"/>
      <c r="FT680" s="23"/>
      <c r="FU680" s="23"/>
      <c r="FV680" s="23"/>
      <c r="FW680" s="23"/>
      <c r="FX680" s="23"/>
      <c r="FY680" s="23"/>
      <c r="FZ680" s="23"/>
      <c r="GA680" s="23"/>
      <c r="GB680" s="23"/>
      <c r="GC680" s="23"/>
      <c r="GD680" s="23"/>
      <c r="GE680" s="23"/>
      <c r="GF680" s="23"/>
      <c r="GG680" s="23"/>
      <c r="GH680" s="23"/>
      <c r="GI680" s="23"/>
      <c r="GJ680" s="23"/>
      <c r="GK680" s="23"/>
    </row>
    <row r="681" spans="1:193" x14ac:dyDescent="0.35">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c r="AD681" s="23"/>
      <c r="AE681" s="23"/>
      <c r="AF681" s="23"/>
      <c r="AG681" s="23"/>
      <c r="AH681" s="23"/>
      <c r="AI681" s="23"/>
      <c r="AJ681" s="23"/>
      <c r="AK681" s="23"/>
      <c r="AL681" s="23"/>
      <c r="AM681" s="23"/>
      <c r="AN681" s="23"/>
      <c r="AO681" s="23"/>
      <c r="AP681" s="23"/>
      <c r="AQ681" s="23"/>
      <c r="AR681" s="23"/>
      <c r="AS681" s="23"/>
      <c r="AT681" s="23"/>
      <c r="AU681" s="23"/>
      <c r="AV681" s="23"/>
      <c r="AW681" s="23"/>
      <c r="AX681" s="23"/>
      <c r="AY681" s="23"/>
      <c r="AZ681" s="23"/>
      <c r="BA681" s="23"/>
      <c r="BB681" s="23"/>
      <c r="BC681" s="23"/>
      <c r="BD681" s="23"/>
      <c r="BE681" s="23"/>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c r="EC681" s="23"/>
      <c r="ED681" s="23"/>
      <c r="EE681" s="23"/>
      <c r="EF681" s="23"/>
      <c r="EG681" s="23"/>
      <c r="EH681" s="23"/>
      <c r="EI681" s="23"/>
      <c r="EJ681" s="23"/>
      <c r="EK681" s="23"/>
      <c r="EL681" s="23"/>
      <c r="EM681" s="23"/>
      <c r="EN681" s="23"/>
      <c r="EO681" s="23"/>
      <c r="EP681" s="23"/>
      <c r="EQ681" s="23"/>
      <c r="ER681" s="23"/>
      <c r="ES681" s="23"/>
      <c r="ET681" s="23"/>
      <c r="EU681" s="23"/>
      <c r="EV681" s="23"/>
      <c r="EW681" s="23"/>
      <c r="EX681" s="23"/>
      <c r="EY681" s="23"/>
      <c r="EZ681" s="23"/>
      <c r="FA681" s="23"/>
      <c r="FB681" s="23"/>
      <c r="FC681" s="23"/>
      <c r="FD681" s="23"/>
      <c r="FE681" s="23"/>
      <c r="FF681" s="23"/>
      <c r="FG681" s="23"/>
      <c r="FH681" s="23"/>
      <c r="FI681" s="23"/>
      <c r="FJ681" s="23"/>
      <c r="FK681" s="23"/>
      <c r="FL681" s="23"/>
      <c r="FM681" s="23"/>
      <c r="FN681" s="23"/>
      <c r="FO681" s="23"/>
      <c r="FP681" s="23"/>
      <c r="FQ681" s="23"/>
      <c r="FR681" s="23"/>
      <c r="FS681" s="23"/>
      <c r="FT681" s="23"/>
      <c r="FU681" s="23"/>
      <c r="FV681" s="23"/>
      <c r="FW681" s="23"/>
      <c r="FX681" s="23"/>
      <c r="FY681" s="23"/>
      <c r="FZ681" s="23"/>
      <c r="GA681" s="23"/>
      <c r="GB681" s="23"/>
      <c r="GC681" s="23"/>
      <c r="GD681" s="23"/>
      <c r="GE681" s="23"/>
      <c r="GF681" s="23"/>
      <c r="GG681" s="23"/>
      <c r="GH681" s="23"/>
      <c r="GI681" s="23"/>
      <c r="GJ681" s="23"/>
      <c r="GK681" s="23"/>
    </row>
    <row r="682" spans="1:193" x14ac:dyDescent="0.35">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c r="AD682" s="23"/>
      <c r="AE682" s="23"/>
      <c r="AF682" s="23"/>
      <c r="AG682" s="23"/>
      <c r="AH682" s="23"/>
      <c r="AI682" s="23"/>
      <c r="AJ682" s="23"/>
      <c r="AK682" s="23"/>
      <c r="AL682" s="23"/>
      <c r="AM682" s="23"/>
      <c r="AN682" s="23"/>
      <c r="AO682" s="23"/>
      <c r="AP682" s="23"/>
      <c r="AQ682" s="23"/>
      <c r="AR682" s="23"/>
      <c r="AS682" s="23"/>
      <c r="AT682" s="23"/>
      <c r="AU682" s="23"/>
      <c r="AV682" s="23"/>
      <c r="AW682" s="23"/>
      <c r="AX682" s="23"/>
      <c r="AY682" s="23"/>
      <c r="AZ682" s="23"/>
      <c r="BA682" s="23"/>
      <c r="BB682" s="23"/>
      <c r="BC682" s="23"/>
      <c r="BD682" s="23"/>
      <c r="BE682" s="23"/>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c r="EC682" s="23"/>
      <c r="ED682" s="23"/>
      <c r="EE682" s="23"/>
      <c r="EF682" s="23"/>
      <c r="EG682" s="23"/>
      <c r="EH682" s="23"/>
      <c r="EI682" s="23"/>
      <c r="EJ682" s="23"/>
      <c r="EK682" s="23"/>
      <c r="EL682" s="23"/>
      <c r="EM682" s="23"/>
      <c r="EN682" s="23"/>
      <c r="EO682" s="23"/>
      <c r="EP682" s="23"/>
      <c r="EQ682" s="23"/>
      <c r="ER682" s="23"/>
      <c r="ES682" s="23"/>
      <c r="ET682" s="23"/>
      <c r="EU682" s="23"/>
      <c r="EV682" s="23"/>
      <c r="EW682" s="23"/>
      <c r="EX682" s="23"/>
      <c r="EY682" s="23"/>
      <c r="EZ682" s="23"/>
      <c r="FA682" s="23"/>
      <c r="FB682" s="23"/>
      <c r="FC682" s="23"/>
      <c r="FD682" s="23"/>
      <c r="FE682" s="23"/>
      <c r="FF682" s="23"/>
      <c r="FG682" s="23"/>
      <c r="FH682" s="23"/>
      <c r="FI682" s="23"/>
      <c r="FJ682" s="23"/>
      <c r="FK682" s="23"/>
      <c r="FL682" s="23"/>
      <c r="FM682" s="23"/>
      <c r="FN682" s="23"/>
      <c r="FO682" s="23"/>
      <c r="FP682" s="23"/>
      <c r="FQ682" s="23"/>
      <c r="FR682" s="23"/>
      <c r="FS682" s="23"/>
      <c r="FT682" s="23"/>
      <c r="FU682" s="23"/>
      <c r="FV682" s="23"/>
      <c r="FW682" s="23"/>
      <c r="FX682" s="23"/>
      <c r="FY682" s="23"/>
      <c r="FZ682" s="23"/>
      <c r="GA682" s="23"/>
      <c r="GB682" s="23"/>
      <c r="GC682" s="23"/>
      <c r="GD682" s="23"/>
      <c r="GE682" s="23"/>
      <c r="GF682" s="23"/>
      <c r="GG682" s="23"/>
      <c r="GH682" s="23"/>
      <c r="GI682" s="23"/>
      <c r="GJ682" s="23"/>
      <c r="GK682" s="23"/>
    </row>
    <row r="683" spans="1:193" x14ac:dyDescent="0.35">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c r="AD683" s="23"/>
      <c r="AE683" s="23"/>
      <c r="AF683" s="23"/>
      <c r="AG683" s="23"/>
      <c r="AH683" s="23"/>
      <c r="AI683" s="23"/>
      <c r="AJ683" s="23"/>
      <c r="AK683" s="23"/>
      <c r="AL683" s="23"/>
      <c r="AM683" s="23"/>
      <c r="AN683" s="23"/>
      <c r="AO683" s="23"/>
      <c r="AP683" s="23"/>
      <c r="AQ683" s="23"/>
      <c r="AR683" s="23"/>
      <c r="AS683" s="23"/>
      <c r="AT683" s="23"/>
      <c r="AU683" s="23"/>
      <c r="AV683" s="23"/>
      <c r="AW683" s="23"/>
      <c r="AX683" s="23"/>
      <c r="AY683" s="23"/>
      <c r="AZ683" s="23"/>
      <c r="BA683" s="23"/>
      <c r="BB683" s="23"/>
      <c r="BC683" s="23"/>
      <c r="BD683" s="23"/>
      <c r="BE683" s="23"/>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c r="EC683" s="23"/>
      <c r="ED683" s="23"/>
      <c r="EE683" s="23"/>
      <c r="EF683" s="23"/>
      <c r="EG683" s="23"/>
      <c r="EH683" s="23"/>
      <c r="EI683" s="23"/>
      <c r="EJ683" s="23"/>
      <c r="EK683" s="23"/>
      <c r="EL683" s="23"/>
      <c r="EM683" s="23"/>
      <c r="EN683" s="23"/>
      <c r="EO683" s="23"/>
      <c r="EP683" s="23"/>
      <c r="EQ683" s="23"/>
      <c r="ER683" s="23"/>
      <c r="ES683" s="23"/>
      <c r="ET683" s="23"/>
      <c r="EU683" s="23"/>
      <c r="EV683" s="23"/>
      <c r="EW683" s="23"/>
      <c r="EX683" s="23"/>
      <c r="EY683" s="23"/>
      <c r="EZ683" s="23"/>
      <c r="FA683" s="23"/>
      <c r="FB683" s="23"/>
      <c r="FC683" s="23"/>
      <c r="FD683" s="23"/>
      <c r="FE683" s="23"/>
      <c r="FF683" s="23"/>
      <c r="FG683" s="23"/>
      <c r="FH683" s="23"/>
      <c r="FI683" s="23"/>
      <c r="FJ683" s="23"/>
      <c r="FK683" s="23"/>
      <c r="FL683" s="23"/>
      <c r="FM683" s="23"/>
      <c r="FN683" s="23"/>
      <c r="FO683" s="23"/>
      <c r="FP683" s="23"/>
      <c r="FQ683" s="23"/>
      <c r="FR683" s="23"/>
      <c r="FS683" s="23"/>
      <c r="FT683" s="23"/>
      <c r="FU683" s="23"/>
      <c r="FV683" s="23"/>
      <c r="FW683" s="23"/>
      <c r="FX683" s="23"/>
      <c r="FY683" s="23"/>
      <c r="FZ683" s="23"/>
      <c r="GA683" s="23"/>
      <c r="GB683" s="23"/>
      <c r="GC683" s="23"/>
      <c r="GD683" s="23"/>
      <c r="GE683" s="23"/>
      <c r="GF683" s="23"/>
      <c r="GG683" s="23"/>
      <c r="GH683" s="23"/>
      <c r="GI683" s="23"/>
      <c r="GJ683" s="23"/>
      <c r="GK683" s="23"/>
    </row>
    <row r="684" spans="1:193" x14ac:dyDescent="0.35">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c r="AT684" s="23"/>
      <c r="AU684" s="23"/>
      <c r="AV684" s="23"/>
      <c r="AW684" s="23"/>
      <c r="AX684" s="23"/>
      <c r="AY684" s="23"/>
      <c r="AZ684" s="23"/>
      <c r="BA684" s="23"/>
      <c r="BB684" s="23"/>
      <c r="BC684" s="23"/>
      <c r="BD684" s="23"/>
      <c r="BE684" s="23"/>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c r="EC684" s="23"/>
      <c r="ED684" s="23"/>
      <c r="EE684" s="23"/>
      <c r="EF684" s="23"/>
      <c r="EG684" s="23"/>
      <c r="EH684" s="23"/>
      <c r="EI684" s="23"/>
      <c r="EJ684" s="23"/>
      <c r="EK684" s="23"/>
      <c r="EL684" s="23"/>
      <c r="EM684" s="23"/>
      <c r="EN684" s="23"/>
      <c r="EO684" s="23"/>
      <c r="EP684" s="23"/>
      <c r="EQ684" s="23"/>
      <c r="ER684" s="23"/>
      <c r="ES684" s="23"/>
      <c r="ET684" s="23"/>
      <c r="EU684" s="23"/>
      <c r="EV684" s="23"/>
      <c r="EW684" s="23"/>
      <c r="EX684" s="23"/>
      <c r="EY684" s="23"/>
      <c r="EZ684" s="23"/>
      <c r="FA684" s="23"/>
      <c r="FB684" s="23"/>
      <c r="FC684" s="23"/>
      <c r="FD684" s="23"/>
      <c r="FE684" s="23"/>
      <c r="FF684" s="23"/>
      <c r="FG684" s="23"/>
      <c r="FH684" s="23"/>
      <c r="FI684" s="23"/>
      <c r="FJ684" s="23"/>
      <c r="FK684" s="23"/>
      <c r="FL684" s="23"/>
      <c r="FM684" s="23"/>
      <c r="FN684" s="23"/>
      <c r="FO684" s="23"/>
      <c r="FP684" s="23"/>
      <c r="FQ684" s="23"/>
      <c r="FR684" s="23"/>
      <c r="FS684" s="23"/>
      <c r="FT684" s="23"/>
      <c r="FU684" s="23"/>
      <c r="FV684" s="23"/>
      <c r="FW684" s="23"/>
      <c r="FX684" s="23"/>
      <c r="FY684" s="23"/>
      <c r="FZ684" s="23"/>
      <c r="GA684" s="23"/>
      <c r="GB684" s="23"/>
      <c r="GC684" s="23"/>
      <c r="GD684" s="23"/>
      <c r="GE684" s="23"/>
      <c r="GF684" s="23"/>
      <c r="GG684" s="23"/>
      <c r="GH684" s="23"/>
      <c r="GI684" s="23"/>
      <c r="GJ684" s="23"/>
      <c r="GK684" s="23"/>
    </row>
    <row r="685" spans="1:193" x14ac:dyDescent="0.35">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c r="AT685" s="23"/>
      <c r="AU685" s="23"/>
      <c r="AV685" s="23"/>
      <c r="AW685" s="23"/>
      <c r="AX685" s="23"/>
      <c r="AY685" s="23"/>
      <c r="AZ685" s="23"/>
      <c r="BA685" s="23"/>
      <c r="BB685" s="23"/>
      <c r="BC685" s="23"/>
      <c r="BD685" s="23"/>
      <c r="BE685" s="23"/>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c r="EC685" s="23"/>
      <c r="ED685" s="23"/>
      <c r="EE685" s="23"/>
      <c r="EF685" s="23"/>
      <c r="EG685" s="23"/>
      <c r="EH685" s="23"/>
      <c r="EI685" s="23"/>
      <c r="EJ685" s="23"/>
      <c r="EK685" s="23"/>
      <c r="EL685" s="23"/>
      <c r="EM685" s="23"/>
      <c r="EN685" s="23"/>
      <c r="EO685" s="23"/>
      <c r="EP685" s="23"/>
      <c r="EQ685" s="23"/>
      <c r="ER685" s="23"/>
      <c r="ES685" s="23"/>
      <c r="ET685" s="23"/>
      <c r="EU685" s="23"/>
      <c r="EV685" s="23"/>
      <c r="EW685" s="23"/>
      <c r="EX685" s="23"/>
      <c r="EY685" s="23"/>
      <c r="EZ685" s="23"/>
      <c r="FA685" s="23"/>
      <c r="FB685" s="23"/>
      <c r="FC685" s="23"/>
      <c r="FD685" s="23"/>
      <c r="FE685" s="23"/>
      <c r="FF685" s="23"/>
      <c r="FG685" s="23"/>
      <c r="FH685" s="23"/>
      <c r="FI685" s="23"/>
      <c r="FJ685" s="23"/>
      <c r="FK685" s="23"/>
      <c r="FL685" s="23"/>
      <c r="FM685" s="23"/>
      <c r="FN685" s="23"/>
      <c r="FO685" s="23"/>
      <c r="FP685" s="23"/>
      <c r="FQ685" s="23"/>
      <c r="FR685" s="23"/>
      <c r="FS685" s="23"/>
      <c r="FT685" s="23"/>
      <c r="FU685" s="23"/>
      <c r="FV685" s="23"/>
      <c r="FW685" s="23"/>
      <c r="FX685" s="23"/>
      <c r="FY685" s="23"/>
      <c r="FZ685" s="23"/>
      <c r="GA685" s="23"/>
      <c r="GB685" s="23"/>
      <c r="GC685" s="23"/>
      <c r="GD685" s="23"/>
      <c r="GE685" s="23"/>
      <c r="GF685" s="23"/>
      <c r="GG685" s="23"/>
      <c r="GH685" s="23"/>
      <c r="GI685" s="23"/>
      <c r="GJ685" s="23"/>
      <c r="GK685" s="23"/>
    </row>
    <row r="686" spans="1:193" x14ac:dyDescent="0.35">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c r="AT686" s="23"/>
      <c r="AU686" s="23"/>
      <c r="AV686" s="23"/>
      <c r="AW686" s="23"/>
      <c r="AX686" s="23"/>
      <c r="AY686" s="23"/>
      <c r="AZ686" s="23"/>
      <c r="BA686" s="23"/>
      <c r="BB686" s="23"/>
      <c r="BC686" s="23"/>
      <c r="BD686" s="23"/>
      <c r="BE686" s="23"/>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c r="EC686" s="23"/>
      <c r="ED686" s="23"/>
      <c r="EE686" s="23"/>
      <c r="EF686" s="23"/>
      <c r="EG686" s="23"/>
      <c r="EH686" s="23"/>
      <c r="EI686" s="23"/>
      <c r="EJ686" s="23"/>
      <c r="EK686" s="23"/>
      <c r="EL686" s="23"/>
      <c r="EM686" s="23"/>
      <c r="EN686" s="23"/>
      <c r="EO686" s="23"/>
      <c r="EP686" s="23"/>
      <c r="EQ686" s="23"/>
      <c r="ER686" s="23"/>
      <c r="ES686" s="23"/>
      <c r="ET686" s="23"/>
      <c r="EU686" s="23"/>
      <c r="EV686" s="23"/>
      <c r="EW686" s="23"/>
      <c r="EX686" s="23"/>
      <c r="EY686" s="23"/>
      <c r="EZ686" s="23"/>
      <c r="FA686" s="23"/>
      <c r="FB686" s="23"/>
      <c r="FC686" s="23"/>
      <c r="FD686" s="23"/>
      <c r="FE686" s="23"/>
      <c r="FF686" s="23"/>
      <c r="FG686" s="23"/>
      <c r="FH686" s="23"/>
      <c r="FI686" s="23"/>
      <c r="FJ686" s="23"/>
      <c r="FK686" s="23"/>
      <c r="FL686" s="23"/>
      <c r="FM686" s="23"/>
      <c r="FN686" s="23"/>
      <c r="FO686" s="23"/>
      <c r="FP686" s="23"/>
      <c r="FQ686" s="23"/>
      <c r="FR686" s="23"/>
      <c r="FS686" s="23"/>
      <c r="FT686" s="23"/>
      <c r="FU686" s="23"/>
      <c r="FV686" s="23"/>
      <c r="FW686" s="23"/>
      <c r="FX686" s="23"/>
      <c r="FY686" s="23"/>
      <c r="FZ686" s="23"/>
      <c r="GA686" s="23"/>
      <c r="GB686" s="23"/>
      <c r="GC686" s="23"/>
      <c r="GD686" s="23"/>
      <c r="GE686" s="23"/>
      <c r="GF686" s="23"/>
      <c r="GG686" s="23"/>
      <c r="GH686" s="23"/>
      <c r="GI686" s="23"/>
      <c r="GJ686" s="23"/>
      <c r="GK686" s="23"/>
    </row>
    <row r="687" spans="1:193" x14ac:dyDescent="0.35">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c r="AT687" s="23"/>
      <c r="AU687" s="23"/>
      <c r="AV687" s="23"/>
      <c r="AW687" s="23"/>
      <c r="AX687" s="23"/>
      <c r="AY687" s="23"/>
      <c r="AZ687" s="23"/>
      <c r="BA687" s="23"/>
      <c r="BB687" s="23"/>
      <c r="BC687" s="23"/>
      <c r="BD687" s="23"/>
      <c r="BE687" s="23"/>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c r="EC687" s="23"/>
      <c r="ED687" s="23"/>
      <c r="EE687" s="23"/>
      <c r="EF687" s="23"/>
      <c r="EG687" s="23"/>
      <c r="EH687" s="23"/>
      <c r="EI687" s="23"/>
      <c r="EJ687" s="23"/>
      <c r="EK687" s="23"/>
      <c r="EL687" s="23"/>
      <c r="EM687" s="23"/>
      <c r="EN687" s="23"/>
      <c r="EO687" s="23"/>
      <c r="EP687" s="23"/>
      <c r="EQ687" s="23"/>
      <c r="ER687" s="23"/>
      <c r="ES687" s="23"/>
      <c r="ET687" s="23"/>
      <c r="EU687" s="23"/>
      <c r="EV687" s="23"/>
      <c r="EW687" s="23"/>
      <c r="EX687" s="23"/>
      <c r="EY687" s="23"/>
      <c r="EZ687" s="23"/>
      <c r="FA687" s="23"/>
      <c r="FB687" s="23"/>
      <c r="FC687" s="23"/>
      <c r="FD687" s="23"/>
      <c r="FE687" s="23"/>
      <c r="FF687" s="23"/>
      <c r="FG687" s="23"/>
      <c r="FH687" s="23"/>
      <c r="FI687" s="23"/>
      <c r="FJ687" s="23"/>
      <c r="FK687" s="23"/>
      <c r="FL687" s="23"/>
      <c r="FM687" s="23"/>
      <c r="FN687" s="23"/>
      <c r="FO687" s="23"/>
      <c r="FP687" s="23"/>
      <c r="FQ687" s="23"/>
      <c r="FR687" s="23"/>
      <c r="FS687" s="23"/>
      <c r="FT687" s="23"/>
      <c r="FU687" s="23"/>
      <c r="FV687" s="23"/>
      <c r="FW687" s="23"/>
      <c r="FX687" s="23"/>
      <c r="FY687" s="23"/>
      <c r="FZ687" s="23"/>
      <c r="GA687" s="23"/>
      <c r="GB687" s="23"/>
      <c r="GC687" s="23"/>
      <c r="GD687" s="23"/>
      <c r="GE687" s="23"/>
      <c r="GF687" s="23"/>
      <c r="GG687" s="23"/>
      <c r="GH687" s="23"/>
      <c r="GI687" s="23"/>
      <c r="GJ687" s="23"/>
      <c r="GK687" s="23"/>
    </row>
    <row r="688" spans="1:193" x14ac:dyDescent="0.35">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c r="AT688" s="23"/>
      <c r="AU688" s="23"/>
      <c r="AV688" s="23"/>
      <c r="AW688" s="23"/>
      <c r="AX688" s="23"/>
      <c r="AY688" s="23"/>
      <c r="AZ688" s="23"/>
      <c r="BA688" s="23"/>
      <c r="BB688" s="23"/>
      <c r="BC688" s="23"/>
      <c r="BD688" s="23"/>
      <c r="BE688" s="23"/>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c r="EC688" s="23"/>
      <c r="ED688" s="23"/>
      <c r="EE688" s="23"/>
      <c r="EF688" s="23"/>
      <c r="EG688" s="23"/>
      <c r="EH688" s="23"/>
      <c r="EI688" s="23"/>
      <c r="EJ688" s="23"/>
      <c r="EK688" s="23"/>
      <c r="EL688" s="23"/>
      <c r="EM688" s="23"/>
      <c r="EN688" s="23"/>
      <c r="EO688" s="23"/>
      <c r="EP688" s="23"/>
      <c r="EQ688" s="23"/>
      <c r="ER688" s="23"/>
      <c r="ES688" s="23"/>
      <c r="ET688" s="23"/>
      <c r="EU688" s="23"/>
      <c r="EV688" s="23"/>
      <c r="EW688" s="23"/>
      <c r="EX688" s="23"/>
      <c r="EY688" s="23"/>
      <c r="EZ688" s="23"/>
      <c r="FA688" s="23"/>
      <c r="FB688" s="23"/>
      <c r="FC688" s="23"/>
      <c r="FD688" s="23"/>
      <c r="FE688" s="23"/>
      <c r="FF688" s="23"/>
      <c r="FG688" s="23"/>
      <c r="FH688" s="23"/>
      <c r="FI688" s="23"/>
      <c r="FJ688" s="23"/>
      <c r="FK688" s="23"/>
      <c r="FL688" s="23"/>
      <c r="FM688" s="23"/>
      <c r="FN688" s="23"/>
      <c r="FO688" s="23"/>
      <c r="FP688" s="23"/>
      <c r="FQ688" s="23"/>
      <c r="FR688" s="23"/>
      <c r="FS688" s="23"/>
      <c r="FT688" s="23"/>
      <c r="FU688" s="23"/>
      <c r="FV688" s="23"/>
      <c r="FW688" s="23"/>
      <c r="FX688" s="23"/>
      <c r="FY688" s="23"/>
      <c r="FZ688" s="23"/>
      <c r="GA688" s="23"/>
      <c r="GB688" s="23"/>
      <c r="GC688" s="23"/>
      <c r="GD688" s="23"/>
      <c r="GE688" s="23"/>
      <c r="GF688" s="23"/>
      <c r="GG688" s="23"/>
      <c r="GH688" s="23"/>
      <c r="GI688" s="23"/>
      <c r="GJ688" s="23"/>
      <c r="GK688" s="23"/>
    </row>
    <row r="689" spans="1:193" x14ac:dyDescent="0.35">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c r="AT689" s="23"/>
      <c r="AU689" s="23"/>
      <c r="AV689" s="23"/>
      <c r="AW689" s="23"/>
      <c r="AX689" s="23"/>
      <c r="AY689" s="23"/>
      <c r="AZ689" s="23"/>
      <c r="BA689" s="23"/>
      <c r="BB689" s="23"/>
      <c r="BC689" s="23"/>
      <c r="BD689" s="23"/>
      <c r="BE689" s="23"/>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c r="EC689" s="23"/>
      <c r="ED689" s="23"/>
      <c r="EE689" s="23"/>
      <c r="EF689" s="23"/>
      <c r="EG689" s="23"/>
      <c r="EH689" s="23"/>
      <c r="EI689" s="23"/>
      <c r="EJ689" s="23"/>
      <c r="EK689" s="23"/>
      <c r="EL689" s="23"/>
      <c r="EM689" s="23"/>
      <c r="EN689" s="23"/>
      <c r="EO689" s="23"/>
      <c r="EP689" s="23"/>
      <c r="EQ689" s="23"/>
      <c r="ER689" s="23"/>
      <c r="ES689" s="23"/>
      <c r="ET689" s="23"/>
      <c r="EU689" s="23"/>
      <c r="EV689" s="23"/>
      <c r="EW689" s="23"/>
      <c r="EX689" s="23"/>
      <c r="EY689" s="23"/>
      <c r="EZ689" s="23"/>
      <c r="FA689" s="23"/>
      <c r="FB689" s="23"/>
      <c r="FC689" s="23"/>
      <c r="FD689" s="23"/>
      <c r="FE689" s="23"/>
      <c r="FF689" s="23"/>
      <c r="FG689" s="23"/>
      <c r="FH689" s="23"/>
      <c r="FI689" s="23"/>
      <c r="FJ689" s="23"/>
      <c r="FK689" s="23"/>
      <c r="FL689" s="23"/>
      <c r="FM689" s="23"/>
      <c r="FN689" s="23"/>
      <c r="FO689" s="23"/>
      <c r="FP689" s="23"/>
      <c r="FQ689" s="23"/>
      <c r="FR689" s="23"/>
      <c r="FS689" s="23"/>
      <c r="FT689" s="23"/>
      <c r="FU689" s="23"/>
      <c r="FV689" s="23"/>
      <c r="FW689" s="23"/>
      <c r="FX689" s="23"/>
      <c r="FY689" s="23"/>
      <c r="FZ689" s="23"/>
      <c r="GA689" s="23"/>
      <c r="GB689" s="23"/>
      <c r="GC689" s="23"/>
      <c r="GD689" s="23"/>
      <c r="GE689" s="23"/>
      <c r="GF689" s="23"/>
      <c r="GG689" s="23"/>
      <c r="GH689" s="23"/>
      <c r="GI689" s="23"/>
      <c r="GJ689" s="23"/>
      <c r="GK689" s="23"/>
    </row>
    <row r="690" spans="1:193" x14ac:dyDescent="0.35">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c r="AT690" s="23"/>
      <c r="AU690" s="23"/>
      <c r="AV690" s="23"/>
      <c r="AW690" s="23"/>
      <c r="AX690" s="23"/>
      <c r="AY690" s="23"/>
      <c r="AZ690" s="23"/>
      <c r="BA690" s="23"/>
      <c r="BB690" s="23"/>
      <c r="BC690" s="23"/>
      <c r="BD690" s="23"/>
      <c r="BE690" s="23"/>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c r="EC690" s="23"/>
      <c r="ED690" s="23"/>
      <c r="EE690" s="23"/>
      <c r="EF690" s="23"/>
      <c r="EG690" s="23"/>
      <c r="EH690" s="23"/>
      <c r="EI690" s="23"/>
      <c r="EJ690" s="23"/>
      <c r="EK690" s="23"/>
      <c r="EL690" s="23"/>
      <c r="EM690" s="23"/>
      <c r="EN690" s="23"/>
      <c r="EO690" s="23"/>
      <c r="EP690" s="23"/>
      <c r="EQ690" s="23"/>
      <c r="ER690" s="23"/>
      <c r="ES690" s="23"/>
      <c r="ET690" s="23"/>
      <c r="EU690" s="23"/>
      <c r="EV690" s="23"/>
      <c r="EW690" s="23"/>
      <c r="EX690" s="23"/>
      <c r="EY690" s="23"/>
      <c r="EZ690" s="23"/>
      <c r="FA690" s="23"/>
      <c r="FB690" s="23"/>
      <c r="FC690" s="23"/>
      <c r="FD690" s="23"/>
      <c r="FE690" s="23"/>
      <c r="FF690" s="23"/>
      <c r="FG690" s="23"/>
      <c r="FH690" s="23"/>
      <c r="FI690" s="23"/>
      <c r="FJ690" s="23"/>
      <c r="FK690" s="23"/>
      <c r="FL690" s="23"/>
      <c r="FM690" s="23"/>
      <c r="FN690" s="23"/>
      <c r="FO690" s="23"/>
      <c r="FP690" s="23"/>
      <c r="FQ690" s="23"/>
      <c r="FR690" s="23"/>
      <c r="FS690" s="23"/>
      <c r="FT690" s="23"/>
      <c r="FU690" s="23"/>
      <c r="FV690" s="23"/>
      <c r="FW690" s="23"/>
      <c r="FX690" s="23"/>
      <c r="FY690" s="23"/>
      <c r="FZ690" s="23"/>
      <c r="GA690" s="23"/>
      <c r="GB690" s="23"/>
      <c r="GC690" s="23"/>
      <c r="GD690" s="23"/>
      <c r="GE690" s="23"/>
      <c r="GF690" s="23"/>
      <c r="GG690" s="23"/>
      <c r="GH690" s="23"/>
      <c r="GI690" s="23"/>
      <c r="GJ690" s="23"/>
      <c r="GK690" s="23"/>
    </row>
    <row r="691" spans="1:193" x14ac:dyDescent="0.35">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c r="AT691" s="23"/>
      <c r="AU691" s="23"/>
      <c r="AV691" s="23"/>
      <c r="AW691" s="23"/>
      <c r="AX691" s="23"/>
      <c r="AY691" s="23"/>
      <c r="AZ691" s="23"/>
      <c r="BA691" s="23"/>
      <c r="BB691" s="23"/>
      <c r="BC691" s="23"/>
      <c r="BD691" s="23"/>
      <c r="BE691" s="23"/>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c r="EC691" s="23"/>
      <c r="ED691" s="23"/>
      <c r="EE691" s="23"/>
      <c r="EF691" s="23"/>
      <c r="EG691" s="23"/>
      <c r="EH691" s="23"/>
      <c r="EI691" s="23"/>
      <c r="EJ691" s="23"/>
      <c r="EK691" s="23"/>
      <c r="EL691" s="23"/>
      <c r="EM691" s="23"/>
      <c r="EN691" s="23"/>
      <c r="EO691" s="23"/>
      <c r="EP691" s="23"/>
      <c r="EQ691" s="23"/>
      <c r="ER691" s="23"/>
      <c r="ES691" s="23"/>
      <c r="ET691" s="23"/>
      <c r="EU691" s="23"/>
      <c r="EV691" s="23"/>
      <c r="EW691" s="23"/>
      <c r="EX691" s="23"/>
      <c r="EY691" s="23"/>
      <c r="EZ691" s="23"/>
      <c r="FA691" s="23"/>
      <c r="FB691" s="23"/>
      <c r="FC691" s="23"/>
      <c r="FD691" s="23"/>
      <c r="FE691" s="23"/>
      <c r="FF691" s="23"/>
      <c r="FG691" s="23"/>
      <c r="FH691" s="23"/>
      <c r="FI691" s="23"/>
      <c r="FJ691" s="23"/>
      <c r="FK691" s="23"/>
      <c r="FL691" s="23"/>
      <c r="FM691" s="23"/>
      <c r="FN691" s="23"/>
      <c r="FO691" s="23"/>
      <c r="FP691" s="23"/>
      <c r="FQ691" s="23"/>
      <c r="FR691" s="23"/>
      <c r="FS691" s="23"/>
      <c r="FT691" s="23"/>
      <c r="FU691" s="23"/>
      <c r="FV691" s="23"/>
      <c r="FW691" s="23"/>
      <c r="FX691" s="23"/>
      <c r="FY691" s="23"/>
      <c r="FZ691" s="23"/>
      <c r="GA691" s="23"/>
      <c r="GB691" s="23"/>
      <c r="GC691" s="23"/>
      <c r="GD691" s="23"/>
      <c r="GE691" s="23"/>
      <c r="GF691" s="23"/>
      <c r="GG691" s="23"/>
      <c r="GH691" s="23"/>
      <c r="GI691" s="23"/>
      <c r="GJ691" s="23"/>
      <c r="GK691" s="23"/>
    </row>
    <row r="692" spans="1:193" x14ac:dyDescent="0.35">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c r="AT692" s="23"/>
      <c r="AU692" s="23"/>
      <c r="AV692" s="23"/>
      <c r="AW692" s="23"/>
      <c r="AX692" s="23"/>
      <c r="AY692" s="23"/>
      <c r="AZ692" s="23"/>
      <c r="BA692" s="23"/>
      <c r="BB692" s="23"/>
      <c r="BC692" s="23"/>
      <c r="BD692" s="23"/>
      <c r="BE692" s="23"/>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c r="EC692" s="23"/>
      <c r="ED692" s="23"/>
      <c r="EE692" s="23"/>
      <c r="EF692" s="23"/>
      <c r="EG692" s="23"/>
      <c r="EH692" s="23"/>
      <c r="EI692" s="23"/>
      <c r="EJ692" s="23"/>
      <c r="EK692" s="23"/>
      <c r="EL692" s="23"/>
      <c r="EM692" s="23"/>
      <c r="EN692" s="23"/>
      <c r="EO692" s="23"/>
      <c r="EP692" s="23"/>
      <c r="EQ692" s="23"/>
      <c r="ER692" s="23"/>
      <c r="ES692" s="23"/>
      <c r="ET692" s="23"/>
      <c r="EU692" s="23"/>
      <c r="EV692" s="23"/>
      <c r="EW692" s="23"/>
      <c r="EX692" s="23"/>
      <c r="EY692" s="23"/>
      <c r="EZ692" s="23"/>
      <c r="FA692" s="23"/>
      <c r="FB692" s="23"/>
      <c r="FC692" s="23"/>
      <c r="FD692" s="23"/>
      <c r="FE692" s="23"/>
      <c r="FF692" s="23"/>
      <c r="FG692" s="23"/>
      <c r="FH692" s="23"/>
      <c r="FI692" s="23"/>
      <c r="FJ692" s="23"/>
      <c r="FK692" s="23"/>
      <c r="FL692" s="23"/>
      <c r="FM692" s="23"/>
      <c r="FN692" s="23"/>
      <c r="FO692" s="23"/>
      <c r="FP692" s="23"/>
      <c r="FQ692" s="23"/>
      <c r="FR692" s="23"/>
      <c r="FS692" s="23"/>
      <c r="FT692" s="23"/>
      <c r="FU692" s="23"/>
      <c r="FV692" s="23"/>
      <c r="FW692" s="23"/>
      <c r="FX692" s="23"/>
      <c r="FY692" s="23"/>
      <c r="FZ692" s="23"/>
      <c r="GA692" s="23"/>
      <c r="GB692" s="23"/>
      <c r="GC692" s="23"/>
      <c r="GD692" s="23"/>
      <c r="GE692" s="23"/>
      <c r="GF692" s="23"/>
      <c r="GG692" s="23"/>
      <c r="GH692" s="23"/>
      <c r="GI692" s="23"/>
      <c r="GJ692" s="23"/>
      <c r="GK692" s="23"/>
    </row>
    <row r="693" spans="1:193" x14ac:dyDescent="0.35">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c r="AT693" s="23"/>
      <c r="AU693" s="23"/>
      <c r="AV693" s="23"/>
      <c r="AW693" s="23"/>
      <c r="AX693" s="23"/>
      <c r="AY693" s="23"/>
      <c r="AZ693" s="23"/>
      <c r="BA693" s="23"/>
      <c r="BB693" s="23"/>
      <c r="BC693" s="23"/>
      <c r="BD693" s="23"/>
      <c r="BE693" s="23"/>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c r="EC693" s="23"/>
      <c r="ED693" s="23"/>
      <c r="EE693" s="23"/>
      <c r="EF693" s="23"/>
      <c r="EG693" s="23"/>
      <c r="EH693" s="23"/>
      <c r="EI693" s="23"/>
      <c r="EJ693" s="23"/>
      <c r="EK693" s="23"/>
      <c r="EL693" s="23"/>
      <c r="EM693" s="23"/>
      <c r="EN693" s="23"/>
      <c r="EO693" s="23"/>
      <c r="EP693" s="23"/>
      <c r="EQ693" s="23"/>
      <c r="ER693" s="23"/>
      <c r="ES693" s="23"/>
      <c r="ET693" s="23"/>
      <c r="EU693" s="23"/>
      <c r="EV693" s="23"/>
      <c r="EW693" s="23"/>
      <c r="EX693" s="23"/>
      <c r="EY693" s="23"/>
      <c r="EZ693" s="23"/>
      <c r="FA693" s="23"/>
      <c r="FB693" s="23"/>
      <c r="FC693" s="23"/>
      <c r="FD693" s="23"/>
      <c r="FE693" s="23"/>
      <c r="FF693" s="23"/>
      <c r="FG693" s="23"/>
      <c r="FH693" s="23"/>
      <c r="FI693" s="23"/>
      <c r="FJ693" s="23"/>
      <c r="FK693" s="23"/>
      <c r="FL693" s="23"/>
      <c r="FM693" s="23"/>
      <c r="FN693" s="23"/>
      <c r="FO693" s="23"/>
      <c r="FP693" s="23"/>
      <c r="FQ693" s="23"/>
      <c r="FR693" s="23"/>
      <c r="FS693" s="23"/>
      <c r="FT693" s="23"/>
      <c r="FU693" s="23"/>
      <c r="FV693" s="23"/>
      <c r="FW693" s="23"/>
      <c r="FX693" s="23"/>
      <c r="FY693" s="23"/>
      <c r="FZ693" s="23"/>
      <c r="GA693" s="23"/>
      <c r="GB693" s="23"/>
      <c r="GC693" s="23"/>
      <c r="GD693" s="23"/>
      <c r="GE693" s="23"/>
      <c r="GF693" s="23"/>
      <c r="GG693" s="23"/>
      <c r="GH693" s="23"/>
      <c r="GI693" s="23"/>
      <c r="GJ693" s="23"/>
      <c r="GK693" s="23"/>
    </row>
    <row r="694" spans="1:193" x14ac:dyDescent="0.35">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c r="AT694" s="23"/>
      <c r="AU694" s="23"/>
      <c r="AV694" s="23"/>
      <c r="AW694" s="23"/>
      <c r="AX694" s="23"/>
      <c r="AY694" s="23"/>
      <c r="AZ694" s="23"/>
      <c r="BA694" s="23"/>
      <c r="BB694" s="23"/>
      <c r="BC694" s="23"/>
      <c r="BD694" s="23"/>
      <c r="BE694" s="23"/>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c r="EC694" s="23"/>
      <c r="ED694" s="23"/>
      <c r="EE694" s="23"/>
      <c r="EF694" s="23"/>
      <c r="EG694" s="23"/>
      <c r="EH694" s="23"/>
      <c r="EI694" s="23"/>
      <c r="EJ694" s="23"/>
      <c r="EK694" s="23"/>
      <c r="EL694" s="23"/>
      <c r="EM694" s="23"/>
      <c r="EN694" s="23"/>
      <c r="EO694" s="23"/>
      <c r="EP694" s="23"/>
      <c r="EQ694" s="23"/>
      <c r="ER694" s="23"/>
      <c r="ES694" s="23"/>
      <c r="ET694" s="23"/>
      <c r="EU694" s="23"/>
      <c r="EV694" s="23"/>
      <c r="EW694" s="23"/>
      <c r="EX694" s="23"/>
      <c r="EY694" s="23"/>
      <c r="EZ694" s="23"/>
      <c r="FA694" s="23"/>
      <c r="FB694" s="23"/>
      <c r="FC694" s="23"/>
      <c r="FD694" s="23"/>
      <c r="FE694" s="23"/>
      <c r="FF694" s="23"/>
      <c r="FG694" s="23"/>
      <c r="FH694" s="23"/>
      <c r="FI694" s="23"/>
      <c r="FJ694" s="23"/>
      <c r="FK694" s="23"/>
      <c r="FL694" s="23"/>
      <c r="FM694" s="23"/>
      <c r="FN694" s="23"/>
      <c r="FO694" s="23"/>
      <c r="FP694" s="23"/>
      <c r="FQ694" s="23"/>
      <c r="FR694" s="23"/>
      <c r="FS694" s="23"/>
      <c r="FT694" s="23"/>
      <c r="FU694" s="23"/>
      <c r="FV694" s="23"/>
      <c r="FW694" s="23"/>
      <c r="FX694" s="23"/>
      <c r="FY694" s="23"/>
      <c r="FZ694" s="23"/>
      <c r="GA694" s="23"/>
      <c r="GB694" s="23"/>
      <c r="GC694" s="23"/>
      <c r="GD694" s="23"/>
      <c r="GE694" s="23"/>
      <c r="GF694" s="23"/>
      <c r="GG694" s="23"/>
      <c r="GH694" s="23"/>
      <c r="GI694" s="23"/>
      <c r="GJ694" s="23"/>
      <c r="GK694" s="23"/>
    </row>
    <row r="695" spans="1:193" x14ac:dyDescent="0.35">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c r="AD695" s="23"/>
      <c r="AE695" s="23"/>
      <c r="AF695" s="23"/>
      <c r="AG695" s="23"/>
      <c r="AH695" s="23"/>
      <c r="AI695" s="23"/>
      <c r="AJ695" s="23"/>
      <c r="AK695" s="23"/>
      <c r="AL695" s="23"/>
      <c r="AM695" s="23"/>
      <c r="AN695" s="23"/>
      <c r="AO695" s="23"/>
      <c r="AP695" s="23"/>
      <c r="AQ695" s="23"/>
      <c r="AR695" s="23"/>
      <c r="AS695" s="23"/>
      <c r="AT695" s="23"/>
      <c r="AU695" s="23"/>
      <c r="AV695" s="23"/>
      <c r="AW695" s="23"/>
      <c r="AX695" s="23"/>
      <c r="AY695" s="23"/>
      <c r="AZ695" s="23"/>
      <c r="BA695" s="23"/>
      <c r="BB695" s="23"/>
      <c r="BC695" s="23"/>
      <c r="BD695" s="23"/>
      <c r="BE695" s="23"/>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c r="EC695" s="23"/>
      <c r="ED695" s="23"/>
      <c r="EE695" s="23"/>
      <c r="EF695" s="23"/>
      <c r="EG695" s="23"/>
      <c r="EH695" s="23"/>
      <c r="EI695" s="23"/>
      <c r="EJ695" s="23"/>
      <c r="EK695" s="23"/>
      <c r="EL695" s="23"/>
      <c r="EM695" s="23"/>
      <c r="EN695" s="23"/>
      <c r="EO695" s="23"/>
      <c r="EP695" s="23"/>
      <c r="EQ695" s="23"/>
      <c r="ER695" s="23"/>
      <c r="ES695" s="23"/>
      <c r="ET695" s="23"/>
      <c r="EU695" s="23"/>
      <c r="EV695" s="23"/>
      <c r="EW695" s="23"/>
      <c r="EX695" s="23"/>
      <c r="EY695" s="23"/>
      <c r="EZ695" s="23"/>
      <c r="FA695" s="23"/>
      <c r="FB695" s="23"/>
      <c r="FC695" s="23"/>
      <c r="FD695" s="23"/>
      <c r="FE695" s="23"/>
      <c r="FF695" s="23"/>
      <c r="FG695" s="23"/>
      <c r="FH695" s="23"/>
      <c r="FI695" s="23"/>
      <c r="FJ695" s="23"/>
      <c r="FK695" s="23"/>
      <c r="FL695" s="23"/>
      <c r="FM695" s="23"/>
      <c r="FN695" s="23"/>
      <c r="FO695" s="23"/>
      <c r="FP695" s="23"/>
      <c r="FQ695" s="23"/>
      <c r="FR695" s="23"/>
      <c r="FS695" s="23"/>
      <c r="FT695" s="23"/>
      <c r="FU695" s="23"/>
      <c r="FV695" s="23"/>
      <c r="FW695" s="23"/>
      <c r="FX695" s="23"/>
      <c r="FY695" s="23"/>
      <c r="FZ695" s="23"/>
      <c r="GA695" s="23"/>
      <c r="GB695" s="23"/>
      <c r="GC695" s="23"/>
      <c r="GD695" s="23"/>
      <c r="GE695" s="23"/>
      <c r="GF695" s="23"/>
      <c r="GG695" s="23"/>
      <c r="GH695" s="23"/>
      <c r="GI695" s="23"/>
      <c r="GJ695" s="23"/>
      <c r="GK695" s="23"/>
    </row>
    <row r="696" spans="1:193" x14ac:dyDescent="0.35">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c r="AD696" s="23"/>
      <c r="AE696" s="23"/>
      <c r="AF696" s="23"/>
      <c r="AG696" s="23"/>
      <c r="AH696" s="23"/>
      <c r="AI696" s="23"/>
      <c r="AJ696" s="23"/>
      <c r="AK696" s="23"/>
      <c r="AL696" s="23"/>
      <c r="AM696" s="23"/>
      <c r="AN696" s="23"/>
      <c r="AO696" s="23"/>
      <c r="AP696" s="23"/>
      <c r="AQ696" s="23"/>
      <c r="AR696" s="23"/>
      <c r="AS696" s="23"/>
      <c r="AT696" s="23"/>
      <c r="AU696" s="23"/>
      <c r="AV696" s="23"/>
      <c r="AW696" s="23"/>
      <c r="AX696" s="23"/>
      <c r="AY696" s="23"/>
      <c r="AZ696" s="23"/>
      <c r="BA696" s="23"/>
      <c r="BB696" s="23"/>
      <c r="BC696" s="23"/>
      <c r="BD696" s="23"/>
      <c r="BE696" s="23"/>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c r="EC696" s="23"/>
      <c r="ED696" s="23"/>
      <c r="EE696" s="23"/>
      <c r="EF696" s="23"/>
      <c r="EG696" s="23"/>
      <c r="EH696" s="23"/>
      <c r="EI696" s="23"/>
      <c r="EJ696" s="23"/>
      <c r="EK696" s="23"/>
      <c r="EL696" s="23"/>
      <c r="EM696" s="23"/>
      <c r="EN696" s="23"/>
      <c r="EO696" s="23"/>
      <c r="EP696" s="23"/>
      <c r="EQ696" s="23"/>
      <c r="ER696" s="23"/>
      <c r="ES696" s="23"/>
      <c r="ET696" s="23"/>
      <c r="EU696" s="23"/>
      <c r="EV696" s="23"/>
      <c r="EW696" s="23"/>
      <c r="EX696" s="23"/>
      <c r="EY696" s="23"/>
      <c r="EZ696" s="23"/>
      <c r="FA696" s="23"/>
      <c r="FB696" s="23"/>
      <c r="FC696" s="23"/>
      <c r="FD696" s="23"/>
      <c r="FE696" s="23"/>
      <c r="FF696" s="23"/>
      <c r="FG696" s="23"/>
      <c r="FH696" s="23"/>
      <c r="FI696" s="23"/>
      <c r="FJ696" s="23"/>
      <c r="FK696" s="23"/>
      <c r="FL696" s="23"/>
      <c r="FM696" s="23"/>
      <c r="FN696" s="23"/>
      <c r="FO696" s="23"/>
      <c r="FP696" s="23"/>
      <c r="FQ696" s="23"/>
      <c r="FR696" s="23"/>
      <c r="FS696" s="23"/>
      <c r="FT696" s="23"/>
      <c r="FU696" s="23"/>
      <c r="FV696" s="23"/>
      <c r="FW696" s="23"/>
      <c r="FX696" s="23"/>
      <c r="FY696" s="23"/>
      <c r="FZ696" s="23"/>
      <c r="GA696" s="23"/>
      <c r="GB696" s="23"/>
      <c r="GC696" s="23"/>
      <c r="GD696" s="23"/>
      <c r="GE696" s="23"/>
      <c r="GF696" s="23"/>
      <c r="GG696" s="23"/>
      <c r="GH696" s="23"/>
      <c r="GI696" s="23"/>
      <c r="GJ696" s="23"/>
      <c r="GK696" s="23"/>
    </row>
    <row r="697" spans="1:193" x14ac:dyDescent="0.35">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c r="AT697" s="23"/>
      <c r="AU697" s="23"/>
      <c r="AV697" s="23"/>
      <c r="AW697" s="23"/>
      <c r="AX697" s="23"/>
      <c r="AY697" s="23"/>
      <c r="AZ697" s="23"/>
      <c r="BA697" s="23"/>
      <c r="BB697" s="23"/>
      <c r="BC697" s="23"/>
      <c r="BD697" s="23"/>
      <c r="BE697" s="23"/>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c r="EC697" s="23"/>
      <c r="ED697" s="23"/>
      <c r="EE697" s="23"/>
      <c r="EF697" s="23"/>
      <c r="EG697" s="23"/>
      <c r="EH697" s="23"/>
      <c r="EI697" s="23"/>
      <c r="EJ697" s="23"/>
      <c r="EK697" s="23"/>
      <c r="EL697" s="23"/>
      <c r="EM697" s="23"/>
      <c r="EN697" s="23"/>
      <c r="EO697" s="23"/>
      <c r="EP697" s="23"/>
      <c r="EQ697" s="23"/>
      <c r="ER697" s="23"/>
      <c r="ES697" s="23"/>
      <c r="ET697" s="23"/>
      <c r="EU697" s="23"/>
      <c r="EV697" s="23"/>
      <c r="EW697" s="23"/>
      <c r="EX697" s="23"/>
      <c r="EY697" s="23"/>
      <c r="EZ697" s="23"/>
      <c r="FA697" s="23"/>
      <c r="FB697" s="23"/>
      <c r="FC697" s="23"/>
      <c r="FD697" s="23"/>
      <c r="FE697" s="23"/>
      <c r="FF697" s="23"/>
      <c r="FG697" s="23"/>
      <c r="FH697" s="23"/>
      <c r="FI697" s="23"/>
      <c r="FJ697" s="23"/>
      <c r="FK697" s="23"/>
      <c r="FL697" s="23"/>
      <c r="FM697" s="23"/>
      <c r="FN697" s="23"/>
      <c r="FO697" s="23"/>
      <c r="FP697" s="23"/>
      <c r="FQ697" s="23"/>
      <c r="FR697" s="23"/>
      <c r="FS697" s="23"/>
      <c r="FT697" s="23"/>
      <c r="FU697" s="23"/>
      <c r="FV697" s="23"/>
      <c r="FW697" s="23"/>
      <c r="FX697" s="23"/>
      <c r="FY697" s="23"/>
      <c r="FZ697" s="23"/>
      <c r="GA697" s="23"/>
      <c r="GB697" s="23"/>
      <c r="GC697" s="23"/>
      <c r="GD697" s="23"/>
      <c r="GE697" s="23"/>
      <c r="GF697" s="23"/>
      <c r="GG697" s="23"/>
      <c r="GH697" s="23"/>
      <c r="GI697" s="23"/>
      <c r="GJ697" s="23"/>
      <c r="GK697" s="23"/>
    </row>
    <row r="698" spans="1:193" x14ac:dyDescent="0.35">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c r="AD698" s="23"/>
      <c r="AE698" s="23"/>
      <c r="AF698" s="23"/>
      <c r="AG698" s="23"/>
      <c r="AH698" s="23"/>
      <c r="AI698" s="23"/>
      <c r="AJ698" s="23"/>
      <c r="AK698" s="23"/>
      <c r="AL698" s="23"/>
      <c r="AM698" s="23"/>
      <c r="AN698" s="23"/>
      <c r="AO698" s="23"/>
      <c r="AP698" s="23"/>
      <c r="AQ698" s="23"/>
      <c r="AR698" s="23"/>
      <c r="AS698" s="23"/>
      <c r="AT698" s="23"/>
      <c r="AU698" s="23"/>
      <c r="AV698" s="23"/>
      <c r="AW698" s="23"/>
      <c r="AX698" s="23"/>
      <c r="AY698" s="23"/>
      <c r="AZ698" s="23"/>
      <c r="BA698" s="23"/>
      <c r="BB698" s="23"/>
      <c r="BC698" s="23"/>
      <c r="BD698" s="23"/>
      <c r="BE698" s="23"/>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c r="EC698" s="23"/>
      <c r="ED698" s="23"/>
      <c r="EE698" s="23"/>
      <c r="EF698" s="23"/>
      <c r="EG698" s="23"/>
      <c r="EH698" s="23"/>
      <c r="EI698" s="23"/>
      <c r="EJ698" s="23"/>
      <c r="EK698" s="23"/>
      <c r="EL698" s="23"/>
      <c r="EM698" s="23"/>
      <c r="EN698" s="23"/>
      <c r="EO698" s="23"/>
      <c r="EP698" s="23"/>
      <c r="EQ698" s="23"/>
      <c r="ER698" s="23"/>
      <c r="ES698" s="23"/>
      <c r="ET698" s="23"/>
      <c r="EU698" s="23"/>
      <c r="EV698" s="23"/>
      <c r="EW698" s="23"/>
      <c r="EX698" s="23"/>
      <c r="EY698" s="23"/>
      <c r="EZ698" s="23"/>
      <c r="FA698" s="23"/>
      <c r="FB698" s="23"/>
      <c r="FC698" s="23"/>
      <c r="FD698" s="23"/>
      <c r="FE698" s="23"/>
      <c r="FF698" s="23"/>
      <c r="FG698" s="23"/>
      <c r="FH698" s="23"/>
      <c r="FI698" s="23"/>
      <c r="FJ698" s="23"/>
      <c r="FK698" s="23"/>
      <c r="FL698" s="23"/>
      <c r="FM698" s="23"/>
      <c r="FN698" s="23"/>
      <c r="FO698" s="23"/>
      <c r="FP698" s="23"/>
      <c r="FQ698" s="23"/>
      <c r="FR698" s="23"/>
      <c r="FS698" s="23"/>
      <c r="FT698" s="23"/>
      <c r="FU698" s="23"/>
      <c r="FV698" s="23"/>
      <c r="FW698" s="23"/>
      <c r="FX698" s="23"/>
      <c r="FY698" s="23"/>
      <c r="FZ698" s="23"/>
      <c r="GA698" s="23"/>
      <c r="GB698" s="23"/>
      <c r="GC698" s="23"/>
      <c r="GD698" s="23"/>
      <c r="GE698" s="23"/>
      <c r="GF698" s="23"/>
      <c r="GG698" s="23"/>
      <c r="GH698" s="23"/>
      <c r="GI698" s="23"/>
      <c r="GJ698" s="23"/>
      <c r="GK698" s="23"/>
    </row>
    <row r="699" spans="1:193" x14ac:dyDescent="0.35">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c r="AD699" s="23"/>
      <c r="AE699" s="23"/>
      <c r="AF699" s="23"/>
      <c r="AG699" s="23"/>
      <c r="AH699" s="23"/>
      <c r="AI699" s="23"/>
      <c r="AJ699" s="23"/>
      <c r="AK699" s="23"/>
      <c r="AL699" s="23"/>
      <c r="AM699" s="23"/>
      <c r="AN699" s="23"/>
      <c r="AO699" s="23"/>
      <c r="AP699" s="23"/>
      <c r="AQ699" s="23"/>
      <c r="AR699" s="23"/>
      <c r="AS699" s="23"/>
      <c r="AT699" s="23"/>
      <c r="AU699" s="23"/>
      <c r="AV699" s="23"/>
      <c r="AW699" s="23"/>
      <c r="AX699" s="23"/>
      <c r="AY699" s="23"/>
      <c r="AZ699" s="23"/>
      <c r="BA699" s="23"/>
      <c r="BB699" s="23"/>
      <c r="BC699" s="23"/>
      <c r="BD699" s="23"/>
      <c r="BE699" s="23"/>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c r="EC699" s="23"/>
      <c r="ED699" s="23"/>
      <c r="EE699" s="23"/>
      <c r="EF699" s="23"/>
      <c r="EG699" s="23"/>
      <c r="EH699" s="23"/>
      <c r="EI699" s="23"/>
      <c r="EJ699" s="23"/>
      <c r="EK699" s="23"/>
      <c r="EL699" s="23"/>
      <c r="EM699" s="23"/>
      <c r="EN699" s="23"/>
      <c r="EO699" s="23"/>
      <c r="EP699" s="23"/>
      <c r="EQ699" s="23"/>
      <c r="ER699" s="23"/>
      <c r="ES699" s="23"/>
      <c r="ET699" s="23"/>
      <c r="EU699" s="23"/>
      <c r="EV699" s="23"/>
      <c r="EW699" s="23"/>
      <c r="EX699" s="23"/>
      <c r="EY699" s="23"/>
      <c r="EZ699" s="23"/>
      <c r="FA699" s="23"/>
      <c r="FB699" s="23"/>
      <c r="FC699" s="23"/>
      <c r="FD699" s="23"/>
      <c r="FE699" s="23"/>
      <c r="FF699" s="23"/>
      <c r="FG699" s="23"/>
      <c r="FH699" s="23"/>
      <c r="FI699" s="23"/>
      <c r="FJ699" s="23"/>
      <c r="FK699" s="23"/>
      <c r="FL699" s="23"/>
      <c r="FM699" s="23"/>
      <c r="FN699" s="23"/>
      <c r="FO699" s="23"/>
      <c r="FP699" s="23"/>
      <c r="FQ699" s="23"/>
      <c r="FR699" s="23"/>
      <c r="FS699" s="23"/>
      <c r="FT699" s="23"/>
      <c r="FU699" s="23"/>
      <c r="FV699" s="23"/>
      <c r="FW699" s="23"/>
      <c r="FX699" s="23"/>
      <c r="FY699" s="23"/>
      <c r="FZ699" s="23"/>
      <c r="GA699" s="23"/>
      <c r="GB699" s="23"/>
      <c r="GC699" s="23"/>
      <c r="GD699" s="23"/>
      <c r="GE699" s="23"/>
      <c r="GF699" s="23"/>
      <c r="GG699" s="23"/>
      <c r="GH699" s="23"/>
      <c r="GI699" s="23"/>
      <c r="GJ699" s="23"/>
      <c r="GK699" s="23"/>
    </row>
    <row r="700" spans="1:193" x14ac:dyDescent="0.35">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c r="AD700" s="23"/>
      <c r="AE700" s="23"/>
      <c r="AF700" s="23"/>
      <c r="AG700" s="23"/>
      <c r="AH700" s="23"/>
      <c r="AI700" s="23"/>
      <c r="AJ700" s="23"/>
      <c r="AK700" s="23"/>
      <c r="AL700" s="23"/>
      <c r="AM700" s="23"/>
      <c r="AN700" s="23"/>
      <c r="AO700" s="23"/>
      <c r="AP700" s="23"/>
      <c r="AQ700" s="23"/>
      <c r="AR700" s="23"/>
      <c r="AS700" s="23"/>
      <c r="AT700" s="23"/>
      <c r="AU700" s="23"/>
      <c r="AV700" s="23"/>
      <c r="AW700" s="23"/>
      <c r="AX700" s="23"/>
      <c r="AY700" s="23"/>
      <c r="AZ700" s="23"/>
      <c r="BA700" s="23"/>
      <c r="BB700" s="23"/>
      <c r="BC700" s="23"/>
      <c r="BD700" s="23"/>
      <c r="BE700" s="23"/>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c r="EC700" s="23"/>
      <c r="ED700" s="23"/>
      <c r="EE700" s="23"/>
      <c r="EF700" s="23"/>
      <c r="EG700" s="23"/>
      <c r="EH700" s="23"/>
      <c r="EI700" s="23"/>
      <c r="EJ700" s="23"/>
      <c r="EK700" s="23"/>
      <c r="EL700" s="23"/>
      <c r="EM700" s="23"/>
      <c r="EN700" s="23"/>
      <c r="EO700" s="23"/>
      <c r="EP700" s="23"/>
      <c r="EQ700" s="23"/>
      <c r="ER700" s="23"/>
      <c r="ES700" s="23"/>
      <c r="ET700" s="23"/>
      <c r="EU700" s="23"/>
      <c r="EV700" s="23"/>
      <c r="EW700" s="23"/>
      <c r="EX700" s="23"/>
      <c r="EY700" s="23"/>
      <c r="EZ700" s="23"/>
      <c r="FA700" s="23"/>
      <c r="FB700" s="23"/>
      <c r="FC700" s="23"/>
      <c r="FD700" s="23"/>
      <c r="FE700" s="23"/>
      <c r="FF700" s="23"/>
      <c r="FG700" s="23"/>
      <c r="FH700" s="23"/>
      <c r="FI700" s="23"/>
      <c r="FJ700" s="23"/>
      <c r="FK700" s="23"/>
      <c r="FL700" s="23"/>
      <c r="FM700" s="23"/>
      <c r="FN700" s="23"/>
      <c r="FO700" s="23"/>
      <c r="FP700" s="23"/>
      <c r="FQ700" s="23"/>
      <c r="FR700" s="23"/>
      <c r="FS700" s="23"/>
      <c r="FT700" s="23"/>
      <c r="FU700" s="23"/>
      <c r="FV700" s="23"/>
      <c r="FW700" s="23"/>
      <c r="FX700" s="23"/>
      <c r="FY700" s="23"/>
      <c r="FZ700" s="23"/>
      <c r="GA700" s="23"/>
      <c r="GB700" s="23"/>
      <c r="GC700" s="23"/>
      <c r="GD700" s="23"/>
      <c r="GE700" s="23"/>
      <c r="GF700" s="23"/>
      <c r="GG700" s="23"/>
      <c r="GH700" s="23"/>
      <c r="GI700" s="23"/>
      <c r="GJ700" s="23"/>
      <c r="GK700" s="23"/>
    </row>
    <row r="701" spans="1:193" x14ac:dyDescent="0.35">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c r="AD701" s="23"/>
      <c r="AE701" s="23"/>
      <c r="AF701" s="23"/>
      <c r="AG701" s="23"/>
      <c r="AH701" s="23"/>
      <c r="AI701" s="23"/>
      <c r="AJ701" s="23"/>
      <c r="AK701" s="23"/>
      <c r="AL701" s="23"/>
      <c r="AM701" s="23"/>
      <c r="AN701" s="23"/>
      <c r="AO701" s="23"/>
      <c r="AP701" s="23"/>
      <c r="AQ701" s="23"/>
      <c r="AR701" s="23"/>
      <c r="AS701" s="23"/>
      <c r="AT701" s="23"/>
      <c r="AU701" s="23"/>
      <c r="AV701" s="23"/>
      <c r="AW701" s="23"/>
      <c r="AX701" s="23"/>
      <c r="AY701" s="23"/>
      <c r="AZ701" s="23"/>
      <c r="BA701" s="23"/>
      <c r="BB701" s="23"/>
      <c r="BC701" s="23"/>
      <c r="BD701" s="23"/>
      <c r="BE701" s="23"/>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c r="EC701" s="23"/>
      <c r="ED701" s="23"/>
      <c r="EE701" s="23"/>
      <c r="EF701" s="23"/>
      <c r="EG701" s="23"/>
      <c r="EH701" s="23"/>
      <c r="EI701" s="23"/>
      <c r="EJ701" s="23"/>
      <c r="EK701" s="23"/>
      <c r="EL701" s="23"/>
      <c r="EM701" s="23"/>
      <c r="EN701" s="23"/>
      <c r="EO701" s="23"/>
      <c r="EP701" s="23"/>
      <c r="EQ701" s="23"/>
      <c r="ER701" s="23"/>
      <c r="ES701" s="23"/>
      <c r="ET701" s="23"/>
      <c r="EU701" s="23"/>
      <c r="EV701" s="23"/>
      <c r="EW701" s="23"/>
      <c r="EX701" s="23"/>
      <c r="EY701" s="23"/>
      <c r="EZ701" s="23"/>
      <c r="FA701" s="23"/>
      <c r="FB701" s="23"/>
      <c r="FC701" s="23"/>
      <c r="FD701" s="23"/>
      <c r="FE701" s="23"/>
      <c r="FF701" s="23"/>
      <c r="FG701" s="23"/>
      <c r="FH701" s="23"/>
      <c r="FI701" s="23"/>
      <c r="FJ701" s="23"/>
      <c r="FK701" s="23"/>
      <c r="FL701" s="23"/>
      <c r="FM701" s="23"/>
      <c r="FN701" s="23"/>
      <c r="FO701" s="23"/>
      <c r="FP701" s="23"/>
      <c r="FQ701" s="23"/>
      <c r="FR701" s="23"/>
      <c r="FS701" s="23"/>
      <c r="FT701" s="23"/>
      <c r="FU701" s="23"/>
      <c r="FV701" s="23"/>
      <c r="FW701" s="23"/>
      <c r="FX701" s="23"/>
      <c r="FY701" s="23"/>
      <c r="FZ701" s="23"/>
      <c r="GA701" s="23"/>
      <c r="GB701" s="23"/>
      <c r="GC701" s="23"/>
      <c r="GD701" s="23"/>
      <c r="GE701" s="23"/>
      <c r="GF701" s="23"/>
      <c r="GG701" s="23"/>
      <c r="GH701" s="23"/>
      <c r="GI701" s="23"/>
      <c r="GJ701" s="23"/>
      <c r="GK701" s="23"/>
    </row>
    <row r="702" spans="1:193" x14ac:dyDescent="0.35">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c r="AD702" s="23"/>
      <c r="AE702" s="23"/>
      <c r="AF702" s="23"/>
      <c r="AG702" s="23"/>
      <c r="AH702" s="23"/>
      <c r="AI702" s="23"/>
      <c r="AJ702" s="23"/>
      <c r="AK702" s="23"/>
      <c r="AL702" s="23"/>
      <c r="AM702" s="23"/>
      <c r="AN702" s="23"/>
      <c r="AO702" s="23"/>
      <c r="AP702" s="23"/>
      <c r="AQ702" s="23"/>
      <c r="AR702" s="23"/>
      <c r="AS702" s="23"/>
      <c r="AT702" s="23"/>
      <c r="AU702" s="23"/>
      <c r="AV702" s="23"/>
      <c r="AW702" s="23"/>
      <c r="AX702" s="23"/>
      <c r="AY702" s="23"/>
      <c r="AZ702" s="23"/>
      <c r="BA702" s="23"/>
      <c r="BB702" s="23"/>
      <c r="BC702" s="23"/>
      <c r="BD702" s="23"/>
      <c r="BE702" s="23"/>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c r="EC702" s="23"/>
      <c r="ED702" s="23"/>
      <c r="EE702" s="23"/>
      <c r="EF702" s="23"/>
      <c r="EG702" s="23"/>
      <c r="EH702" s="23"/>
      <c r="EI702" s="23"/>
      <c r="EJ702" s="23"/>
      <c r="EK702" s="23"/>
      <c r="EL702" s="23"/>
      <c r="EM702" s="23"/>
      <c r="EN702" s="23"/>
      <c r="EO702" s="23"/>
      <c r="EP702" s="23"/>
      <c r="EQ702" s="23"/>
      <c r="ER702" s="23"/>
      <c r="ES702" s="23"/>
      <c r="ET702" s="23"/>
      <c r="EU702" s="23"/>
      <c r="EV702" s="23"/>
      <c r="EW702" s="23"/>
      <c r="EX702" s="23"/>
      <c r="EY702" s="23"/>
      <c r="EZ702" s="23"/>
      <c r="FA702" s="23"/>
      <c r="FB702" s="23"/>
      <c r="FC702" s="23"/>
      <c r="FD702" s="23"/>
      <c r="FE702" s="23"/>
      <c r="FF702" s="23"/>
      <c r="FG702" s="23"/>
      <c r="FH702" s="23"/>
      <c r="FI702" s="23"/>
      <c r="FJ702" s="23"/>
      <c r="FK702" s="23"/>
      <c r="FL702" s="23"/>
      <c r="FM702" s="23"/>
      <c r="FN702" s="23"/>
      <c r="FO702" s="23"/>
      <c r="FP702" s="23"/>
      <c r="FQ702" s="23"/>
      <c r="FR702" s="23"/>
      <c r="FS702" s="23"/>
      <c r="FT702" s="23"/>
      <c r="FU702" s="23"/>
      <c r="FV702" s="23"/>
      <c r="FW702" s="23"/>
      <c r="FX702" s="23"/>
      <c r="FY702" s="23"/>
      <c r="FZ702" s="23"/>
      <c r="GA702" s="23"/>
      <c r="GB702" s="23"/>
      <c r="GC702" s="23"/>
      <c r="GD702" s="23"/>
      <c r="GE702" s="23"/>
      <c r="GF702" s="23"/>
      <c r="GG702" s="23"/>
      <c r="GH702" s="23"/>
      <c r="GI702" s="23"/>
      <c r="GJ702" s="23"/>
      <c r="GK702" s="23"/>
    </row>
    <row r="703" spans="1:193" x14ac:dyDescent="0.35">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c r="AR703" s="23"/>
      <c r="AS703" s="23"/>
      <c r="AT703" s="23"/>
      <c r="AU703" s="23"/>
      <c r="AV703" s="23"/>
      <c r="AW703" s="23"/>
      <c r="AX703" s="23"/>
      <c r="AY703" s="23"/>
      <c r="AZ703" s="23"/>
      <c r="BA703" s="23"/>
      <c r="BB703" s="23"/>
      <c r="BC703" s="23"/>
      <c r="BD703" s="23"/>
      <c r="BE703" s="23"/>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c r="EC703" s="23"/>
      <c r="ED703" s="23"/>
      <c r="EE703" s="23"/>
      <c r="EF703" s="23"/>
      <c r="EG703" s="23"/>
      <c r="EH703" s="23"/>
      <c r="EI703" s="23"/>
      <c r="EJ703" s="23"/>
      <c r="EK703" s="23"/>
      <c r="EL703" s="23"/>
      <c r="EM703" s="23"/>
      <c r="EN703" s="23"/>
      <c r="EO703" s="23"/>
      <c r="EP703" s="23"/>
      <c r="EQ703" s="23"/>
      <c r="ER703" s="23"/>
      <c r="ES703" s="23"/>
      <c r="ET703" s="23"/>
      <c r="EU703" s="23"/>
      <c r="EV703" s="23"/>
      <c r="EW703" s="23"/>
      <c r="EX703" s="23"/>
      <c r="EY703" s="23"/>
      <c r="EZ703" s="23"/>
      <c r="FA703" s="23"/>
      <c r="FB703" s="23"/>
      <c r="FC703" s="23"/>
      <c r="FD703" s="23"/>
      <c r="FE703" s="23"/>
      <c r="FF703" s="23"/>
      <c r="FG703" s="23"/>
      <c r="FH703" s="23"/>
      <c r="FI703" s="23"/>
      <c r="FJ703" s="23"/>
      <c r="FK703" s="23"/>
      <c r="FL703" s="23"/>
      <c r="FM703" s="23"/>
      <c r="FN703" s="23"/>
      <c r="FO703" s="23"/>
      <c r="FP703" s="23"/>
      <c r="FQ703" s="23"/>
      <c r="FR703" s="23"/>
      <c r="FS703" s="23"/>
      <c r="FT703" s="23"/>
      <c r="FU703" s="23"/>
      <c r="FV703" s="23"/>
      <c r="FW703" s="23"/>
      <c r="FX703" s="23"/>
      <c r="FY703" s="23"/>
      <c r="FZ703" s="23"/>
      <c r="GA703" s="23"/>
      <c r="GB703" s="23"/>
      <c r="GC703" s="23"/>
      <c r="GD703" s="23"/>
      <c r="GE703" s="23"/>
      <c r="GF703" s="23"/>
      <c r="GG703" s="23"/>
      <c r="GH703" s="23"/>
      <c r="GI703" s="23"/>
      <c r="GJ703" s="23"/>
      <c r="GK703" s="23"/>
    </row>
    <row r="704" spans="1:193" x14ac:dyDescent="0.35">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c r="AD704" s="23"/>
      <c r="AE704" s="23"/>
      <c r="AF704" s="23"/>
      <c r="AG704" s="23"/>
      <c r="AH704" s="23"/>
      <c r="AI704" s="23"/>
      <c r="AJ704" s="23"/>
      <c r="AK704" s="23"/>
      <c r="AL704" s="23"/>
      <c r="AM704" s="23"/>
      <c r="AN704" s="23"/>
      <c r="AO704" s="23"/>
      <c r="AP704" s="23"/>
      <c r="AQ704" s="23"/>
      <c r="AR704" s="23"/>
      <c r="AS704" s="23"/>
      <c r="AT704" s="23"/>
      <c r="AU704" s="23"/>
      <c r="AV704" s="23"/>
      <c r="AW704" s="23"/>
      <c r="AX704" s="23"/>
      <c r="AY704" s="23"/>
      <c r="AZ704" s="23"/>
      <c r="BA704" s="23"/>
      <c r="BB704" s="23"/>
      <c r="BC704" s="23"/>
      <c r="BD704" s="23"/>
      <c r="BE704" s="23"/>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c r="EC704" s="23"/>
      <c r="ED704" s="23"/>
      <c r="EE704" s="23"/>
      <c r="EF704" s="23"/>
      <c r="EG704" s="23"/>
      <c r="EH704" s="23"/>
      <c r="EI704" s="23"/>
      <c r="EJ704" s="23"/>
      <c r="EK704" s="23"/>
      <c r="EL704" s="23"/>
      <c r="EM704" s="23"/>
      <c r="EN704" s="23"/>
      <c r="EO704" s="23"/>
      <c r="EP704" s="23"/>
      <c r="EQ704" s="23"/>
      <c r="ER704" s="23"/>
      <c r="ES704" s="23"/>
      <c r="ET704" s="23"/>
      <c r="EU704" s="23"/>
      <c r="EV704" s="23"/>
      <c r="EW704" s="23"/>
      <c r="EX704" s="23"/>
      <c r="EY704" s="23"/>
      <c r="EZ704" s="23"/>
      <c r="FA704" s="23"/>
      <c r="FB704" s="23"/>
      <c r="FC704" s="23"/>
      <c r="FD704" s="23"/>
      <c r="FE704" s="23"/>
      <c r="FF704" s="23"/>
      <c r="FG704" s="23"/>
      <c r="FH704" s="23"/>
      <c r="FI704" s="23"/>
      <c r="FJ704" s="23"/>
      <c r="FK704" s="23"/>
      <c r="FL704" s="23"/>
      <c r="FM704" s="23"/>
      <c r="FN704" s="23"/>
      <c r="FO704" s="23"/>
      <c r="FP704" s="23"/>
      <c r="FQ704" s="23"/>
      <c r="FR704" s="23"/>
      <c r="FS704" s="23"/>
      <c r="FT704" s="23"/>
      <c r="FU704" s="23"/>
      <c r="FV704" s="23"/>
      <c r="FW704" s="23"/>
      <c r="FX704" s="23"/>
      <c r="FY704" s="23"/>
      <c r="FZ704" s="23"/>
      <c r="GA704" s="23"/>
      <c r="GB704" s="23"/>
      <c r="GC704" s="23"/>
      <c r="GD704" s="23"/>
      <c r="GE704" s="23"/>
      <c r="GF704" s="23"/>
      <c r="GG704" s="23"/>
      <c r="GH704" s="23"/>
      <c r="GI704" s="23"/>
      <c r="GJ704" s="23"/>
      <c r="GK704" s="23"/>
    </row>
    <row r="705" spans="1:193" x14ac:dyDescent="0.35">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c r="AD705" s="23"/>
      <c r="AE705" s="23"/>
      <c r="AF705" s="23"/>
      <c r="AG705" s="23"/>
      <c r="AH705" s="23"/>
      <c r="AI705" s="23"/>
      <c r="AJ705" s="23"/>
      <c r="AK705" s="23"/>
      <c r="AL705" s="23"/>
      <c r="AM705" s="23"/>
      <c r="AN705" s="23"/>
      <c r="AO705" s="23"/>
      <c r="AP705" s="23"/>
      <c r="AQ705" s="23"/>
      <c r="AR705" s="23"/>
      <c r="AS705" s="23"/>
      <c r="AT705" s="23"/>
      <c r="AU705" s="23"/>
      <c r="AV705" s="23"/>
      <c r="AW705" s="23"/>
      <c r="AX705" s="23"/>
      <c r="AY705" s="23"/>
      <c r="AZ705" s="23"/>
      <c r="BA705" s="23"/>
      <c r="BB705" s="23"/>
      <c r="BC705" s="23"/>
      <c r="BD705" s="23"/>
      <c r="BE705" s="23"/>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c r="EC705" s="23"/>
      <c r="ED705" s="23"/>
      <c r="EE705" s="23"/>
      <c r="EF705" s="23"/>
      <c r="EG705" s="23"/>
      <c r="EH705" s="23"/>
      <c r="EI705" s="23"/>
      <c r="EJ705" s="23"/>
      <c r="EK705" s="23"/>
      <c r="EL705" s="23"/>
      <c r="EM705" s="23"/>
      <c r="EN705" s="23"/>
      <c r="EO705" s="23"/>
      <c r="EP705" s="23"/>
      <c r="EQ705" s="23"/>
      <c r="ER705" s="23"/>
      <c r="ES705" s="23"/>
      <c r="ET705" s="23"/>
      <c r="EU705" s="23"/>
      <c r="EV705" s="23"/>
      <c r="EW705" s="23"/>
      <c r="EX705" s="23"/>
      <c r="EY705" s="23"/>
      <c r="EZ705" s="23"/>
      <c r="FA705" s="23"/>
      <c r="FB705" s="23"/>
      <c r="FC705" s="23"/>
      <c r="FD705" s="23"/>
      <c r="FE705" s="23"/>
      <c r="FF705" s="23"/>
      <c r="FG705" s="23"/>
      <c r="FH705" s="23"/>
      <c r="FI705" s="23"/>
      <c r="FJ705" s="23"/>
      <c r="FK705" s="23"/>
      <c r="FL705" s="23"/>
      <c r="FM705" s="23"/>
      <c r="FN705" s="23"/>
      <c r="FO705" s="23"/>
      <c r="FP705" s="23"/>
      <c r="FQ705" s="23"/>
      <c r="FR705" s="23"/>
      <c r="FS705" s="23"/>
      <c r="FT705" s="23"/>
      <c r="FU705" s="23"/>
      <c r="FV705" s="23"/>
      <c r="FW705" s="23"/>
      <c r="FX705" s="23"/>
      <c r="FY705" s="23"/>
      <c r="FZ705" s="23"/>
      <c r="GA705" s="23"/>
      <c r="GB705" s="23"/>
      <c r="GC705" s="23"/>
      <c r="GD705" s="23"/>
      <c r="GE705" s="23"/>
      <c r="GF705" s="23"/>
      <c r="GG705" s="23"/>
      <c r="GH705" s="23"/>
      <c r="GI705" s="23"/>
      <c r="GJ705" s="23"/>
      <c r="GK705" s="23"/>
    </row>
    <row r="706" spans="1:193" x14ac:dyDescent="0.35">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c r="AD706" s="23"/>
      <c r="AE706" s="23"/>
      <c r="AF706" s="23"/>
      <c r="AG706" s="23"/>
      <c r="AH706" s="23"/>
      <c r="AI706" s="23"/>
      <c r="AJ706" s="23"/>
      <c r="AK706" s="23"/>
      <c r="AL706" s="23"/>
      <c r="AM706" s="23"/>
      <c r="AN706" s="23"/>
      <c r="AO706" s="23"/>
      <c r="AP706" s="23"/>
      <c r="AQ706" s="23"/>
      <c r="AR706" s="23"/>
      <c r="AS706" s="23"/>
      <c r="AT706" s="23"/>
      <c r="AU706" s="23"/>
      <c r="AV706" s="23"/>
      <c r="AW706" s="23"/>
      <c r="AX706" s="23"/>
      <c r="AY706" s="23"/>
      <c r="AZ706" s="23"/>
      <c r="BA706" s="23"/>
      <c r="BB706" s="23"/>
      <c r="BC706" s="23"/>
      <c r="BD706" s="23"/>
      <c r="BE706" s="23"/>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c r="EC706" s="23"/>
      <c r="ED706" s="23"/>
      <c r="EE706" s="23"/>
      <c r="EF706" s="23"/>
      <c r="EG706" s="23"/>
      <c r="EH706" s="23"/>
      <c r="EI706" s="23"/>
      <c r="EJ706" s="23"/>
      <c r="EK706" s="23"/>
      <c r="EL706" s="23"/>
      <c r="EM706" s="23"/>
      <c r="EN706" s="23"/>
      <c r="EO706" s="23"/>
      <c r="EP706" s="23"/>
      <c r="EQ706" s="23"/>
      <c r="ER706" s="23"/>
      <c r="ES706" s="23"/>
      <c r="ET706" s="23"/>
      <c r="EU706" s="23"/>
      <c r="EV706" s="23"/>
      <c r="EW706" s="23"/>
      <c r="EX706" s="23"/>
      <c r="EY706" s="23"/>
      <c r="EZ706" s="23"/>
      <c r="FA706" s="23"/>
      <c r="FB706" s="23"/>
      <c r="FC706" s="23"/>
      <c r="FD706" s="23"/>
      <c r="FE706" s="23"/>
      <c r="FF706" s="23"/>
      <c r="FG706" s="23"/>
      <c r="FH706" s="23"/>
      <c r="FI706" s="23"/>
      <c r="FJ706" s="23"/>
      <c r="FK706" s="23"/>
      <c r="FL706" s="23"/>
      <c r="FM706" s="23"/>
      <c r="FN706" s="23"/>
      <c r="FO706" s="23"/>
      <c r="FP706" s="23"/>
      <c r="FQ706" s="23"/>
      <c r="FR706" s="23"/>
      <c r="FS706" s="23"/>
      <c r="FT706" s="23"/>
      <c r="FU706" s="23"/>
      <c r="FV706" s="23"/>
      <c r="FW706" s="23"/>
      <c r="FX706" s="23"/>
      <c r="FY706" s="23"/>
      <c r="FZ706" s="23"/>
      <c r="GA706" s="23"/>
      <c r="GB706" s="23"/>
      <c r="GC706" s="23"/>
      <c r="GD706" s="23"/>
      <c r="GE706" s="23"/>
      <c r="GF706" s="23"/>
      <c r="GG706" s="23"/>
      <c r="GH706" s="23"/>
      <c r="GI706" s="23"/>
      <c r="GJ706" s="23"/>
      <c r="GK706" s="23"/>
    </row>
    <row r="707" spans="1:193" x14ac:dyDescent="0.35">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c r="AD707" s="23"/>
      <c r="AE707" s="23"/>
      <c r="AF707" s="23"/>
      <c r="AG707" s="23"/>
      <c r="AH707" s="23"/>
      <c r="AI707" s="23"/>
      <c r="AJ707" s="23"/>
      <c r="AK707" s="23"/>
      <c r="AL707" s="23"/>
      <c r="AM707" s="23"/>
      <c r="AN707" s="23"/>
      <c r="AO707" s="23"/>
      <c r="AP707" s="23"/>
      <c r="AQ707" s="23"/>
      <c r="AR707" s="23"/>
      <c r="AS707" s="23"/>
      <c r="AT707" s="23"/>
      <c r="AU707" s="23"/>
      <c r="AV707" s="23"/>
      <c r="AW707" s="23"/>
      <c r="AX707" s="23"/>
      <c r="AY707" s="23"/>
      <c r="AZ707" s="23"/>
      <c r="BA707" s="23"/>
      <c r="BB707" s="23"/>
      <c r="BC707" s="23"/>
      <c r="BD707" s="23"/>
      <c r="BE707" s="23"/>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c r="EC707" s="23"/>
      <c r="ED707" s="23"/>
      <c r="EE707" s="23"/>
      <c r="EF707" s="23"/>
      <c r="EG707" s="23"/>
      <c r="EH707" s="23"/>
      <c r="EI707" s="23"/>
      <c r="EJ707" s="23"/>
      <c r="EK707" s="23"/>
      <c r="EL707" s="23"/>
      <c r="EM707" s="23"/>
      <c r="EN707" s="23"/>
      <c r="EO707" s="23"/>
      <c r="EP707" s="23"/>
      <c r="EQ707" s="23"/>
      <c r="ER707" s="23"/>
      <c r="ES707" s="23"/>
      <c r="ET707" s="23"/>
      <c r="EU707" s="23"/>
      <c r="EV707" s="23"/>
      <c r="EW707" s="23"/>
      <c r="EX707" s="23"/>
      <c r="EY707" s="23"/>
      <c r="EZ707" s="23"/>
      <c r="FA707" s="23"/>
      <c r="FB707" s="23"/>
      <c r="FC707" s="23"/>
      <c r="FD707" s="23"/>
      <c r="FE707" s="23"/>
      <c r="FF707" s="23"/>
      <c r="FG707" s="23"/>
      <c r="FH707" s="23"/>
      <c r="FI707" s="23"/>
      <c r="FJ707" s="23"/>
      <c r="FK707" s="23"/>
      <c r="FL707" s="23"/>
      <c r="FM707" s="23"/>
      <c r="FN707" s="23"/>
      <c r="FO707" s="23"/>
      <c r="FP707" s="23"/>
      <c r="FQ707" s="23"/>
      <c r="FR707" s="23"/>
      <c r="FS707" s="23"/>
      <c r="FT707" s="23"/>
      <c r="FU707" s="23"/>
      <c r="FV707" s="23"/>
      <c r="FW707" s="23"/>
      <c r="FX707" s="23"/>
      <c r="FY707" s="23"/>
      <c r="FZ707" s="23"/>
      <c r="GA707" s="23"/>
      <c r="GB707" s="23"/>
      <c r="GC707" s="23"/>
      <c r="GD707" s="23"/>
      <c r="GE707" s="23"/>
      <c r="GF707" s="23"/>
      <c r="GG707" s="23"/>
      <c r="GH707" s="23"/>
      <c r="GI707" s="23"/>
      <c r="GJ707" s="23"/>
      <c r="GK707" s="23"/>
    </row>
    <row r="708" spans="1:193" x14ac:dyDescent="0.35">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c r="AT708" s="23"/>
      <c r="AU708" s="23"/>
      <c r="AV708" s="23"/>
      <c r="AW708" s="23"/>
      <c r="AX708" s="23"/>
      <c r="AY708" s="23"/>
      <c r="AZ708" s="23"/>
      <c r="BA708" s="23"/>
      <c r="BB708" s="23"/>
      <c r="BC708" s="23"/>
      <c r="BD708" s="23"/>
      <c r="BE708" s="23"/>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c r="EC708" s="23"/>
      <c r="ED708" s="23"/>
      <c r="EE708" s="23"/>
      <c r="EF708" s="23"/>
      <c r="EG708" s="23"/>
      <c r="EH708" s="23"/>
      <c r="EI708" s="23"/>
      <c r="EJ708" s="23"/>
      <c r="EK708" s="23"/>
      <c r="EL708" s="23"/>
      <c r="EM708" s="23"/>
      <c r="EN708" s="23"/>
      <c r="EO708" s="23"/>
      <c r="EP708" s="23"/>
      <c r="EQ708" s="23"/>
      <c r="ER708" s="23"/>
      <c r="ES708" s="23"/>
      <c r="ET708" s="23"/>
      <c r="EU708" s="23"/>
      <c r="EV708" s="23"/>
      <c r="EW708" s="23"/>
      <c r="EX708" s="23"/>
      <c r="EY708" s="23"/>
      <c r="EZ708" s="23"/>
      <c r="FA708" s="23"/>
      <c r="FB708" s="23"/>
      <c r="FC708" s="23"/>
      <c r="FD708" s="23"/>
      <c r="FE708" s="23"/>
      <c r="FF708" s="23"/>
      <c r="FG708" s="23"/>
      <c r="FH708" s="23"/>
      <c r="FI708" s="23"/>
      <c r="FJ708" s="23"/>
      <c r="FK708" s="23"/>
      <c r="FL708" s="23"/>
      <c r="FM708" s="23"/>
      <c r="FN708" s="23"/>
      <c r="FO708" s="23"/>
      <c r="FP708" s="23"/>
      <c r="FQ708" s="23"/>
      <c r="FR708" s="23"/>
      <c r="FS708" s="23"/>
      <c r="FT708" s="23"/>
      <c r="FU708" s="23"/>
      <c r="FV708" s="23"/>
      <c r="FW708" s="23"/>
      <c r="FX708" s="23"/>
      <c r="FY708" s="23"/>
      <c r="FZ708" s="23"/>
      <c r="GA708" s="23"/>
      <c r="GB708" s="23"/>
      <c r="GC708" s="23"/>
      <c r="GD708" s="23"/>
      <c r="GE708" s="23"/>
      <c r="GF708" s="23"/>
      <c r="GG708" s="23"/>
      <c r="GH708" s="23"/>
      <c r="GI708" s="23"/>
      <c r="GJ708" s="23"/>
      <c r="GK708" s="23"/>
    </row>
    <row r="709" spans="1:193" x14ac:dyDescent="0.35">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c r="AT709" s="23"/>
      <c r="AU709" s="23"/>
      <c r="AV709" s="23"/>
      <c r="AW709" s="23"/>
      <c r="AX709" s="23"/>
      <c r="AY709" s="23"/>
      <c r="AZ709" s="23"/>
      <c r="BA709" s="23"/>
      <c r="BB709" s="23"/>
      <c r="BC709" s="23"/>
      <c r="BD709" s="23"/>
      <c r="BE709" s="23"/>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c r="EC709" s="23"/>
      <c r="ED709" s="23"/>
      <c r="EE709" s="23"/>
      <c r="EF709" s="23"/>
      <c r="EG709" s="23"/>
      <c r="EH709" s="23"/>
      <c r="EI709" s="23"/>
      <c r="EJ709" s="23"/>
      <c r="EK709" s="23"/>
      <c r="EL709" s="23"/>
      <c r="EM709" s="23"/>
      <c r="EN709" s="23"/>
      <c r="EO709" s="23"/>
      <c r="EP709" s="23"/>
      <c r="EQ709" s="23"/>
      <c r="ER709" s="23"/>
      <c r="ES709" s="23"/>
      <c r="ET709" s="23"/>
      <c r="EU709" s="23"/>
      <c r="EV709" s="23"/>
      <c r="EW709" s="23"/>
      <c r="EX709" s="23"/>
      <c r="EY709" s="23"/>
      <c r="EZ709" s="23"/>
      <c r="FA709" s="23"/>
      <c r="FB709" s="23"/>
      <c r="FC709" s="23"/>
      <c r="FD709" s="23"/>
      <c r="FE709" s="23"/>
      <c r="FF709" s="23"/>
      <c r="FG709" s="23"/>
      <c r="FH709" s="23"/>
      <c r="FI709" s="23"/>
      <c r="FJ709" s="23"/>
      <c r="FK709" s="23"/>
      <c r="FL709" s="23"/>
      <c r="FM709" s="23"/>
      <c r="FN709" s="23"/>
      <c r="FO709" s="23"/>
      <c r="FP709" s="23"/>
      <c r="FQ709" s="23"/>
      <c r="FR709" s="23"/>
      <c r="FS709" s="23"/>
      <c r="FT709" s="23"/>
      <c r="FU709" s="23"/>
      <c r="FV709" s="23"/>
      <c r="FW709" s="23"/>
      <c r="FX709" s="23"/>
      <c r="FY709" s="23"/>
      <c r="FZ709" s="23"/>
      <c r="GA709" s="23"/>
      <c r="GB709" s="23"/>
      <c r="GC709" s="23"/>
      <c r="GD709" s="23"/>
      <c r="GE709" s="23"/>
      <c r="GF709" s="23"/>
      <c r="GG709" s="23"/>
      <c r="GH709" s="23"/>
      <c r="GI709" s="23"/>
      <c r="GJ709" s="23"/>
      <c r="GK709" s="23"/>
    </row>
    <row r="710" spans="1:193" x14ac:dyDescent="0.35">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c r="AT710" s="23"/>
      <c r="AU710" s="23"/>
      <c r="AV710" s="23"/>
      <c r="AW710" s="23"/>
      <c r="AX710" s="23"/>
      <c r="AY710" s="23"/>
      <c r="AZ710" s="23"/>
      <c r="BA710" s="23"/>
      <c r="BB710" s="23"/>
      <c r="BC710" s="23"/>
      <c r="BD710" s="23"/>
      <c r="BE710" s="23"/>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c r="EC710" s="23"/>
      <c r="ED710" s="23"/>
      <c r="EE710" s="23"/>
      <c r="EF710" s="23"/>
      <c r="EG710" s="23"/>
      <c r="EH710" s="23"/>
      <c r="EI710" s="23"/>
      <c r="EJ710" s="23"/>
      <c r="EK710" s="23"/>
      <c r="EL710" s="23"/>
      <c r="EM710" s="23"/>
      <c r="EN710" s="23"/>
      <c r="EO710" s="23"/>
      <c r="EP710" s="23"/>
      <c r="EQ710" s="23"/>
      <c r="ER710" s="23"/>
      <c r="ES710" s="23"/>
      <c r="ET710" s="23"/>
      <c r="EU710" s="23"/>
      <c r="EV710" s="23"/>
      <c r="EW710" s="23"/>
      <c r="EX710" s="23"/>
      <c r="EY710" s="23"/>
      <c r="EZ710" s="23"/>
      <c r="FA710" s="23"/>
      <c r="FB710" s="23"/>
      <c r="FC710" s="23"/>
      <c r="FD710" s="23"/>
      <c r="FE710" s="23"/>
      <c r="FF710" s="23"/>
      <c r="FG710" s="23"/>
      <c r="FH710" s="23"/>
      <c r="FI710" s="23"/>
      <c r="FJ710" s="23"/>
      <c r="FK710" s="23"/>
      <c r="FL710" s="23"/>
      <c r="FM710" s="23"/>
      <c r="FN710" s="23"/>
      <c r="FO710" s="23"/>
      <c r="FP710" s="23"/>
      <c r="FQ710" s="23"/>
      <c r="FR710" s="23"/>
      <c r="FS710" s="23"/>
      <c r="FT710" s="23"/>
      <c r="FU710" s="23"/>
      <c r="FV710" s="23"/>
      <c r="FW710" s="23"/>
      <c r="FX710" s="23"/>
      <c r="FY710" s="23"/>
      <c r="FZ710" s="23"/>
      <c r="GA710" s="23"/>
      <c r="GB710" s="23"/>
      <c r="GC710" s="23"/>
      <c r="GD710" s="23"/>
      <c r="GE710" s="23"/>
      <c r="GF710" s="23"/>
      <c r="GG710" s="23"/>
      <c r="GH710" s="23"/>
      <c r="GI710" s="23"/>
      <c r="GJ710" s="23"/>
      <c r="GK710" s="23"/>
    </row>
    <row r="711" spans="1:193" x14ac:dyDescent="0.35">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c r="AT711" s="23"/>
      <c r="AU711" s="23"/>
      <c r="AV711" s="23"/>
      <c r="AW711" s="23"/>
      <c r="AX711" s="23"/>
      <c r="AY711" s="23"/>
      <c r="AZ711" s="23"/>
      <c r="BA711" s="23"/>
      <c r="BB711" s="23"/>
      <c r="BC711" s="23"/>
      <c r="BD711" s="23"/>
      <c r="BE711" s="23"/>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c r="EC711" s="23"/>
      <c r="ED711" s="23"/>
      <c r="EE711" s="23"/>
      <c r="EF711" s="23"/>
      <c r="EG711" s="23"/>
      <c r="EH711" s="23"/>
      <c r="EI711" s="23"/>
      <c r="EJ711" s="23"/>
      <c r="EK711" s="23"/>
      <c r="EL711" s="23"/>
      <c r="EM711" s="23"/>
      <c r="EN711" s="23"/>
      <c r="EO711" s="23"/>
      <c r="EP711" s="23"/>
      <c r="EQ711" s="23"/>
      <c r="ER711" s="23"/>
      <c r="ES711" s="23"/>
      <c r="ET711" s="23"/>
      <c r="EU711" s="23"/>
      <c r="EV711" s="23"/>
      <c r="EW711" s="23"/>
      <c r="EX711" s="23"/>
      <c r="EY711" s="23"/>
      <c r="EZ711" s="23"/>
      <c r="FA711" s="23"/>
      <c r="FB711" s="23"/>
      <c r="FC711" s="23"/>
      <c r="FD711" s="23"/>
      <c r="FE711" s="23"/>
      <c r="FF711" s="23"/>
      <c r="FG711" s="23"/>
      <c r="FH711" s="23"/>
      <c r="FI711" s="23"/>
      <c r="FJ711" s="23"/>
      <c r="FK711" s="23"/>
      <c r="FL711" s="23"/>
      <c r="FM711" s="23"/>
      <c r="FN711" s="23"/>
      <c r="FO711" s="23"/>
      <c r="FP711" s="23"/>
      <c r="FQ711" s="23"/>
      <c r="FR711" s="23"/>
      <c r="FS711" s="23"/>
      <c r="FT711" s="23"/>
      <c r="FU711" s="23"/>
      <c r="FV711" s="23"/>
      <c r="FW711" s="23"/>
      <c r="FX711" s="23"/>
      <c r="FY711" s="23"/>
      <c r="FZ711" s="23"/>
      <c r="GA711" s="23"/>
      <c r="GB711" s="23"/>
      <c r="GC711" s="23"/>
      <c r="GD711" s="23"/>
      <c r="GE711" s="23"/>
      <c r="GF711" s="23"/>
      <c r="GG711" s="23"/>
      <c r="GH711" s="23"/>
      <c r="GI711" s="23"/>
      <c r="GJ711" s="23"/>
      <c r="GK711" s="23"/>
    </row>
    <row r="712" spans="1:193" x14ac:dyDescent="0.35">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c r="AT712" s="23"/>
      <c r="AU712" s="23"/>
      <c r="AV712" s="23"/>
      <c r="AW712" s="23"/>
      <c r="AX712" s="23"/>
      <c r="AY712" s="23"/>
      <c r="AZ712" s="23"/>
      <c r="BA712" s="23"/>
      <c r="BB712" s="23"/>
      <c r="BC712" s="23"/>
      <c r="BD712" s="23"/>
      <c r="BE712" s="23"/>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c r="EC712" s="23"/>
      <c r="ED712" s="23"/>
      <c r="EE712" s="23"/>
      <c r="EF712" s="23"/>
      <c r="EG712" s="23"/>
      <c r="EH712" s="23"/>
      <c r="EI712" s="23"/>
      <c r="EJ712" s="23"/>
      <c r="EK712" s="23"/>
      <c r="EL712" s="23"/>
      <c r="EM712" s="23"/>
      <c r="EN712" s="23"/>
      <c r="EO712" s="23"/>
      <c r="EP712" s="23"/>
      <c r="EQ712" s="23"/>
      <c r="ER712" s="23"/>
      <c r="ES712" s="23"/>
      <c r="ET712" s="23"/>
      <c r="EU712" s="23"/>
      <c r="EV712" s="23"/>
      <c r="EW712" s="23"/>
      <c r="EX712" s="23"/>
      <c r="EY712" s="23"/>
      <c r="EZ712" s="23"/>
      <c r="FA712" s="23"/>
      <c r="FB712" s="23"/>
      <c r="FC712" s="23"/>
      <c r="FD712" s="23"/>
      <c r="FE712" s="23"/>
      <c r="FF712" s="23"/>
      <c r="FG712" s="23"/>
      <c r="FH712" s="23"/>
      <c r="FI712" s="23"/>
      <c r="FJ712" s="23"/>
      <c r="FK712" s="23"/>
      <c r="FL712" s="23"/>
      <c r="FM712" s="23"/>
      <c r="FN712" s="23"/>
      <c r="FO712" s="23"/>
      <c r="FP712" s="23"/>
      <c r="FQ712" s="23"/>
      <c r="FR712" s="23"/>
      <c r="FS712" s="23"/>
      <c r="FT712" s="23"/>
      <c r="FU712" s="23"/>
      <c r="FV712" s="23"/>
      <c r="FW712" s="23"/>
      <c r="FX712" s="23"/>
      <c r="FY712" s="23"/>
      <c r="FZ712" s="23"/>
      <c r="GA712" s="23"/>
      <c r="GB712" s="23"/>
      <c r="GC712" s="23"/>
      <c r="GD712" s="23"/>
      <c r="GE712" s="23"/>
      <c r="GF712" s="23"/>
      <c r="GG712" s="23"/>
      <c r="GH712" s="23"/>
      <c r="GI712" s="23"/>
      <c r="GJ712" s="23"/>
      <c r="GK712" s="23"/>
    </row>
    <row r="713" spans="1:193" x14ac:dyDescent="0.35">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c r="AT713" s="23"/>
      <c r="AU713" s="23"/>
      <c r="AV713" s="23"/>
      <c r="AW713" s="23"/>
      <c r="AX713" s="23"/>
      <c r="AY713" s="23"/>
      <c r="AZ713" s="23"/>
      <c r="BA713" s="23"/>
      <c r="BB713" s="23"/>
      <c r="BC713" s="23"/>
      <c r="BD713" s="23"/>
      <c r="BE713" s="23"/>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c r="EC713" s="23"/>
      <c r="ED713" s="23"/>
      <c r="EE713" s="23"/>
      <c r="EF713" s="23"/>
      <c r="EG713" s="23"/>
      <c r="EH713" s="23"/>
      <c r="EI713" s="23"/>
      <c r="EJ713" s="23"/>
      <c r="EK713" s="23"/>
      <c r="EL713" s="23"/>
      <c r="EM713" s="23"/>
      <c r="EN713" s="23"/>
      <c r="EO713" s="23"/>
      <c r="EP713" s="23"/>
      <c r="EQ713" s="23"/>
      <c r="ER713" s="23"/>
      <c r="ES713" s="23"/>
      <c r="ET713" s="23"/>
      <c r="EU713" s="23"/>
      <c r="EV713" s="23"/>
      <c r="EW713" s="23"/>
      <c r="EX713" s="23"/>
      <c r="EY713" s="23"/>
      <c r="EZ713" s="23"/>
      <c r="FA713" s="23"/>
      <c r="FB713" s="23"/>
      <c r="FC713" s="23"/>
      <c r="FD713" s="23"/>
      <c r="FE713" s="23"/>
      <c r="FF713" s="23"/>
      <c r="FG713" s="23"/>
      <c r="FH713" s="23"/>
      <c r="FI713" s="23"/>
      <c r="FJ713" s="23"/>
      <c r="FK713" s="23"/>
      <c r="FL713" s="23"/>
      <c r="FM713" s="23"/>
      <c r="FN713" s="23"/>
      <c r="FO713" s="23"/>
      <c r="FP713" s="23"/>
      <c r="FQ713" s="23"/>
      <c r="FR713" s="23"/>
      <c r="FS713" s="23"/>
      <c r="FT713" s="23"/>
      <c r="FU713" s="23"/>
      <c r="FV713" s="23"/>
      <c r="FW713" s="23"/>
      <c r="FX713" s="23"/>
      <c r="FY713" s="23"/>
      <c r="FZ713" s="23"/>
      <c r="GA713" s="23"/>
      <c r="GB713" s="23"/>
      <c r="GC713" s="23"/>
      <c r="GD713" s="23"/>
      <c r="GE713" s="23"/>
      <c r="GF713" s="23"/>
      <c r="GG713" s="23"/>
      <c r="GH713" s="23"/>
      <c r="GI713" s="23"/>
      <c r="GJ713" s="23"/>
      <c r="GK713" s="23"/>
    </row>
    <row r="714" spans="1:193" x14ac:dyDescent="0.35">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c r="AT714" s="23"/>
      <c r="AU714" s="23"/>
      <c r="AV714" s="23"/>
      <c r="AW714" s="23"/>
      <c r="AX714" s="23"/>
      <c r="AY714" s="23"/>
      <c r="AZ714" s="23"/>
      <c r="BA714" s="23"/>
      <c r="BB714" s="23"/>
      <c r="BC714" s="23"/>
      <c r="BD714" s="23"/>
      <c r="BE714" s="23"/>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c r="EC714" s="23"/>
      <c r="ED714" s="23"/>
      <c r="EE714" s="23"/>
      <c r="EF714" s="23"/>
      <c r="EG714" s="23"/>
      <c r="EH714" s="23"/>
      <c r="EI714" s="23"/>
      <c r="EJ714" s="23"/>
      <c r="EK714" s="23"/>
      <c r="EL714" s="23"/>
      <c r="EM714" s="23"/>
      <c r="EN714" s="23"/>
      <c r="EO714" s="23"/>
      <c r="EP714" s="23"/>
      <c r="EQ714" s="23"/>
      <c r="ER714" s="23"/>
      <c r="ES714" s="23"/>
      <c r="ET714" s="23"/>
      <c r="EU714" s="23"/>
      <c r="EV714" s="23"/>
      <c r="EW714" s="23"/>
      <c r="EX714" s="23"/>
      <c r="EY714" s="23"/>
      <c r="EZ714" s="23"/>
      <c r="FA714" s="23"/>
      <c r="FB714" s="23"/>
      <c r="FC714" s="23"/>
      <c r="FD714" s="23"/>
      <c r="FE714" s="23"/>
      <c r="FF714" s="23"/>
      <c r="FG714" s="23"/>
      <c r="FH714" s="23"/>
      <c r="FI714" s="23"/>
      <c r="FJ714" s="23"/>
      <c r="FK714" s="23"/>
      <c r="FL714" s="23"/>
      <c r="FM714" s="23"/>
      <c r="FN714" s="23"/>
      <c r="FO714" s="23"/>
      <c r="FP714" s="23"/>
      <c r="FQ714" s="23"/>
      <c r="FR714" s="23"/>
      <c r="FS714" s="23"/>
      <c r="FT714" s="23"/>
      <c r="FU714" s="23"/>
      <c r="FV714" s="23"/>
      <c r="FW714" s="23"/>
      <c r="FX714" s="23"/>
      <c r="FY714" s="23"/>
      <c r="FZ714" s="23"/>
      <c r="GA714" s="23"/>
      <c r="GB714" s="23"/>
      <c r="GC714" s="23"/>
      <c r="GD714" s="23"/>
      <c r="GE714" s="23"/>
      <c r="GF714" s="23"/>
      <c r="GG714" s="23"/>
      <c r="GH714" s="23"/>
      <c r="GI714" s="23"/>
      <c r="GJ714" s="23"/>
      <c r="GK714" s="23"/>
    </row>
    <row r="715" spans="1:193" x14ac:dyDescent="0.35">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c r="AT715" s="23"/>
      <c r="AU715" s="23"/>
      <c r="AV715" s="23"/>
      <c r="AW715" s="23"/>
      <c r="AX715" s="23"/>
      <c r="AY715" s="23"/>
      <c r="AZ715" s="23"/>
      <c r="BA715" s="23"/>
      <c r="BB715" s="23"/>
      <c r="BC715" s="23"/>
      <c r="BD715" s="23"/>
      <c r="BE715" s="23"/>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c r="EC715" s="23"/>
      <c r="ED715" s="23"/>
      <c r="EE715" s="23"/>
      <c r="EF715" s="23"/>
      <c r="EG715" s="23"/>
      <c r="EH715" s="23"/>
      <c r="EI715" s="23"/>
      <c r="EJ715" s="23"/>
      <c r="EK715" s="23"/>
      <c r="EL715" s="23"/>
      <c r="EM715" s="23"/>
      <c r="EN715" s="23"/>
      <c r="EO715" s="23"/>
      <c r="EP715" s="23"/>
      <c r="EQ715" s="23"/>
      <c r="ER715" s="23"/>
      <c r="ES715" s="23"/>
      <c r="ET715" s="23"/>
      <c r="EU715" s="23"/>
      <c r="EV715" s="23"/>
      <c r="EW715" s="23"/>
      <c r="EX715" s="23"/>
      <c r="EY715" s="23"/>
      <c r="EZ715" s="23"/>
      <c r="FA715" s="23"/>
      <c r="FB715" s="23"/>
      <c r="FC715" s="23"/>
      <c r="FD715" s="23"/>
      <c r="FE715" s="23"/>
      <c r="FF715" s="23"/>
      <c r="FG715" s="23"/>
      <c r="FH715" s="23"/>
      <c r="FI715" s="23"/>
      <c r="FJ715" s="23"/>
      <c r="FK715" s="23"/>
      <c r="FL715" s="23"/>
      <c r="FM715" s="23"/>
      <c r="FN715" s="23"/>
      <c r="FO715" s="23"/>
      <c r="FP715" s="23"/>
      <c r="FQ715" s="23"/>
      <c r="FR715" s="23"/>
      <c r="FS715" s="23"/>
      <c r="FT715" s="23"/>
      <c r="FU715" s="23"/>
      <c r="FV715" s="23"/>
      <c r="FW715" s="23"/>
      <c r="FX715" s="23"/>
      <c r="FY715" s="23"/>
      <c r="FZ715" s="23"/>
      <c r="GA715" s="23"/>
      <c r="GB715" s="23"/>
      <c r="GC715" s="23"/>
      <c r="GD715" s="23"/>
      <c r="GE715" s="23"/>
      <c r="GF715" s="23"/>
      <c r="GG715" s="23"/>
      <c r="GH715" s="23"/>
      <c r="GI715" s="23"/>
      <c r="GJ715" s="23"/>
      <c r="GK715" s="23"/>
    </row>
    <row r="716" spans="1:193" x14ac:dyDescent="0.35">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c r="AT716" s="23"/>
      <c r="AU716" s="23"/>
      <c r="AV716" s="23"/>
      <c r="AW716" s="23"/>
      <c r="AX716" s="23"/>
      <c r="AY716" s="23"/>
      <c r="AZ716" s="23"/>
      <c r="BA716" s="23"/>
      <c r="BB716" s="23"/>
      <c r="BC716" s="23"/>
      <c r="BD716" s="23"/>
      <c r="BE716" s="23"/>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c r="EC716" s="23"/>
      <c r="ED716" s="23"/>
      <c r="EE716" s="23"/>
      <c r="EF716" s="23"/>
      <c r="EG716" s="23"/>
      <c r="EH716" s="23"/>
      <c r="EI716" s="23"/>
      <c r="EJ716" s="23"/>
      <c r="EK716" s="23"/>
      <c r="EL716" s="23"/>
      <c r="EM716" s="23"/>
      <c r="EN716" s="23"/>
      <c r="EO716" s="23"/>
      <c r="EP716" s="23"/>
      <c r="EQ716" s="23"/>
      <c r="ER716" s="23"/>
      <c r="ES716" s="23"/>
      <c r="ET716" s="23"/>
      <c r="EU716" s="23"/>
      <c r="EV716" s="23"/>
      <c r="EW716" s="23"/>
      <c r="EX716" s="23"/>
      <c r="EY716" s="23"/>
      <c r="EZ716" s="23"/>
      <c r="FA716" s="23"/>
      <c r="FB716" s="23"/>
      <c r="FC716" s="23"/>
      <c r="FD716" s="23"/>
      <c r="FE716" s="23"/>
      <c r="FF716" s="23"/>
      <c r="FG716" s="23"/>
      <c r="FH716" s="23"/>
      <c r="FI716" s="23"/>
      <c r="FJ716" s="23"/>
      <c r="FK716" s="23"/>
      <c r="FL716" s="23"/>
      <c r="FM716" s="23"/>
      <c r="FN716" s="23"/>
      <c r="FO716" s="23"/>
      <c r="FP716" s="23"/>
      <c r="FQ716" s="23"/>
      <c r="FR716" s="23"/>
      <c r="FS716" s="23"/>
      <c r="FT716" s="23"/>
      <c r="FU716" s="23"/>
      <c r="FV716" s="23"/>
      <c r="FW716" s="23"/>
      <c r="FX716" s="23"/>
      <c r="FY716" s="23"/>
      <c r="FZ716" s="23"/>
      <c r="GA716" s="23"/>
      <c r="GB716" s="23"/>
      <c r="GC716" s="23"/>
      <c r="GD716" s="23"/>
      <c r="GE716" s="23"/>
      <c r="GF716" s="23"/>
      <c r="GG716" s="23"/>
      <c r="GH716" s="23"/>
      <c r="GI716" s="23"/>
      <c r="GJ716" s="23"/>
      <c r="GK716" s="23"/>
    </row>
    <row r="717" spans="1:193" x14ac:dyDescent="0.35">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c r="AT717" s="23"/>
      <c r="AU717" s="23"/>
      <c r="AV717" s="23"/>
      <c r="AW717" s="23"/>
      <c r="AX717" s="23"/>
      <c r="AY717" s="23"/>
      <c r="AZ717" s="23"/>
      <c r="BA717" s="23"/>
      <c r="BB717" s="23"/>
      <c r="BC717" s="23"/>
      <c r="BD717" s="23"/>
      <c r="BE717" s="23"/>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c r="EC717" s="23"/>
      <c r="ED717" s="23"/>
      <c r="EE717" s="23"/>
      <c r="EF717" s="23"/>
      <c r="EG717" s="23"/>
      <c r="EH717" s="23"/>
      <c r="EI717" s="23"/>
      <c r="EJ717" s="23"/>
      <c r="EK717" s="23"/>
      <c r="EL717" s="23"/>
      <c r="EM717" s="23"/>
      <c r="EN717" s="23"/>
      <c r="EO717" s="23"/>
      <c r="EP717" s="23"/>
      <c r="EQ717" s="23"/>
      <c r="ER717" s="23"/>
      <c r="ES717" s="23"/>
      <c r="ET717" s="23"/>
      <c r="EU717" s="23"/>
      <c r="EV717" s="23"/>
      <c r="EW717" s="23"/>
      <c r="EX717" s="23"/>
      <c r="EY717" s="23"/>
      <c r="EZ717" s="23"/>
      <c r="FA717" s="23"/>
      <c r="FB717" s="23"/>
      <c r="FC717" s="23"/>
      <c r="FD717" s="23"/>
      <c r="FE717" s="23"/>
      <c r="FF717" s="23"/>
      <c r="FG717" s="23"/>
      <c r="FH717" s="23"/>
      <c r="FI717" s="23"/>
      <c r="FJ717" s="23"/>
      <c r="FK717" s="23"/>
      <c r="FL717" s="23"/>
      <c r="FM717" s="23"/>
      <c r="FN717" s="23"/>
      <c r="FO717" s="23"/>
      <c r="FP717" s="23"/>
      <c r="FQ717" s="23"/>
      <c r="FR717" s="23"/>
      <c r="FS717" s="23"/>
      <c r="FT717" s="23"/>
      <c r="FU717" s="23"/>
      <c r="FV717" s="23"/>
      <c r="FW717" s="23"/>
      <c r="FX717" s="23"/>
      <c r="FY717" s="23"/>
      <c r="FZ717" s="23"/>
      <c r="GA717" s="23"/>
      <c r="GB717" s="23"/>
      <c r="GC717" s="23"/>
      <c r="GD717" s="23"/>
      <c r="GE717" s="23"/>
      <c r="GF717" s="23"/>
      <c r="GG717" s="23"/>
      <c r="GH717" s="23"/>
      <c r="GI717" s="23"/>
      <c r="GJ717" s="23"/>
      <c r="GK717" s="23"/>
    </row>
    <row r="718" spans="1:193" x14ac:dyDescent="0.35">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c r="AT718" s="23"/>
      <c r="AU718" s="23"/>
      <c r="AV718" s="23"/>
      <c r="AW718" s="23"/>
      <c r="AX718" s="23"/>
      <c r="AY718" s="23"/>
      <c r="AZ718" s="23"/>
      <c r="BA718" s="23"/>
      <c r="BB718" s="23"/>
      <c r="BC718" s="23"/>
      <c r="BD718" s="23"/>
      <c r="BE718" s="23"/>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c r="EC718" s="23"/>
      <c r="ED718" s="23"/>
      <c r="EE718" s="23"/>
      <c r="EF718" s="23"/>
      <c r="EG718" s="23"/>
      <c r="EH718" s="23"/>
      <c r="EI718" s="23"/>
      <c r="EJ718" s="23"/>
      <c r="EK718" s="23"/>
      <c r="EL718" s="23"/>
      <c r="EM718" s="23"/>
      <c r="EN718" s="23"/>
      <c r="EO718" s="23"/>
      <c r="EP718" s="23"/>
      <c r="EQ718" s="23"/>
      <c r="ER718" s="23"/>
      <c r="ES718" s="23"/>
      <c r="ET718" s="23"/>
      <c r="EU718" s="23"/>
      <c r="EV718" s="23"/>
      <c r="EW718" s="23"/>
      <c r="EX718" s="23"/>
      <c r="EY718" s="23"/>
      <c r="EZ718" s="23"/>
      <c r="FA718" s="23"/>
      <c r="FB718" s="23"/>
      <c r="FC718" s="23"/>
      <c r="FD718" s="23"/>
      <c r="FE718" s="23"/>
      <c r="FF718" s="23"/>
      <c r="FG718" s="23"/>
      <c r="FH718" s="23"/>
      <c r="FI718" s="23"/>
      <c r="FJ718" s="23"/>
      <c r="FK718" s="23"/>
      <c r="FL718" s="23"/>
      <c r="FM718" s="23"/>
      <c r="FN718" s="23"/>
      <c r="FO718" s="23"/>
      <c r="FP718" s="23"/>
      <c r="FQ718" s="23"/>
      <c r="FR718" s="23"/>
      <c r="FS718" s="23"/>
      <c r="FT718" s="23"/>
      <c r="FU718" s="23"/>
      <c r="FV718" s="23"/>
      <c r="FW718" s="23"/>
      <c r="FX718" s="23"/>
      <c r="FY718" s="23"/>
      <c r="FZ718" s="23"/>
      <c r="GA718" s="23"/>
      <c r="GB718" s="23"/>
      <c r="GC718" s="23"/>
      <c r="GD718" s="23"/>
      <c r="GE718" s="23"/>
      <c r="GF718" s="23"/>
      <c r="GG718" s="23"/>
      <c r="GH718" s="23"/>
      <c r="GI718" s="23"/>
      <c r="GJ718" s="23"/>
      <c r="GK718" s="23"/>
    </row>
    <row r="719" spans="1:193" x14ac:dyDescent="0.35">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c r="AD719" s="23"/>
      <c r="AE719" s="23"/>
      <c r="AF719" s="23"/>
      <c r="AG719" s="23"/>
      <c r="AH719" s="23"/>
      <c r="AI719" s="23"/>
      <c r="AJ719" s="23"/>
      <c r="AK719" s="23"/>
      <c r="AL719" s="23"/>
      <c r="AM719" s="23"/>
      <c r="AN719" s="23"/>
      <c r="AO719" s="23"/>
      <c r="AP719" s="23"/>
      <c r="AQ719" s="23"/>
      <c r="AR719" s="23"/>
      <c r="AS719" s="23"/>
      <c r="AT719" s="23"/>
      <c r="AU719" s="23"/>
      <c r="AV719" s="23"/>
      <c r="AW719" s="23"/>
      <c r="AX719" s="23"/>
      <c r="AY719" s="23"/>
      <c r="AZ719" s="23"/>
      <c r="BA719" s="23"/>
      <c r="BB719" s="23"/>
      <c r="BC719" s="23"/>
      <c r="BD719" s="23"/>
      <c r="BE719" s="23"/>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c r="EC719" s="23"/>
      <c r="ED719" s="23"/>
      <c r="EE719" s="23"/>
      <c r="EF719" s="23"/>
      <c r="EG719" s="23"/>
      <c r="EH719" s="23"/>
      <c r="EI719" s="23"/>
      <c r="EJ719" s="23"/>
      <c r="EK719" s="23"/>
      <c r="EL719" s="23"/>
      <c r="EM719" s="23"/>
      <c r="EN719" s="23"/>
      <c r="EO719" s="23"/>
      <c r="EP719" s="23"/>
      <c r="EQ719" s="23"/>
      <c r="ER719" s="23"/>
      <c r="ES719" s="23"/>
      <c r="ET719" s="23"/>
      <c r="EU719" s="23"/>
      <c r="EV719" s="23"/>
      <c r="EW719" s="23"/>
      <c r="EX719" s="23"/>
      <c r="EY719" s="23"/>
      <c r="EZ719" s="23"/>
      <c r="FA719" s="23"/>
      <c r="FB719" s="23"/>
      <c r="FC719" s="23"/>
      <c r="FD719" s="23"/>
      <c r="FE719" s="23"/>
      <c r="FF719" s="23"/>
      <c r="FG719" s="23"/>
      <c r="FH719" s="23"/>
      <c r="FI719" s="23"/>
      <c r="FJ719" s="23"/>
      <c r="FK719" s="23"/>
      <c r="FL719" s="23"/>
      <c r="FM719" s="23"/>
      <c r="FN719" s="23"/>
      <c r="FO719" s="23"/>
      <c r="FP719" s="23"/>
      <c r="FQ719" s="23"/>
      <c r="FR719" s="23"/>
      <c r="FS719" s="23"/>
      <c r="FT719" s="23"/>
      <c r="FU719" s="23"/>
      <c r="FV719" s="23"/>
      <c r="FW719" s="23"/>
      <c r="FX719" s="23"/>
      <c r="FY719" s="23"/>
      <c r="FZ719" s="23"/>
      <c r="GA719" s="23"/>
      <c r="GB719" s="23"/>
      <c r="GC719" s="23"/>
      <c r="GD719" s="23"/>
      <c r="GE719" s="23"/>
      <c r="GF719" s="23"/>
      <c r="GG719" s="23"/>
      <c r="GH719" s="23"/>
      <c r="GI719" s="23"/>
      <c r="GJ719" s="23"/>
      <c r="GK719" s="23"/>
    </row>
    <row r="720" spans="1:193" x14ac:dyDescent="0.35">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c r="AD720" s="23"/>
      <c r="AE720" s="23"/>
      <c r="AF720" s="23"/>
      <c r="AG720" s="23"/>
      <c r="AH720" s="23"/>
      <c r="AI720" s="23"/>
      <c r="AJ720" s="23"/>
      <c r="AK720" s="23"/>
      <c r="AL720" s="23"/>
      <c r="AM720" s="23"/>
      <c r="AN720" s="23"/>
      <c r="AO720" s="23"/>
      <c r="AP720" s="23"/>
      <c r="AQ720" s="23"/>
      <c r="AR720" s="23"/>
      <c r="AS720" s="23"/>
      <c r="AT720" s="23"/>
      <c r="AU720" s="23"/>
      <c r="AV720" s="23"/>
      <c r="AW720" s="23"/>
      <c r="AX720" s="23"/>
      <c r="AY720" s="23"/>
      <c r="AZ720" s="23"/>
      <c r="BA720" s="23"/>
      <c r="BB720" s="23"/>
      <c r="BC720" s="23"/>
      <c r="BD720" s="23"/>
      <c r="BE720" s="23"/>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c r="EC720" s="23"/>
      <c r="ED720" s="23"/>
      <c r="EE720" s="23"/>
      <c r="EF720" s="23"/>
      <c r="EG720" s="23"/>
      <c r="EH720" s="23"/>
      <c r="EI720" s="23"/>
      <c r="EJ720" s="23"/>
      <c r="EK720" s="23"/>
      <c r="EL720" s="23"/>
      <c r="EM720" s="23"/>
      <c r="EN720" s="23"/>
      <c r="EO720" s="23"/>
      <c r="EP720" s="23"/>
      <c r="EQ720" s="23"/>
      <c r="ER720" s="23"/>
      <c r="ES720" s="23"/>
      <c r="ET720" s="23"/>
      <c r="EU720" s="23"/>
      <c r="EV720" s="23"/>
      <c r="EW720" s="23"/>
      <c r="EX720" s="23"/>
      <c r="EY720" s="23"/>
      <c r="EZ720" s="23"/>
      <c r="FA720" s="23"/>
      <c r="FB720" s="23"/>
      <c r="FC720" s="23"/>
      <c r="FD720" s="23"/>
      <c r="FE720" s="23"/>
      <c r="FF720" s="23"/>
      <c r="FG720" s="23"/>
      <c r="FH720" s="23"/>
      <c r="FI720" s="23"/>
      <c r="FJ720" s="23"/>
      <c r="FK720" s="23"/>
      <c r="FL720" s="23"/>
      <c r="FM720" s="23"/>
      <c r="FN720" s="23"/>
      <c r="FO720" s="23"/>
      <c r="FP720" s="23"/>
      <c r="FQ720" s="23"/>
      <c r="FR720" s="23"/>
      <c r="FS720" s="23"/>
      <c r="FT720" s="23"/>
      <c r="FU720" s="23"/>
      <c r="FV720" s="23"/>
      <c r="FW720" s="23"/>
      <c r="FX720" s="23"/>
      <c r="FY720" s="23"/>
      <c r="FZ720" s="23"/>
      <c r="GA720" s="23"/>
      <c r="GB720" s="23"/>
      <c r="GC720" s="23"/>
      <c r="GD720" s="23"/>
      <c r="GE720" s="23"/>
      <c r="GF720" s="23"/>
      <c r="GG720" s="23"/>
      <c r="GH720" s="23"/>
      <c r="GI720" s="23"/>
      <c r="GJ720" s="23"/>
      <c r="GK720" s="23"/>
    </row>
    <row r="721" spans="1:193" x14ac:dyDescent="0.35">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c r="AT721" s="23"/>
      <c r="AU721" s="23"/>
      <c r="AV721" s="23"/>
      <c r="AW721" s="23"/>
      <c r="AX721" s="23"/>
      <c r="AY721" s="23"/>
      <c r="AZ721" s="23"/>
      <c r="BA721" s="23"/>
      <c r="BB721" s="23"/>
      <c r="BC721" s="23"/>
      <c r="BD721" s="23"/>
      <c r="BE721" s="23"/>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c r="EC721" s="23"/>
      <c r="ED721" s="23"/>
      <c r="EE721" s="23"/>
      <c r="EF721" s="23"/>
      <c r="EG721" s="23"/>
      <c r="EH721" s="23"/>
      <c r="EI721" s="23"/>
      <c r="EJ721" s="23"/>
      <c r="EK721" s="23"/>
      <c r="EL721" s="23"/>
      <c r="EM721" s="23"/>
      <c r="EN721" s="23"/>
      <c r="EO721" s="23"/>
      <c r="EP721" s="23"/>
      <c r="EQ721" s="23"/>
      <c r="ER721" s="23"/>
      <c r="ES721" s="23"/>
      <c r="ET721" s="23"/>
      <c r="EU721" s="23"/>
      <c r="EV721" s="23"/>
      <c r="EW721" s="23"/>
      <c r="EX721" s="23"/>
      <c r="EY721" s="23"/>
      <c r="EZ721" s="23"/>
      <c r="FA721" s="23"/>
      <c r="FB721" s="23"/>
      <c r="FC721" s="23"/>
      <c r="FD721" s="23"/>
      <c r="FE721" s="23"/>
      <c r="FF721" s="23"/>
      <c r="FG721" s="23"/>
      <c r="FH721" s="23"/>
      <c r="FI721" s="23"/>
      <c r="FJ721" s="23"/>
      <c r="FK721" s="23"/>
      <c r="FL721" s="23"/>
      <c r="FM721" s="23"/>
      <c r="FN721" s="23"/>
      <c r="FO721" s="23"/>
      <c r="FP721" s="23"/>
      <c r="FQ721" s="23"/>
      <c r="FR721" s="23"/>
      <c r="FS721" s="23"/>
      <c r="FT721" s="23"/>
      <c r="FU721" s="23"/>
      <c r="FV721" s="23"/>
      <c r="FW721" s="23"/>
      <c r="FX721" s="23"/>
      <c r="FY721" s="23"/>
      <c r="FZ721" s="23"/>
      <c r="GA721" s="23"/>
      <c r="GB721" s="23"/>
      <c r="GC721" s="23"/>
      <c r="GD721" s="23"/>
      <c r="GE721" s="23"/>
      <c r="GF721" s="23"/>
      <c r="GG721" s="23"/>
      <c r="GH721" s="23"/>
      <c r="GI721" s="23"/>
      <c r="GJ721" s="23"/>
      <c r="GK721" s="23"/>
    </row>
    <row r="722" spans="1:193" x14ac:dyDescent="0.35">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c r="AD722" s="23"/>
      <c r="AE722" s="23"/>
      <c r="AF722" s="23"/>
      <c r="AG722" s="23"/>
      <c r="AH722" s="23"/>
      <c r="AI722" s="23"/>
      <c r="AJ722" s="23"/>
      <c r="AK722" s="23"/>
      <c r="AL722" s="23"/>
      <c r="AM722" s="23"/>
      <c r="AN722" s="23"/>
      <c r="AO722" s="23"/>
      <c r="AP722" s="23"/>
      <c r="AQ722" s="23"/>
      <c r="AR722" s="23"/>
      <c r="AS722" s="23"/>
      <c r="AT722" s="23"/>
      <c r="AU722" s="23"/>
      <c r="AV722" s="23"/>
      <c r="AW722" s="23"/>
      <c r="AX722" s="23"/>
      <c r="AY722" s="23"/>
      <c r="AZ722" s="23"/>
      <c r="BA722" s="23"/>
      <c r="BB722" s="23"/>
      <c r="BC722" s="23"/>
      <c r="BD722" s="23"/>
      <c r="BE722" s="23"/>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c r="EC722" s="23"/>
      <c r="ED722" s="23"/>
      <c r="EE722" s="23"/>
      <c r="EF722" s="23"/>
      <c r="EG722" s="23"/>
      <c r="EH722" s="23"/>
      <c r="EI722" s="23"/>
      <c r="EJ722" s="23"/>
      <c r="EK722" s="23"/>
      <c r="EL722" s="23"/>
      <c r="EM722" s="23"/>
      <c r="EN722" s="23"/>
      <c r="EO722" s="23"/>
      <c r="EP722" s="23"/>
      <c r="EQ722" s="23"/>
      <c r="ER722" s="23"/>
      <c r="ES722" s="23"/>
      <c r="ET722" s="23"/>
      <c r="EU722" s="23"/>
      <c r="EV722" s="23"/>
      <c r="EW722" s="23"/>
      <c r="EX722" s="23"/>
      <c r="EY722" s="23"/>
      <c r="EZ722" s="23"/>
      <c r="FA722" s="23"/>
      <c r="FB722" s="23"/>
      <c r="FC722" s="23"/>
      <c r="FD722" s="23"/>
      <c r="FE722" s="23"/>
      <c r="FF722" s="23"/>
      <c r="FG722" s="23"/>
      <c r="FH722" s="23"/>
      <c r="FI722" s="23"/>
      <c r="FJ722" s="23"/>
      <c r="FK722" s="23"/>
      <c r="FL722" s="23"/>
      <c r="FM722" s="23"/>
      <c r="FN722" s="23"/>
      <c r="FO722" s="23"/>
      <c r="FP722" s="23"/>
      <c r="FQ722" s="23"/>
      <c r="FR722" s="23"/>
      <c r="FS722" s="23"/>
      <c r="FT722" s="23"/>
      <c r="FU722" s="23"/>
      <c r="FV722" s="23"/>
      <c r="FW722" s="23"/>
      <c r="FX722" s="23"/>
      <c r="FY722" s="23"/>
      <c r="FZ722" s="23"/>
      <c r="GA722" s="23"/>
      <c r="GB722" s="23"/>
      <c r="GC722" s="23"/>
      <c r="GD722" s="23"/>
      <c r="GE722" s="23"/>
      <c r="GF722" s="23"/>
      <c r="GG722" s="23"/>
      <c r="GH722" s="23"/>
      <c r="GI722" s="23"/>
      <c r="GJ722" s="23"/>
      <c r="GK722" s="23"/>
    </row>
    <row r="723" spans="1:193" x14ac:dyDescent="0.35">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c r="AD723" s="23"/>
      <c r="AE723" s="23"/>
      <c r="AF723" s="23"/>
      <c r="AG723" s="23"/>
      <c r="AH723" s="23"/>
      <c r="AI723" s="23"/>
      <c r="AJ723" s="23"/>
      <c r="AK723" s="23"/>
      <c r="AL723" s="23"/>
      <c r="AM723" s="23"/>
      <c r="AN723" s="23"/>
      <c r="AO723" s="23"/>
      <c r="AP723" s="23"/>
      <c r="AQ723" s="23"/>
      <c r="AR723" s="23"/>
      <c r="AS723" s="23"/>
      <c r="AT723" s="23"/>
      <c r="AU723" s="23"/>
      <c r="AV723" s="23"/>
      <c r="AW723" s="23"/>
      <c r="AX723" s="23"/>
      <c r="AY723" s="23"/>
      <c r="AZ723" s="23"/>
      <c r="BA723" s="23"/>
      <c r="BB723" s="23"/>
      <c r="BC723" s="23"/>
      <c r="BD723" s="23"/>
      <c r="BE723" s="23"/>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c r="EC723" s="23"/>
      <c r="ED723" s="23"/>
      <c r="EE723" s="23"/>
      <c r="EF723" s="23"/>
      <c r="EG723" s="23"/>
      <c r="EH723" s="23"/>
      <c r="EI723" s="23"/>
      <c r="EJ723" s="23"/>
      <c r="EK723" s="23"/>
      <c r="EL723" s="23"/>
      <c r="EM723" s="23"/>
      <c r="EN723" s="23"/>
      <c r="EO723" s="23"/>
      <c r="EP723" s="23"/>
      <c r="EQ723" s="23"/>
      <c r="ER723" s="23"/>
      <c r="ES723" s="23"/>
      <c r="ET723" s="23"/>
      <c r="EU723" s="23"/>
      <c r="EV723" s="23"/>
      <c r="EW723" s="23"/>
      <c r="EX723" s="23"/>
      <c r="EY723" s="23"/>
      <c r="EZ723" s="23"/>
      <c r="FA723" s="23"/>
      <c r="FB723" s="23"/>
      <c r="FC723" s="23"/>
      <c r="FD723" s="23"/>
      <c r="FE723" s="23"/>
      <c r="FF723" s="23"/>
      <c r="FG723" s="23"/>
      <c r="FH723" s="23"/>
      <c r="FI723" s="23"/>
      <c r="FJ723" s="23"/>
      <c r="FK723" s="23"/>
      <c r="FL723" s="23"/>
      <c r="FM723" s="23"/>
      <c r="FN723" s="23"/>
      <c r="FO723" s="23"/>
      <c r="FP723" s="23"/>
      <c r="FQ723" s="23"/>
      <c r="FR723" s="23"/>
      <c r="FS723" s="23"/>
      <c r="FT723" s="23"/>
      <c r="FU723" s="23"/>
      <c r="FV723" s="23"/>
      <c r="FW723" s="23"/>
      <c r="FX723" s="23"/>
      <c r="FY723" s="23"/>
      <c r="FZ723" s="23"/>
      <c r="GA723" s="23"/>
      <c r="GB723" s="23"/>
      <c r="GC723" s="23"/>
      <c r="GD723" s="23"/>
      <c r="GE723" s="23"/>
      <c r="GF723" s="23"/>
      <c r="GG723" s="23"/>
      <c r="GH723" s="23"/>
      <c r="GI723" s="23"/>
      <c r="GJ723" s="23"/>
      <c r="GK723" s="23"/>
    </row>
    <row r="724" spans="1:193" x14ac:dyDescent="0.35">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c r="AD724" s="23"/>
      <c r="AE724" s="23"/>
      <c r="AF724" s="23"/>
      <c r="AG724" s="23"/>
      <c r="AH724" s="23"/>
      <c r="AI724" s="23"/>
      <c r="AJ724" s="23"/>
      <c r="AK724" s="23"/>
      <c r="AL724" s="23"/>
      <c r="AM724" s="23"/>
      <c r="AN724" s="23"/>
      <c r="AO724" s="23"/>
      <c r="AP724" s="23"/>
      <c r="AQ724" s="23"/>
      <c r="AR724" s="23"/>
      <c r="AS724" s="23"/>
      <c r="AT724" s="23"/>
      <c r="AU724" s="23"/>
      <c r="AV724" s="23"/>
      <c r="AW724" s="23"/>
      <c r="AX724" s="23"/>
      <c r="AY724" s="23"/>
      <c r="AZ724" s="23"/>
      <c r="BA724" s="23"/>
      <c r="BB724" s="23"/>
      <c r="BC724" s="23"/>
      <c r="BD724" s="23"/>
      <c r="BE724" s="23"/>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c r="EC724" s="23"/>
      <c r="ED724" s="23"/>
      <c r="EE724" s="23"/>
      <c r="EF724" s="23"/>
      <c r="EG724" s="23"/>
      <c r="EH724" s="23"/>
      <c r="EI724" s="23"/>
      <c r="EJ724" s="23"/>
      <c r="EK724" s="23"/>
      <c r="EL724" s="23"/>
      <c r="EM724" s="23"/>
      <c r="EN724" s="23"/>
      <c r="EO724" s="23"/>
      <c r="EP724" s="23"/>
      <c r="EQ724" s="23"/>
      <c r="ER724" s="23"/>
      <c r="ES724" s="23"/>
      <c r="ET724" s="23"/>
      <c r="EU724" s="23"/>
      <c r="EV724" s="23"/>
      <c r="EW724" s="23"/>
      <c r="EX724" s="23"/>
      <c r="EY724" s="23"/>
      <c r="EZ724" s="23"/>
      <c r="FA724" s="23"/>
      <c r="FB724" s="23"/>
      <c r="FC724" s="23"/>
      <c r="FD724" s="23"/>
      <c r="FE724" s="23"/>
      <c r="FF724" s="23"/>
      <c r="FG724" s="23"/>
      <c r="FH724" s="23"/>
      <c r="FI724" s="23"/>
      <c r="FJ724" s="23"/>
      <c r="FK724" s="23"/>
      <c r="FL724" s="23"/>
      <c r="FM724" s="23"/>
      <c r="FN724" s="23"/>
      <c r="FO724" s="23"/>
      <c r="FP724" s="23"/>
      <c r="FQ724" s="23"/>
      <c r="FR724" s="23"/>
      <c r="FS724" s="23"/>
      <c r="FT724" s="23"/>
      <c r="FU724" s="23"/>
      <c r="FV724" s="23"/>
      <c r="FW724" s="23"/>
      <c r="FX724" s="23"/>
      <c r="FY724" s="23"/>
      <c r="FZ724" s="23"/>
      <c r="GA724" s="23"/>
      <c r="GB724" s="23"/>
      <c r="GC724" s="23"/>
      <c r="GD724" s="23"/>
      <c r="GE724" s="23"/>
      <c r="GF724" s="23"/>
      <c r="GG724" s="23"/>
      <c r="GH724" s="23"/>
      <c r="GI724" s="23"/>
      <c r="GJ724" s="23"/>
      <c r="GK724" s="23"/>
    </row>
    <row r="725" spans="1:193" x14ac:dyDescent="0.35">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c r="AD725" s="23"/>
      <c r="AE725" s="23"/>
      <c r="AF725" s="23"/>
      <c r="AG725" s="23"/>
      <c r="AH725" s="23"/>
      <c r="AI725" s="23"/>
      <c r="AJ725" s="23"/>
      <c r="AK725" s="23"/>
      <c r="AL725" s="23"/>
      <c r="AM725" s="23"/>
      <c r="AN725" s="23"/>
      <c r="AO725" s="23"/>
      <c r="AP725" s="23"/>
      <c r="AQ725" s="23"/>
      <c r="AR725" s="23"/>
      <c r="AS725" s="23"/>
      <c r="AT725" s="23"/>
      <c r="AU725" s="23"/>
      <c r="AV725" s="23"/>
      <c r="AW725" s="23"/>
      <c r="AX725" s="23"/>
      <c r="AY725" s="23"/>
      <c r="AZ725" s="23"/>
      <c r="BA725" s="23"/>
      <c r="BB725" s="23"/>
      <c r="BC725" s="23"/>
      <c r="BD725" s="23"/>
      <c r="BE725" s="23"/>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c r="EC725" s="23"/>
      <c r="ED725" s="23"/>
      <c r="EE725" s="23"/>
      <c r="EF725" s="23"/>
      <c r="EG725" s="23"/>
      <c r="EH725" s="23"/>
      <c r="EI725" s="23"/>
      <c r="EJ725" s="23"/>
      <c r="EK725" s="23"/>
      <c r="EL725" s="23"/>
      <c r="EM725" s="23"/>
      <c r="EN725" s="23"/>
      <c r="EO725" s="23"/>
      <c r="EP725" s="23"/>
      <c r="EQ725" s="23"/>
      <c r="ER725" s="23"/>
      <c r="ES725" s="23"/>
      <c r="ET725" s="23"/>
      <c r="EU725" s="23"/>
      <c r="EV725" s="23"/>
      <c r="EW725" s="23"/>
      <c r="EX725" s="23"/>
      <c r="EY725" s="23"/>
      <c r="EZ725" s="23"/>
      <c r="FA725" s="23"/>
      <c r="FB725" s="23"/>
      <c r="FC725" s="23"/>
      <c r="FD725" s="23"/>
      <c r="FE725" s="23"/>
      <c r="FF725" s="23"/>
      <c r="FG725" s="23"/>
      <c r="FH725" s="23"/>
      <c r="FI725" s="23"/>
      <c r="FJ725" s="23"/>
      <c r="FK725" s="23"/>
      <c r="FL725" s="23"/>
      <c r="FM725" s="23"/>
      <c r="FN725" s="23"/>
      <c r="FO725" s="23"/>
      <c r="FP725" s="23"/>
      <c r="FQ725" s="23"/>
      <c r="FR725" s="23"/>
      <c r="FS725" s="23"/>
      <c r="FT725" s="23"/>
      <c r="FU725" s="23"/>
      <c r="FV725" s="23"/>
      <c r="FW725" s="23"/>
      <c r="FX725" s="23"/>
      <c r="FY725" s="23"/>
      <c r="FZ725" s="23"/>
      <c r="GA725" s="23"/>
      <c r="GB725" s="23"/>
      <c r="GC725" s="23"/>
      <c r="GD725" s="23"/>
      <c r="GE725" s="23"/>
      <c r="GF725" s="23"/>
      <c r="GG725" s="23"/>
      <c r="GH725" s="23"/>
      <c r="GI725" s="23"/>
      <c r="GJ725" s="23"/>
      <c r="GK725" s="23"/>
    </row>
    <row r="726" spans="1:193" x14ac:dyDescent="0.35">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c r="AD726" s="23"/>
      <c r="AE726" s="23"/>
      <c r="AF726" s="23"/>
      <c r="AG726" s="23"/>
      <c r="AH726" s="23"/>
      <c r="AI726" s="23"/>
      <c r="AJ726" s="23"/>
      <c r="AK726" s="23"/>
      <c r="AL726" s="23"/>
      <c r="AM726" s="23"/>
      <c r="AN726" s="23"/>
      <c r="AO726" s="23"/>
      <c r="AP726" s="23"/>
      <c r="AQ726" s="23"/>
      <c r="AR726" s="23"/>
      <c r="AS726" s="23"/>
      <c r="AT726" s="23"/>
      <c r="AU726" s="23"/>
      <c r="AV726" s="23"/>
      <c r="AW726" s="23"/>
      <c r="AX726" s="23"/>
      <c r="AY726" s="23"/>
      <c r="AZ726" s="23"/>
      <c r="BA726" s="23"/>
      <c r="BB726" s="23"/>
      <c r="BC726" s="23"/>
      <c r="BD726" s="23"/>
      <c r="BE726" s="23"/>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c r="EC726" s="23"/>
      <c r="ED726" s="23"/>
      <c r="EE726" s="23"/>
      <c r="EF726" s="23"/>
      <c r="EG726" s="23"/>
      <c r="EH726" s="23"/>
      <c r="EI726" s="23"/>
      <c r="EJ726" s="23"/>
      <c r="EK726" s="23"/>
      <c r="EL726" s="23"/>
      <c r="EM726" s="23"/>
      <c r="EN726" s="23"/>
      <c r="EO726" s="23"/>
      <c r="EP726" s="23"/>
      <c r="EQ726" s="23"/>
      <c r="ER726" s="23"/>
      <c r="ES726" s="23"/>
      <c r="ET726" s="23"/>
      <c r="EU726" s="23"/>
      <c r="EV726" s="23"/>
      <c r="EW726" s="23"/>
      <c r="EX726" s="23"/>
      <c r="EY726" s="23"/>
      <c r="EZ726" s="23"/>
      <c r="FA726" s="23"/>
      <c r="FB726" s="23"/>
      <c r="FC726" s="23"/>
      <c r="FD726" s="23"/>
      <c r="FE726" s="23"/>
      <c r="FF726" s="23"/>
      <c r="FG726" s="23"/>
      <c r="FH726" s="23"/>
      <c r="FI726" s="23"/>
      <c r="FJ726" s="23"/>
      <c r="FK726" s="23"/>
      <c r="FL726" s="23"/>
      <c r="FM726" s="23"/>
      <c r="FN726" s="23"/>
      <c r="FO726" s="23"/>
      <c r="FP726" s="23"/>
      <c r="FQ726" s="23"/>
      <c r="FR726" s="23"/>
      <c r="FS726" s="23"/>
      <c r="FT726" s="23"/>
      <c r="FU726" s="23"/>
      <c r="FV726" s="23"/>
      <c r="FW726" s="23"/>
      <c r="FX726" s="23"/>
      <c r="FY726" s="23"/>
      <c r="FZ726" s="23"/>
      <c r="GA726" s="23"/>
      <c r="GB726" s="23"/>
      <c r="GC726" s="23"/>
      <c r="GD726" s="23"/>
      <c r="GE726" s="23"/>
      <c r="GF726" s="23"/>
      <c r="GG726" s="23"/>
      <c r="GH726" s="23"/>
      <c r="GI726" s="23"/>
      <c r="GJ726" s="23"/>
      <c r="GK726" s="23"/>
    </row>
    <row r="727" spans="1:193" x14ac:dyDescent="0.35">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c r="AD727" s="23"/>
      <c r="AE727" s="23"/>
      <c r="AF727" s="23"/>
      <c r="AG727" s="23"/>
      <c r="AH727" s="23"/>
      <c r="AI727" s="23"/>
      <c r="AJ727" s="23"/>
      <c r="AK727" s="23"/>
      <c r="AL727" s="23"/>
      <c r="AM727" s="23"/>
      <c r="AN727" s="23"/>
      <c r="AO727" s="23"/>
      <c r="AP727" s="23"/>
      <c r="AQ727" s="23"/>
      <c r="AR727" s="23"/>
      <c r="AS727" s="23"/>
      <c r="AT727" s="23"/>
      <c r="AU727" s="23"/>
      <c r="AV727" s="23"/>
      <c r="AW727" s="23"/>
      <c r="AX727" s="23"/>
      <c r="AY727" s="23"/>
      <c r="AZ727" s="23"/>
      <c r="BA727" s="23"/>
      <c r="BB727" s="23"/>
      <c r="BC727" s="23"/>
      <c r="BD727" s="23"/>
      <c r="BE727" s="23"/>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c r="EC727" s="23"/>
      <c r="ED727" s="23"/>
      <c r="EE727" s="23"/>
      <c r="EF727" s="23"/>
      <c r="EG727" s="23"/>
      <c r="EH727" s="23"/>
      <c r="EI727" s="23"/>
      <c r="EJ727" s="23"/>
      <c r="EK727" s="23"/>
      <c r="EL727" s="23"/>
      <c r="EM727" s="23"/>
      <c r="EN727" s="23"/>
      <c r="EO727" s="23"/>
      <c r="EP727" s="23"/>
      <c r="EQ727" s="23"/>
      <c r="ER727" s="23"/>
      <c r="ES727" s="23"/>
      <c r="ET727" s="23"/>
      <c r="EU727" s="23"/>
      <c r="EV727" s="23"/>
      <c r="EW727" s="23"/>
      <c r="EX727" s="23"/>
      <c r="EY727" s="23"/>
      <c r="EZ727" s="23"/>
      <c r="FA727" s="23"/>
      <c r="FB727" s="23"/>
      <c r="FC727" s="23"/>
      <c r="FD727" s="23"/>
      <c r="FE727" s="23"/>
      <c r="FF727" s="23"/>
      <c r="FG727" s="23"/>
      <c r="FH727" s="23"/>
      <c r="FI727" s="23"/>
      <c r="FJ727" s="23"/>
      <c r="FK727" s="23"/>
      <c r="FL727" s="23"/>
      <c r="FM727" s="23"/>
      <c r="FN727" s="23"/>
      <c r="FO727" s="23"/>
      <c r="FP727" s="23"/>
      <c r="FQ727" s="23"/>
      <c r="FR727" s="23"/>
      <c r="FS727" s="23"/>
      <c r="FT727" s="23"/>
      <c r="FU727" s="23"/>
      <c r="FV727" s="23"/>
      <c r="FW727" s="23"/>
      <c r="FX727" s="23"/>
      <c r="FY727" s="23"/>
      <c r="FZ727" s="23"/>
      <c r="GA727" s="23"/>
      <c r="GB727" s="23"/>
      <c r="GC727" s="23"/>
      <c r="GD727" s="23"/>
      <c r="GE727" s="23"/>
      <c r="GF727" s="23"/>
      <c r="GG727" s="23"/>
      <c r="GH727" s="23"/>
      <c r="GI727" s="23"/>
      <c r="GJ727" s="23"/>
      <c r="GK727" s="23"/>
    </row>
    <row r="728" spans="1:193" x14ac:dyDescent="0.35">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c r="AD728" s="23"/>
      <c r="AE728" s="23"/>
      <c r="AF728" s="23"/>
      <c r="AG728" s="23"/>
      <c r="AH728" s="23"/>
      <c r="AI728" s="23"/>
      <c r="AJ728" s="23"/>
      <c r="AK728" s="23"/>
      <c r="AL728" s="23"/>
      <c r="AM728" s="23"/>
      <c r="AN728" s="23"/>
      <c r="AO728" s="23"/>
      <c r="AP728" s="23"/>
      <c r="AQ728" s="23"/>
      <c r="AR728" s="23"/>
      <c r="AS728" s="23"/>
      <c r="AT728" s="23"/>
      <c r="AU728" s="23"/>
      <c r="AV728" s="23"/>
      <c r="AW728" s="23"/>
      <c r="AX728" s="23"/>
      <c r="AY728" s="23"/>
      <c r="AZ728" s="23"/>
      <c r="BA728" s="23"/>
      <c r="BB728" s="23"/>
      <c r="BC728" s="23"/>
      <c r="BD728" s="23"/>
      <c r="BE728" s="23"/>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c r="EC728" s="23"/>
      <c r="ED728" s="23"/>
      <c r="EE728" s="23"/>
      <c r="EF728" s="23"/>
      <c r="EG728" s="23"/>
      <c r="EH728" s="23"/>
      <c r="EI728" s="23"/>
      <c r="EJ728" s="23"/>
      <c r="EK728" s="23"/>
      <c r="EL728" s="23"/>
      <c r="EM728" s="23"/>
      <c r="EN728" s="23"/>
      <c r="EO728" s="23"/>
      <c r="EP728" s="23"/>
      <c r="EQ728" s="23"/>
      <c r="ER728" s="23"/>
      <c r="ES728" s="23"/>
      <c r="ET728" s="23"/>
      <c r="EU728" s="23"/>
      <c r="EV728" s="23"/>
      <c r="EW728" s="23"/>
      <c r="EX728" s="23"/>
      <c r="EY728" s="23"/>
      <c r="EZ728" s="23"/>
      <c r="FA728" s="23"/>
      <c r="FB728" s="23"/>
      <c r="FC728" s="23"/>
      <c r="FD728" s="23"/>
      <c r="FE728" s="23"/>
      <c r="FF728" s="23"/>
      <c r="FG728" s="23"/>
      <c r="FH728" s="23"/>
      <c r="FI728" s="23"/>
      <c r="FJ728" s="23"/>
      <c r="FK728" s="23"/>
      <c r="FL728" s="23"/>
      <c r="FM728" s="23"/>
      <c r="FN728" s="23"/>
      <c r="FO728" s="23"/>
      <c r="FP728" s="23"/>
      <c r="FQ728" s="23"/>
      <c r="FR728" s="23"/>
      <c r="FS728" s="23"/>
      <c r="FT728" s="23"/>
      <c r="FU728" s="23"/>
      <c r="FV728" s="23"/>
      <c r="FW728" s="23"/>
      <c r="FX728" s="23"/>
      <c r="FY728" s="23"/>
      <c r="FZ728" s="23"/>
      <c r="GA728" s="23"/>
      <c r="GB728" s="23"/>
      <c r="GC728" s="23"/>
      <c r="GD728" s="23"/>
      <c r="GE728" s="23"/>
      <c r="GF728" s="23"/>
      <c r="GG728" s="23"/>
      <c r="GH728" s="23"/>
      <c r="GI728" s="23"/>
      <c r="GJ728" s="23"/>
      <c r="GK728" s="23"/>
    </row>
    <row r="729" spans="1:193" x14ac:dyDescent="0.35">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c r="AD729" s="23"/>
      <c r="AE729" s="23"/>
      <c r="AF729" s="23"/>
      <c r="AG729" s="23"/>
      <c r="AH729" s="23"/>
      <c r="AI729" s="23"/>
      <c r="AJ729" s="23"/>
      <c r="AK729" s="23"/>
      <c r="AL729" s="23"/>
      <c r="AM729" s="23"/>
      <c r="AN729" s="23"/>
      <c r="AO729" s="23"/>
      <c r="AP729" s="23"/>
      <c r="AQ729" s="23"/>
      <c r="AR729" s="23"/>
      <c r="AS729" s="23"/>
      <c r="AT729" s="23"/>
      <c r="AU729" s="23"/>
      <c r="AV729" s="23"/>
      <c r="AW729" s="23"/>
      <c r="AX729" s="23"/>
      <c r="AY729" s="23"/>
      <c r="AZ729" s="23"/>
      <c r="BA729" s="23"/>
      <c r="BB729" s="23"/>
      <c r="BC729" s="23"/>
      <c r="BD729" s="23"/>
      <c r="BE729" s="23"/>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c r="EC729" s="23"/>
      <c r="ED729" s="23"/>
      <c r="EE729" s="23"/>
      <c r="EF729" s="23"/>
      <c r="EG729" s="23"/>
      <c r="EH729" s="23"/>
      <c r="EI729" s="23"/>
      <c r="EJ729" s="23"/>
      <c r="EK729" s="23"/>
      <c r="EL729" s="23"/>
      <c r="EM729" s="23"/>
      <c r="EN729" s="23"/>
      <c r="EO729" s="23"/>
      <c r="EP729" s="23"/>
      <c r="EQ729" s="23"/>
      <c r="ER729" s="23"/>
      <c r="ES729" s="23"/>
      <c r="ET729" s="23"/>
      <c r="EU729" s="23"/>
      <c r="EV729" s="23"/>
      <c r="EW729" s="23"/>
      <c r="EX729" s="23"/>
      <c r="EY729" s="23"/>
      <c r="EZ729" s="23"/>
      <c r="FA729" s="23"/>
      <c r="FB729" s="23"/>
      <c r="FC729" s="23"/>
      <c r="FD729" s="23"/>
      <c r="FE729" s="23"/>
      <c r="FF729" s="23"/>
      <c r="FG729" s="23"/>
      <c r="FH729" s="23"/>
      <c r="FI729" s="23"/>
      <c r="FJ729" s="23"/>
      <c r="FK729" s="23"/>
      <c r="FL729" s="23"/>
      <c r="FM729" s="23"/>
      <c r="FN729" s="23"/>
      <c r="FO729" s="23"/>
      <c r="FP729" s="23"/>
      <c r="FQ729" s="23"/>
      <c r="FR729" s="23"/>
      <c r="FS729" s="23"/>
      <c r="FT729" s="23"/>
      <c r="FU729" s="23"/>
      <c r="FV729" s="23"/>
      <c r="FW729" s="23"/>
      <c r="FX729" s="23"/>
      <c r="FY729" s="23"/>
      <c r="FZ729" s="23"/>
      <c r="GA729" s="23"/>
      <c r="GB729" s="23"/>
      <c r="GC729" s="23"/>
      <c r="GD729" s="23"/>
      <c r="GE729" s="23"/>
      <c r="GF729" s="23"/>
      <c r="GG729" s="23"/>
      <c r="GH729" s="23"/>
      <c r="GI729" s="23"/>
      <c r="GJ729" s="23"/>
      <c r="GK729" s="23"/>
    </row>
    <row r="730" spans="1:193" x14ac:dyDescent="0.35">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c r="AD730" s="23"/>
      <c r="AE730" s="23"/>
      <c r="AF730" s="23"/>
      <c r="AG730" s="23"/>
      <c r="AH730" s="23"/>
      <c r="AI730" s="23"/>
      <c r="AJ730" s="23"/>
      <c r="AK730" s="23"/>
      <c r="AL730" s="23"/>
      <c r="AM730" s="23"/>
      <c r="AN730" s="23"/>
      <c r="AO730" s="23"/>
      <c r="AP730" s="23"/>
      <c r="AQ730" s="23"/>
      <c r="AR730" s="23"/>
      <c r="AS730" s="23"/>
      <c r="AT730" s="23"/>
      <c r="AU730" s="23"/>
      <c r="AV730" s="23"/>
      <c r="AW730" s="23"/>
      <c r="AX730" s="23"/>
      <c r="AY730" s="23"/>
      <c r="AZ730" s="23"/>
      <c r="BA730" s="23"/>
      <c r="BB730" s="23"/>
      <c r="BC730" s="23"/>
      <c r="BD730" s="23"/>
      <c r="BE730" s="23"/>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c r="EC730" s="23"/>
      <c r="ED730" s="23"/>
      <c r="EE730" s="23"/>
      <c r="EF730" s="23"/>
      <c r="EG730" s="23"/>
      <c r="EH730" s="23"/>
      <c r="EI730" s="23"/>
      <c r="EJ730" s="23"/>
      <c r="EK730" s="23"/>
      <c r="EL730" s="23"/>
      <c r="EM730" s="23"/>
      <c r="EN730" s="23"/>
      <c r="EO730" s="23"/>
      <c r="EP730" s="23"/>
      <c r="EQ730" s="23"/>
      <c r="ER730" s="23"/>
      <c r="ES730" s="23"/>
      <c r="ET730" s="23"/>
      <c r="EU730" s="23"/>
      <c r="EV730" s="23"/>
      <c r="EW730" s="23"/>
      <c r="EX730" s="23"/>
      <c r="EY730" s="23"/>
      <c r="EZ730" s="23"/>
      <c r="FA730" s="23"/>
      <c r="FB730" s="23"/>
      <c r="FC730" s="23"/>
      <c r="FD730" s="23"/>
      <c r="FE730" s="23"/>
      <c r="FF730" s="23"/>
      <c r="FG730" s="23"/>
      <c r="FH730" s="23"/>
      <c r="FI730" s="23"/>
      <c r="FJ730" s="23"/>
      <c r="FK730" s="23"/>
      <c r="FL730" s="23"/>
      <c r="FM730" s="23"/>
      <c r="FN730" s="23"/>
      <c r="FO730" s="23"/>
      <c r="FP730" s="23"/>
      <c r="FQ730" s="23"/>
      <c r="FR730" s="23"/>
      <c r="FS730" s="23"/>
      <c r="FT730" s="23"/>
      <c r="FU730" s="23"/>
      <c r="FV730" s="23"/>
      <c r="FW730" s="23"/>
      <c r="FX730" s="23"/>
      <c r="FY730" s="23"/>
      <c r="FZ730" s="23"/>
      <c r="GA730" s="23"/>
      <c r="GB730" s="23"/>
      <c r="GC730" s="23"/>
      <c r="GD730" s="23"/>
      <c r="GE730" s="23"/>
      <c r="GF730" s="23"/>
      <c r="GG730" s="23"/>
      <c r="GH730" s="23"/>
      <c r="GI730" s="23"/>
      <c r="GJ730" s="23"/>
      <c r="GK730" s="23"/>
    </row>
    <row r="731" spans="1:193" x14ac:dyDescent="0.35">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c r="AD731" s="23"/>
      <c r="AE731" s="23"/>
      <c r="AF731" s="23"/>
      <c r="AG731" s="23"/>
      <c r="AH731" s="23"/>
      <c r="AI731" s="23"/>
      <c r="AJ731" s="23"/>
      <c r="AK731" s="23"/>
      <c r="AL731" s="23"/>
      <c r="AM731" s="23"/>
      <c r="AN731" s="23"/>
      <c r="AO731" s="23"/>
      <c r="AP731" s="23"/>
      <c r="AQ731" s="23"/>
      <c r="AR731" s="23"/>
      <c r="AS731" s="23"/>
      <c r="AT731" s="23"/>
      <c r="AU731" s="23"/>
      <c r="AV731" s="23"/>
      <c r="AW731" s="23"/>
      <c r="AX731" s="23"/>
      <c r="AY731" s="23"/>
      <c r="AZ731" s="23"/>
      <c r="BA731" s="23"/>
      <c r="BB731" s="23"/>
      <c r="BC731" s="23"/>
      <c r="BD731" s="23"/>
      <c r="BE731" s="23"/>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c r="EC731" s="23"/>
      <c r="ED731" s="23"/>
      <c r="EE731" s="23"/>
      <c r="EF731" s="23"/>
      <c r="EG731" s="23"/>
      <c r="EH731" s="23"/>
      <c r="EI731" s="23"/>
      <c r="EJ731" s="23"/>
      <c r="EK731" s="23"/>
      <c r="EL731" s="23"/>
      <c r="EM731" s="23"/>
      <c r="EN731" s="23"/>
      <c r="EO731" s="23"/>
      <c r="EP731" s="23"/>
      <c r="EQ731" s="23"/>
      <c r="ER731" s="23"/>
      <c r="ES731" s="23"/>
      <c r="ET731" s="23"/>
      <c r="EU731" s="23"/>
      <c r="EV731" s="23"/>
      <c r="EW731" s="23"/>
      <c r="EX731" s="23"/>
      <c r="EY731" s="23"/>
      <c r="EZ731" s="23"/>
      <c r="FA731" s="23"/>
      <c r="FB731" s="23"/>
      <c r="FC731" s="23"/>
      <c r="FD731" s="23"/>
      <c r="FE731" s="23"/>
      <c r="FF731" s="23"/>
      <c r="FG731" s="23"/>
      <c r="FH731" s="23"/>
      <c r="FI731" s="23"/>
      <c r="FJ731" s="23"/>
      <c r="FK731" s="23"/>
      <c r="FL731" s="23"/>
      <c r="FM731" s="23"/>
      <c r="FN731" s="23"/>
      <c r="FO731" s="23"/>
      <c r="FP731" s="23"/>
      <c r="FQ731" s="23"/>
      <c r="FR731" s="23"/>
      <c r="FS731" s="23"/>
      <c r="FT731" s="23"/>
      <c r="FU731" s="23"/>
      <c r="FV731" s="23"/>
      <c r="FW731" s="23"/>
      <c r="FX731" s="23"/>
      <c r="FY731" s="23"/>
      <c r="FZ731" s="23"/>
      <c r="GA731" s="23"/>
      <c r="GB731" s="23"/>
      <c r="GC731" s="23"/>
      <c r="GD731" s="23"/>
      <c r="GE731" s="23"/>
      <c r="GF731" s="23"/>
      <c r="GG731" s="23"/>
      <c r="GH731" s="23"/>
      <c r="GI731" s="23"/>
      <c r="GJ731" s="23"/>
      <c r="GK731" s="23"/>
    </row>
    <row r="732" spans="1:193" x14ac:dyDescent="0.35">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c r="AT732" s="23"/>
      <c r="AU732" s="23"/>
      <c r="AV732" s="23"/>
      <c r="AW732" s="23"/>
      <c r="AX732" s="23"/>
      <c r="AY732" s="23"/>
      <c r="AZ732" s="23"/>
      <c r="BA732" s="23"/>
      <c r="BB732" s="23"/>
      <c r="BC732" s="23"/>
      <c r="BD732" s="23"/>
      <c r="BE732" s="23"/>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c r="EC732" s="23"/>
      <c r="ED732" s="23"/>
      <c r="EE732" s="23"/>
      <c r="EF732" s="23"/>
      <c r="EG732" s="23"/>
      <c r="EH732" s="23"/>
      <c r="EI732" s="23"/>
      <c r="EJ732" s="23"/>
      <c r="EK732" s="23"/>
      <c r="EL732" s="23"/>
      <c r="EM732" s="23"/>
      <c r="EN732" s="23"/>
      <c r="EO732" s="23"/>
      <c r="EP732" s="23"/>
      <c r="EQ732" s="23"/>
      <c r="ER732" s="23"/>
      <c r="ES732" s="23"/>
      <c r="ET732" s="23"/>
      <c r="EU732" s="23"/>
      <c r="EV732" s="23"/>
      <c r="EW732" s="23"/>
      <c r="EX732" s="23"/>
      <c r="EY732" s="23"/>
      <c r="EZ732" s="23"/>
      <c r="FA732" s="23"/>
      <c r="FB732" s="23"/>
      <c r="FC732" s="23"/>
      <c r="FD732" s="23"/>
      <c r="FE732" s="23"/>
      <c r="FF732" s="23"/>
      <c r="FG732" s="23"/>
      <c r="FH732" s="23"/>
      <c r="FI732" s="23"/>
      <c r="FJ732" s="23"/>
      <c r="FK732" s="23"/>
      <c r="FL732" s="23"/>
      <c r="FM732" s="23"/>
      <c r="FN732" s="23"/>
      <c r="FO732" s="23"/>
      <c r="FP732" s="23"/>
      <c r="FQ732" s="23"/>
      <c r="FR732" s="23"/>
      <c r="FS732" s="23"/>
      <c r="FT732" s="23"/>
      <c r="FU732" s="23"/>
      <c r="FV732" s="23"/>
      <c r="FW732" s="23"/>
      <c r="FX732" s="23"/>
      <c r="FY732" s="23"/>
      <c r="FZ732" s="23"/>
      <c r="GA732" s="23"/>
      <c r="GB732" s="23"/>
      <c r="GC732" s="23"/>
      <c r="GD732" s="23"/>
      <c r="GE732" s="23"/>
      <c r="GF732" s="23"/>
      <c r="GG732" s="23"/>
      <c r="GH732" s="23"/>
      <c r="GI732" s="23"/>
      <c r="GJ732" s="23"/>
      <c r="GK732" s="23"/>
    </row>
    <row r="733" spans="1:193" x14ac:dyDescent="0.35">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c r="AT733" s="23"/>
      <c r="AU733" s="23"/>
      <c r="AV733" s="23"/>
      <c r="AW733" s="23"/>
      <c r="AX733" s="23"/>
      <c r="AY733" s="23"/>
      <c r="AZ733" s="23"/>
      <c r="BA733" s="23"/>
      <c r="BB733" s="23"/>
      <c r="BC733" s="23"/>
      <c r="BD733" s="23"/>
      <c r="BE733" s="23"/>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c r="EC733" s="23"/>
      <c r="ED733" s="23"/>
      <c r="EE733" s="23"/>
      <c r="EF733" s="23"/>
      <c r="EG733" s="23"/>
      <c r="EH733" s="23"/>
      <c r="EI733" s="23"/>
      <c r="EJ733" s="23"/>
      <c r="EK733" s="23"/>
      <c r="EL733" s="23"/>
      <c r="EM733" s="23"/>
      <c r="EN733" s="23"/>
      <c r="EO733" s="23"/>
      <c r="EP733" s="23"/>
      <c r="EQ733" s="23"/>
      <c r="ER733" s="23"/>
      <c r="ES733" s="23"/>
      <c r="ET733" s="23"/>
      <c r="EU733" s="23"/>
      <c r="EV733" s="23"/>
      <c r="EW733" s="23"/>
      <c r="EX733" s="23"/>
      <c r="EY733" s="23"/>
      <c r="EZ733" s="23"/>
      <c r="FA733" s="23"/>
      <c r="FB733" s="23"/>
      <c r="FC733" s="23"/>
      <c r="FD733" s="23"/>
      <c r="FE733" s="23"/>
      <c r="FF733" s="23"/>
      <c r="FG733" s="23"/>
      <c r="FH733" s="23"/>
      <c r="FI733" s="23"/>
      <c r="FJ733" s="23"/>
      <c r="FK733" s="23"/>
      <c r="FL733" s="23"/>
      <c r="FM733" s="23"/>
      <c r="FN733" s="23"/>
      <c r="FO733" s="23"/>
      <c r="FP733" s="23"/>
      <c r="FQ733" s="23"/>
      <c r="FR733" s="23"/>
      <c r="FS733" s="23"/>
      <c r="FT733" s="23"/>
      <c r="FU733" s="23"/>
      <c r="FV733" s="23"/>
      <c r="FW733" s="23"/>
      <c r="FX733" s="23"/>
      <c r="FY733" s="23"/>
      <c r="FZ733" s="23"/>
      <c r="GA733" s="23"/>
      <c r="GB733" s="23"/>
      <c r="GC733" s="23"/>
      <c r="GD733" s="23"/>
      <c r="GE733" s="23"/>
      <c r="GF733" s="23"/>
      <c r="GG733" s="23"/>
      <c r="GH733" s="23"/>
      <c r="GI733" s="23"/>
      <c r="GJ733" s="23"/>
      <c r="GK733" s="23"/>
    </row>
    <row r="734" spans="1:193" x14ac:dyDescent="0.35">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c r="AT734" s="23"/>
      <c r="AU734" s="23"/>
      <c r="AV734" s="23"/>
      <c r="AW734" s="23"/>
      <c r="AX734" s="23"/>
      <c r="AY734" s="23"/>
      <c r="AZ734" s="23"/>
      <c r="BA734" s="23"/>
      <c r="BB734" s="23"/>
      <c r="BC734" s="23"/>
      <c r="BD734" s="23"/>
      <c r="BE734" s="23"/>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c r="EC734" s="23"/>
      <c r="ED734" s="23"/>
      <c r="EE734" s="23"/>
      <c r="EF734" s="23"/>
      <c r="EG734" s="23"/>
      <c r="EH734" s="23"/>
      <c r="EI734" s="23"/>
      <c r="EJ734" s="23"/>
      <c r="EK734" s="23"/>
      <c r="EL734" s="23"/>
      <c r="EM734" s="23"/>
      <c r="EN734" s="23"/>
      <c r="EO734" s="23"/>
      <c r="EP734" s="23"/>
      <c r="EQ734" s="23"/>
      <c r="ER734" s="23"/>
      <c r="ES734" s="23"/>
      <c r="ET734" s="23"/>
      <c r="EU734" s="23"/>
      <c r="EV734" s="23"/>
      <c r="EW734" s="23"/>
      <c r="EX734" s="23"/>
      <c r="EY734" s="23"/>
      <c r="EZ734" s="23"/>
      <c r="FA734" s="23"/>
      <c r="FB734" s="23"/>
      <c r="FC734" s="23"/>
      <c r="FD734" s="23"/>
      <c r="FE734" s="23"/>
      <c r="FF734" s="23"/>
      <c r="FG734" s="23"/>
      <c r="FH734" s="23"/>
      <c r="FI734" s="23"/>
      <c r="FJ734" s="23"/>
      <c r="FK734" s="23"/>
      <c r="FL734" s="23"/>
      <c r="FM734" s="23"/>
      <c r="FN734" s="23"/>
      <c r="FO734" s="23"/>
      <c r="FP734" s="23"/>
      <c r="FQ734" s="23"/>
      <c r="FR734" s="23"/>
      <c r="FS734" s="23"/>
      <c r="FT734" s="23"/>
      <c r="FU734" s="23"/>
      <c r="FV734" s="23"/>
      <c r="FW734" s="23"/>
      <c r="FX734" s="23"/>
      <c r="FY734" s="23"/>
      <c r="FZ734" s="23"/>
      <c r="GA734" s="23"/>
      <c r="GB734" s="23"/>
      <c r="GC734" s="23"/>
      <c r="GD734" s="23"/>
      <c r="GE734" s="23"/>
      <c r="GF734" s="23"/>
      <c r="GG734" s="23"/>
      <c r="GH734" s="23"/>
      <c r="GI734" s="23"/>
      <c r="GJ734" s="23"/>
      <c r="GK734" s="23"/>
    </row>
    <row r="735" spans="1:193" x14ac:dyDescent="0.35">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c r="AT735" s="23"/>
      <c r="AU735" s="23"/>
      <c r="AV735" s="23"/>
      <c r="AW735" s="23"/>
      <c r="AX735" s="23"/>
      <c r="AY735" s="23"/>
      <c r="AZ735" s="23"/>
      <c r="BA735" s="23"/>
      <c r="BB735" s="23"/>
      <c r="BC735" s="23"/>
      <c r="BD735" s="23"/>
      <c r="BE735" s="23"/>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c r="EC735" s="23"/>
      <c r="ED735" s="23"/>
      <c r="EE735" s="23"/>
      <c r="EF735" s="23"/>
      <c r="EG735" s="23"/>
      <c r="EH735" s="23"/>
      <c r="EI735" s="23"/>
      <c r="EJ735" s="23"/>
      <c r="EK735" s="23"/>
      <c r="EL735" s="23"/>
      <c r="EM735" s="23"/>
      <c r="EN735" s="23"/>
      <c r="EO735" s="23"/>
      <c r="EP735" s="23"/>
      <c r="EQ735" s="23"/>
      <c r="ER735" s="23"/>
      <c r="ES735" s="23"/>
      <c r="ET735" s="23"/>
      <c r="EU735" s="23"/>
      <c r="EV735" s="23"/>
      <c r="EW735" s="23"/>
      <c r="EX735" s="23"/>
      <c r="EY735" s="23"/>
      <c r="EZ735" s="23"/>
      <c r="FA735" s="23"/>
      <c r="FB735" s="23"/>
      <c r="FC735" s="23"/>
      <c r="FD735" s="23"/>
      <c r="FE735" s="23"/>
      <c r="FF735" s="23"/>
      <c r="FG735" s="23"/>
      <c r="FH735" s="23"/>
      <c r="FI735" s="23"/>
      <c r="FJ735" s="23"/>
      <c r="FK735" s="23"/>
      <c r="FL735" s="23"/>
      <c r="FM735" s="23"/>
      <c r="FN735" s="23"/>
      <c r="FO735" s="23"/>
      <c r="FP735" s="23"/>
      <c r="FQ735" s="23"/>
      <c r="FR735" s="23"/>
      <c r="FS735" s="23"/>
      <c r="FT735" s="23"/>
      <c r="FU735" s="23"/>
      <c r="FV735" s="23"/>
      <c r="FW735" s="23"/>
      <c r="FX735" s="23"/>
      <c r="FY735" s="23"/>
      <c r="FZ735" s="23"/>
      <c r="GA735" s="23"/>
      <c r="GB735" s="23"/>
      <c r="GC735" s="23"/>
      <c r="GD735" s="23"/>
      <c r="GE735" s="23"/>
      <c r="GF735" s="23"/>
      <c r="GG735" s="23"/>
      <c r="GH735" s="23"/>
      <c r="GI735" s="23"/>
      <c r="GJ735" s="23"/>
      <c r="GK735" s="23"/>
    </row>
    <row r="736" spans="1:193" x14ac:dyDescent="0.35">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c r="AT736" s="23"/>
      <c r="AU736" s="23"/>
      <c r="AV736" s="23"/>
      <c r="AW736" s="23"/>
      <c r="AX736" s="23"/>
      <c r="AY736" s="23"/>
      <c r="AZ736" s="23"/>
      <c r="BA736" s="23"/>
      <c r="BB736" s="23"/>
      <c r="BC736" s="23"/>
      <c r="BD736" s="23"/>
      <c r="BE736" s="23"/>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c r="EC736" s="23"/>
      <c r="ED736" s="23"/>
      <c r="EE736" s="23"/>
      <c r="EF736" s="23"/>
      <c r="EG736" s="23"/>
      <c r="EH736" s="23"/>
      <c r="EI736" s="23"/>
      <c r="EJ736" s="23"/>
      <c r="EK736" s="23"/>
      <c r="EL736" s="23"/>
      <c r="EM736" s="23"/>
      <c r="EN736" s="23"/>
      <c r="EO736" s="23"/>
      <c r="EP736" s="23"/>
      <c r="EQ736" s="23"/>
      <c r="ER736" s="23"/>
      <c r="ES736" s="23"/>
      <c r="ET736" s="23"/>
      <c r="EU736" s="23"/>
      <c r="EV736" s="23"/>
      <c r="EW736" s="23"/>
      <c r="EX736" s="23"/>
      <c r="EY736" s="23"/>
      <c r="EZ736" s="23"/>
      <c r="FA736" s="23"/>
      <c r="FB736" s="23"/>
      <c r="FC736" s="23"/>
      <c r="FD736" s="23"/>
      <c r="FE736" s="23"/>
      <c r="FF736" s="23"/>
      <c r="FG736" s="23"/>
      <c r="FH736" s="23"/>
      <c r="FI736" s="23"/>
      <c r="FJ736" s="23"/>
      <c r="FK736" s="23"/>
      <c r="FL736" s="23"/>
      <c r="FM736" s="23"/>
      <c r="FN736" s="23"/>
      <c r="FO736" s="23"/>
      <c r="FP736" s="23"/>
      <c r="FQ736" s="23"/>
      <c r="FR736" s="23"/>
      <c r="FS736" s="23"/>
      <c r="FT736" s="23"/>
      <c r="FU736" s="23"/>
      <c r="FV736" s="23"/>
      <c r="FW736" s="23"/>
      <c r="FX736" s="23"/>
      <c r="FY736" s="23"/>
      <c r="FZ736" s="23"/>
      <c r="GA736" s="23"/>
      <c r="GB736" s="23"/>
      <c r="GC736" s="23"/>
      <c r="GD736" s="23"/>
      <c r="GE736" s="23"/>
      <c r="GF736" s="23"/>
      <c r="GG736" s="23"/>
      <c r="GH736" s="23"/>
      <c r="GI736" s="23"/>
      <c r="GJ736" s="23"/>
      <c r="GK736" s="23"/>
    </row>
    <row r="737" spans="1:193" x14ac:dyDescent="0.35">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c r="AT737" s="23"/>
      <c r="AU737" s="23"/>
      <c r="AV737" s="23"/>
      <c r="AW737" s="23"/>
      <c r="AX737" s="23"/>
      <c r="AY737" s="23"/>
      <c r="AZ737" s="23"/>
      <c r="BA737" s="23"/>
      <c r="BB737" s="23"/>
      <c r="BC737" s="23"/>
      <c r="BD737" s="23"/>
      <c r="BE737" s="23"/>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c r="EC737" s="23"/>
      <c r="ED737" s="23"/>
      <c r="EE737" s="23"/>
      <c r="EF737" s="23"/>
      <c r="EG737" s="23"/>
      <c r="EH737" s="23"/>
      <c r="EI737" s="23"/>
      <c r="EJ737" s="23"/>
      <c r="EK737" s="23"/>
      <c r="EL737" s="23"/>
      <c r="EM737" s="23"/>
      <c r="EN737" s="23"/>
      <c r="EO737" s="23"/>
      <c r="EP737" s="23"/>
      <c r="EQ737" s="23"/>
      <c r="ER737" s="23"/>
      <c r="ES737" s="23"/>
      <c r="ET737" s="23"/>
      <c r="EU737" s="23"/>
      <c r="EV737" s="23"/>
      <c r="EW737" s="23"/>
      <c r="EX737" s="23"/>
      <c r="EY737" s="23"/>
      <c r="EZ737" s="23"/>
      <c r="FA737" s="23"/>
      <c r="FB737" s="23"/>
      <c r="FC737" s="23"/>
      <c r="FD737" s="23"/>
      <c r="FE737" s="23"/>
      <c r="FF737" s="23"/>
      <c r="FG737" s="23"/>
      <c r="FH737" s="23"/>
      <c r="FI737" s="23"/>
      <c r="FJ737" s="23"/>
      <c r="FK737" s="23"/>
      <c r="FL737" s="23"/>
      <c r="FM737" s="23"/>
      <c r="FN737" s="23"/>
      <c r="FO737" s="23"/>
      <c r="FP737" s="23"/>
      <c r="FQ737" s="23"/>
      <c r="FR737" s="23"/>
      <c r="FS737" s="23"/>
      <c r="FT737" s="23"/>
      <c r="FU737" s="23"/>
      <c r="FV737" s="23"/>
      <c r="FW737" s="23"/>
      <c r="FX737" s="23"/>
      <c r="FY737" s="23"/>
      <c r="FZ737" s="23"/>
      <c r="GA737" s="23"/>
      <c r="GB737" s="23"/>
      <c r="GC737" s="23"/>
      <c r="GD737" s="23"/>
      <c r="GE737" s="23"/>
      <c r="GF737" s="23"/>
      <c r="GG737" s="23"/>
      <c r="GH737" s="23"/>
      <c r="GI737" s="23"/>
      <c r="GJ737" s="23"/>
      <c r="GK737" s="23"/>
    </row>
    <row r="738" spans="1:193" x14ac:dyDescent="0.35">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c r="AT738" s="23"/>
      <c r="AU738" s="23"/>
      <c r="AV738" s="23"/>
      <c r="AW738" s="23"/>
      <c r="AX738" s="23"/>
      <c r="AY738" s="23"/>
      <c r="AZ738" s="23"/>
      <c r="BA738" s="23"/>
      <c r="BB738" s="23"/>
      <c r="BC738" s="23"/>
      <c r="BD738" s="23"/>
      <c r="BE738" s="23"/>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c r="EC738" s="23"/>
      <c r="ED738" s="23"/>
      <c r="EE738" s="23"/>
      <c r="EF738" s="23"/>
      <c r="EG738" s="23"/>
      <c r="EH738" s="23"/>
      <c r="EI738" s="23"/>
      <c r="EJ738" s="23"/>
      <c r="EK738" s="23"/>
      <c r="EL738" s="23"/>
      <c r="EM738" s="23"/>
      <c r="EN738" s="23"/>
      <c r="EO738" s="23"/>
      <c r="EP738" s="23"/>
      <c r="EQ738" s="23"/>
      <c r="ER738" s="23"/>
      <c r="ES738" s="23"/>
      <c r="ET738" s="23"/>
      <c r="EU738" s="23"/>
      <c r="EV738" s="23"/>
      <c r="EW738" s="23"/>
      <c r="EX738" s="23"/>
      <c r="EY738" s="23"/>
      <c r="EZ738" s="23"/>
      <c r="FA738" s="23"/>
      <c r="FB738" s="23"/>
      <c r="FC738" s="23"/>
      <c r="FD738" s="23"/>
      <c r="FE738" s="23"/>
      <c r="FF738" s="23"/>
      <c r="FG738" s="23"/>
      <c r="FH738" s="23"/>
      <c r="FI738" s="23"/>
      <c r="FJ738" s="23"/>
      <c r="FK738" s="23"/>
      <c r="FL738" s="23"/>
      <c r="FM738" s="23"/>
      <c r="FN738" s="23"/>
      <c r="FO738" s="23"/>
      <c r="FP738" s="23"/>
      <c r="FQ738" s="23"/>
      <c r="FR738" s="23"/>
      <c r="FS738" s="23"/>
      <c r="FT738" s="23"/>
      <c r="FU738" s="23"/>
      <c r="FV738" s="23"/>
      <c r="FW738" s="23"/>
      <c r="FX738" s="23"/>
      <c r="FY738" s="23"/>
      <c r="FZ738" s="23"/>
      <c r="GA738" s="23"/>
      <c r="GB738" s="23"/>
      <c r="GC738" s="23"/>
      <c r="GD738" s="23"/>
      <c r="GE738" s="23"/>
      <c r="GF738" s="23"/>
      <c r="GG738" s="23"/>
      <c r="GH738" s="23"/>
      <c r="GI738" s="23"/>
      <c r="GJ738" s="23"/>
      <c r="GK738" s="23"/>
    </row>
    <row r="739" spans="1:193" x14ac:dyDescent="0.35">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c r="AT739" s="23"/>
      <c r="AU739" s="23"/>
      <c r="AV739" s="23"/>
      <c r="AW739" s="23"/>
      <c r="AX739" s="23"/>
      <c r="AY739" s="23"/>
      <c r="AZ739" s="23"/>
      <c r="BA739" s="23"/>
      <c r="BB739" s="23"/>
      <c r="BC739" s="23"/>
      <c r="BD739" s="23"/>
      <c r="BE739" s="23"/>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c r="EC739" s="23"/>
      <c r="ED739" s="23"/>
      <c r="EE739" s="23"/>
      <c r="EF739" s="23"/>
      <c r="EG739" s="23"/>
      <c r="EH739" s="23"/>
      <c r="EI739" s="23"/>
      <c r="EJ739" s="23"/>
      <c r="EK739" s="23"/>
      <c r="EL739" s="23"/>
      <c r="EM739" s="23"/>
      <c r="EN739" s="23"/>
      <c r="EO739" s="23"/>
      <c r="EP739" s="23"/>
      <c r="EQ739" s="23"/>
      <c r="ER739" s="23"/>
      <c r="ES739" s="23"/>
      <c r="ET739" s="23"/>
      <c r="EU739" s="23"/>
      <c r="EV739" s="23"/>
      <c r="EW739" s="23"/>
      <c r="EX739" s="23"/>
      <c r="EY739" s="23"/>
      <c r="EZ739" s="23"/>
      <c r="FA739" s="23"/>
      <c r="FB739" s="23"/>
      <c r="FC739" s="23"/>
      <c r="FD739" s="23"/>
      <c r="FE739" s="23"/>
      <c r="FF739" s="23"/>
      <c r="FG739" s="23"/>
      <c r="FH739" s="23"/>
      <c r="FI739" s="23"/>
      <c r="FJ739" s="23"/>
      <c r="FK739" s="23"/>
      <c r="FL739" s="23"/>
      <c r="FM739" s="23"/>
      <c r="FN739" s="23"/>
      <c r="FO739" s="23"/>
      <c r="FP739" s="23"/>
      <c r="FQ739" s="23"/>
      <c r="FR739" s="23"/>
      <c r="FS739" s="23"/>
      <c r="FT739" s="23"/>
      <c r="FU739" s="23"/>
      <c r="FV739" s="23"/>
      <c r="FW739" s="23"/>
      <c r="FX739" s="23"/>
      <c r="FY739" s="23"/>
      <c r="FZ739" s="23"/>
      <c r="GA739" s="23"/>
      <c r="GB739" s="23"/>
      <c r="GC739" s="23"/>
      <c r="GD739" s="23"/>
      <c r="GE739" s="23"/>
      <c r="GF739" s="23"/>
      <c r="GG739" s="23"/>
      <c r="GH739" s="23"/>
      <c r="GI739" s="23"/>
      <c r="GJ739" s="23"/>
      <c r="GK739" s="23"/>
    </row>
    <row r="740" spans="1:193" x14ac:dyDescent="0.35">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c r="AT740" s="23"/>
      <c r="AU740" s="23"/>
      <c r="AV740" s="23"/>
      <c r="AW740" s="23"/>
      <c r="AX740" s="23"/>
      <c r="AY740" s="23"/>
      <c r="AZ740" s="23"/>
      <c r="BA740" s="23"/>
      <c r="BB740" s="23"/>
      <c r="BC740" s="23"/>
      <c r="BD740" s="23"/>
      <c r="BE740" s="23"/>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c r="EC740" s="23"/>
      <c r="ED740" s="23"/>
      <c r="EE740" s="23"/>
      <c r="EF740" s="23"/>
      <c r="EG740" s="23"/>
      <c r="EH740" s="23"/>
      <c r="EI740" s="23"/>
      <c r="EJ740" s="23"/>
      <c r="EK740" s="23"/>
      <c r="EL740" s="23"/>
      <c r="EM740" s="23"/>
      <c r="EN740" s="23"/>
      <c r="EO740" s="23"/>
      <c r="EP740" s="23"/>
      <c r="EQ740" s="23"/>
      <c r="ER740" s="23"/>
      <c r="ES740" s="23"/>
      <c r="ET740" s="23"/>
      <c r="EU740" s="23"/>
      <c r="EV740" s="23"/>
      <c r="EW740" s="23"/>
      <c r="EX740" s="23"/>
      <c r="EY740" s="23"/>
      <c r="EZ740" s="23"/>
      <c r="FA740" s="23"/>
      <c r="FB740" s="23"/>
      <c r="FC740" s="23"/>
      <c r="FD740" s="23"/>
      <c r="FE740" s="23"/>
      <c r="FF740" s="23"/>
      <c r="FG740" s="23"/>
      <c r="FH740" s="23"/>
      <c r="FI740" s="23"/>
      <c r="FJ740" s="23"/>
      <c r="FK740" s="23"/>
      <c r="FL740" s="23"/>
      <c r="FM740" s="23"/>
      <c r="FN740" s="23"/>
      <c r="FO740" s="23"/>
      <c r="FP740" s="23"/>
      <c r="FQ740" s="23"/>
      <c r="FR740" s="23"/>
      <c r="FS740" s="23"/>
      <c r="FT740" s="23"/>
      <c r="FU740" s="23"/>
      <c r="FV740" s="23"/>
      <c r="FW740" s="23"/>
      <c r="FX740" s="23"/>
      <c r="FY740" s="23"/>
      <c r="FZ740" s="23"/>
      <c r="GA740" s="23"/>
      <c r="GB740" s="23"/>
      <c r="GC740" s="23"/>
      <c r="GD740" s="23"/>
      <c r="GE740" s="23"/>
      <c r="GF740" s="23"/>
      <c r="GG740" s="23"/>
      <c r="GH740" s="23"/>
      <c r="GI740" s="23"/>
      <c r="GJ740" s="23"/>
      <c r="GK740" s="23"/>
    </row>
    <row r="741" spans="1:193" x14ac:dyDescent="0.35">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c r="AT741" s="23"/>
      <c r="AU741" s="23"/>
      <c r="AV741" s="23"/>
      <c r="AW741" s="23"/>
      <c r="AX741" s="23"/>
      <c r="AY741" s="23"/>
      <c r="AZ741" s="23"/>
      <c r="BA741" s="23"/>
      <c r="BB741" s="23"/>
      <c r="BC741" s="23"/>
      <c r="BD741" s="23"/>
      <c r="BE741" s="23"/>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c r="EC741" s="23"/>
      <c r="ED741" s="23"/>
      <c r="EE741" s="23"/>
      <c r="EF741" s="23"/>
      <c r="EG741" s="23"/>
      <c r="EH741" s="23"/>
      <c r="EI741" s="23"/>
      <c r="EJ741" s="23"/>
      <c r="EK741" s="23"/>
      <c r="EL741" s="23"/>
      <c r="EM741" s="23"/>
      <c r="EN741" s="23"/>
      <c r="EO741" s="23"/>
      <c r="EP741" s="23"/>
      <c r="EQ741" s="23"/>
      <c r="ER741" s="23"/>
      <c r="ES741" s="23"/>
      <c r="ET741" s="23"/>
      <c r="EU741" s="23"/>
      <c r="EV741" s="23"/>
      <c r="EW741" s="23"/>
      <c r="EX741" s="23"/>
      <c r="EY741" s="23"/>
      <c r="EZ741" s="23"/>
      <c r="FA741" s="23"/>
      <c r="FB741" s="23"/>
      <c r="FC741" s="23"/>
      <c r="FD741" s="23"/>
      <c r="FE741" s="23"/>
      <c r="FF741" s="23"/>
      <c r="FG741" s="23"/>
      <c r="FH741" s="23"/>
      <c r="FI741" s="23"/>
      <c r="FJ741" s="23"/>
      <c r="FK741" s="23"/>
      <c r="FL741" s="23"/>
      <c r="FM741" s="23"/>
      <c r="FN741" s="23"/>
      <c r="FO741" s="23"/>
      <c r="FP741" s="23"/>
      <c r="FQ741" s="23"/>
      <c r="FR741" s="23"/>
      <c r="FS741" s="23"/>
      <c r="FT741" s="23"/>
      <c r="FU741" s="23"/>
      <c r="FV741" s="23"/>
      <c r="FW741" s="23"/>
      <c r="FX741" s="23"/>
      <c r="FY741" s="23"/>
      <c r="FZ741" s="23"/>
      <c r="GA741" s="23"/>
      <c r="GB741" s="23"/>
      <c r="GC741" s="23"/>
      <c r="GD741" s="23"/>
      <c r="GE741" s="23"/>
      <c r="GF741" s="23"/>
      <c r="GG741" s="23"/>
      <c r="GH741" s="23"/>
      <c r="GI741" s="23"/>
      <c r="GJ741" s="23"/>
      <c r="GK741" s="23"/>
    </row>
    <row r="742" spans="1:193" x14ac:dyDescent="0.35">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c r="AT742" s="23"/>
      <c r="AU742" s="23"/>
      <c r="AV742" s="23"/>
      <c r="AW742" s="23"/>
      <c r="AX742" s="23"/>
      <c r="AY742" s="23"/>
      <c r="AZ742" s="23"/>
      <c r="BA742" s="23"/>
      <c r="BB742" s="23"/>
      <c r="BC742" s="23"/>
      <c r="BD742" s="23"/>
      <c r="BE742" s="23"/>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c r="EC742" s="23"/>
      <c r="ED742" s="23"/>
      <c r="EE742" s="23"/>
      <c r="EF742" s="23"/>
      <c r="EG742" s="23"/>
      <c r="EH742" s="23"/>
      <c r="EI742" s="23"/>
      <c r="EJ742" s="23"/>
      <c r="EK742" s="23"/>
      <c r="EL742" s="23"/>
      <c r="EM742" s="23"/>
      <c r="EN742" s="23"/>
      <c r="EO742" s="23"/>
      <c r="EP742" s="23"/>
      <c r="EQ742" s="23"/>
      <c r="ER742" s="23"/>
      <c r="ES742" s="23"/>
      <c r="ET742" s="23"/>
      <c r="EU742" s="23"/>
      <c r="EV742" s="23"/>
      <c r="EW742" s="23"/>
      <c r="EX742" s="23"/>
      <c r="EY742" s="23"/>
      <c r="EZ742" s="23"/>
      <c r="FA742" s="23"/>
      <c r="FB742" s="23"/>
      <c r="FC742" s="23"/>
      <c r="FD742" s="23"/>
      <c r="FE742" s="23"/>
      <c r="FF742" s="23"/>
      <c r="FG742" s="23"/>
      <c r="FH742" s="23"/>
      <c r="FI742" s="23"/>
      <c r="FJ742" s="23"/>
      <c r="FK742" s="23"/>
      <c r="FL742" s="23"/>
      <c r="FM742" s="23"/>
      <c r="FN742" s="23"/>
      <c r="FO742" s="23"/>
      <c r="FP742" s="23"/>
      <c r="FQ742" s="23"/>
      <c r="FR742" s="23"/>
      <c r="FS742" s="23"/>
      <c r="FT742" s="23"/>
      <c r="FU742" s="23"/>
      <c r="FV742" s="23"/>
      <c r="FW742" s="23"/>
      <c r="FX742" s="23"/>
      <c r="FY742" s="23"/>
      <c r="FZ742" s="23"/>
      <c r="GA742" s="23"/>
      <c r="GB742" s="23"/>
      <c r="GC742" s="23"/>
      <c r="GD742" s="23"/>
      <c r="GE742" s="23"/>
      <c r="GF742" s="23"/>
      <c r="GG742" s="23"/>
      <c r="GH742" s="23"/>
      <c r="GI742" s="23"/>
      <c r="GJ742" s="23"/>
      <c r="GK742" s="23"/>
    </row>
    <row r="743" spans="1:193" x14ac:dyDescent="0.35">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c r="AD743" s="23"/>
      <c r="AE743" s="23"/>
      <c r="AF743" s="23"/>
      <c r="AG743" s="23"/>
      <c r="AH743" s="23"/>
      <c r="AI743" s="23"/>
      <c r="AJ743" s="23"/>
      <c r="AK743" s="23"/>
      <c r="AL743" s="23"/>
      <c r="AM743" s="23"/>
      <c r="AN743" s="23"/>
      <c r="AO743" s="23"/>
      <c r="AP743" s="23"/>
      <c r="AQ743" s="23"/>
      <c r="AR743" s="23"/>
      <c r="AS743" s="23"/>
      <c r="AT743" s="23"/>
      <c r="AU743" s="23"/>
      <c r="AV743" s="23"/>
      <c r="AW743" s="23"/>
      <c r="AX743" s="23"/>
      <c r="AY743" s="23"/>
      <c r="AZ743" s="23"/>
      <c r="BA743" s="23"/>
      <c r="BB743" s="23"/>
      <c r="BC743" s="23"/>
      <c r="BD743" s="23"/>
      <c r="BE743" s="23"/>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c r="EC743" s="23"/>
      <c r="ED743" s="23"/>
      <c r="EE743" s="23"/>
      <c r="EF743" s="23"/>
      <c r="EG743" s="23"/>
      <c r="EH743" s="23"/>
      <c r="EI743" s="23"/>
      <c r="EJ743" s="23"/>
      <c r="EK743" s="23"/>
      <c r="EL743" s="23"/>
      <c r="EM743" s="23"/>
      <c r="EN743" s="23"/>
      <c r="EO743" s="23"/>
      <c r="EP743" s="23"/>
      <c r="EQ743" s="23"/>
      <c r="ER743" s="23"/>
      <c r="ES743" s="23"/>
      <c r="ET743" s="23"/>
      <c r="EU743" s="23"/>
      <c r="EV743" s="23"/>
      <c r="EW743" s="23"/>
      <c r="EX743" s="23"/>
      <c r="EY743" s="23"/>
      <c r="EZ743" s="23"/>
      <c r="FA743" s="23"/>
      <c r="FB743" s="23"/>
      <c r="FC743" s="23"/>
      <c r="FD743" s="23"/>
      <c r="FE743" s="23"/>
      <c r="FF743" s="23"/>
      <c r="FG743" s="23"/>
      <c r="FH743" s="23"/>
      <c r="FI743" s="23"/>
      <c r="FJ743" s="23"/>
      <c r="FK743" s="23"/>
      <c r="FL743" s="23"/>
      <c r="FM743" s="23"/>
      <c r="FN743" s="23"/>
      <c r="FO743" s="23"/>
      <c r="FP743" s="23"/>
      <c r="FQ743" s="23"/>
      <c r="FR743" s="23"/>
      <c r="FS743" s="23"/>
      <c r="FT743" s="23"/>
      <c r="FU743" s="23"/>
      <c r="FV743" s="23"/>
      <c r="FW743" s="23"/>
      <c r="FX743" s="23"/>
      <c r="FY743" s="23"/>
      <c r="FZ743" s="23"/>
      <c r="GA743" s="23"/>
      <c r="GB743" s="23"/>
      <c r="GC743" s="23"/>
      <c r="GD743" s="23"/>
      <c r="GE743" s="23"/>
      <c r="GF743" s="23"/>
      <c r="GG743" s="23"/>
      <c r="GH743" s="23"/>
      <c r="GI743" s="23"/>
      <c r="GJ743" s="23"/>
      <c r="GK743" s="23"/>
    </row>
    <row r="744" spans="1:193" x14ac:dyDescent="0.35">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c r="AD744" s="23"/>
      <c r="AE744" s="23"/>
      <c r="AF744" s="23"/>
      <c r="AG744" s="23"/>
      <c r="AH744" s="23"/>
      <c r="AI744" s="23"/>
      <c r="AJ744" s="23"/>
      <c r="AK744" s="23"/>
      <c r="AL744" s="23"/>
      <c r="AM744" s="23"/>
      <c r="AN744" s="23"/>
      <c r="AO744" s="23"/>
      <c r="AP744" s="23"/>
      <c r="AQ744" s="23"/>
      <c r="AR744" s="23"/>
      <c r="AS744" s="23"/>
      <c r="AT744" s="23"/>
      <c r="AU744" s="23"/>
      <c r="AV744" s="23"/>
      <c r="AW744" s="23"/>
      <c r="AX744" s="23"/>
      <c r="AY744" s="23"/>
      <c r="AZ744" s="23"/>
      <c r="BA744" s="23"/>
      <c r="BB744" s="23"/>
      <c r="BC744" s="23"/>
      <c r="BD744" s="23"/>
      <c r="BE744" s="23"/>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c r="EC744" s="23"/>
      <c r="ED744" s="23"/>
      <c r="EE744" s="23"/>
      <c r="EF744" s="23"/>
      <c r="EG744" s="23"/>
      <c r="EH744" s="23"/>
      <c r="EI744" s="23"/>
      <c r="EJ744" s="23"/>
      <c r="EK744" s="23"/>
      <c r="EL744" s="23"/>
      <c r="EM744" s="23"/>
      <c r="EN744" s="23"/>
      <c r="EO744" s="23"/>
      <c r="EP744" s="23"/>
      <c r="EQ744" s="23"/>
      <c r="ER744" s="23"/>
      <c r="ES744" s="23"/>
      <c r="ET744" s="23"/>
      <c r="EU744" s="23"/>
      <c r="EV744" s="23"/>
      <c r="EW744" s="23"/>
      <c r="EX744" s="23"/>
      <c r="EY744" s="23"/>
      <c r="EZ744" s="23"/>
      <c r="FA744" s="23"/>
      <c r="FB744" s="23"/>
      <c r="FC744" s="23"/>
      <c r="FD744" s="23"/>
      <c r="FE744" s="23"/>
      <c r="FF744" s="23"/>
      <c r="FG744" s="23"/>
      <c r="FH744" s="23"/>
      <c r="FI744" s="23"/>
      <c r="FJ744" s="23"/>
      <c r="FK744" s="23"/>
      <c r="FL744" s="23"/>
      <c r="FM744" s="23"/>
      <c r="FN744" s="23"/>
      <c r="FO744" s="23"/>
      <c r="FP744" s="23"/>
      <c r="FQ744" s="23"/>
      <c r="FR744" s="23"/>
      <c r="FS744" s="23"/>
      <c r="FT744" s="23"/>
      <c r="FU744" s="23"/>
      <c r="FV744" s="23"/>
      <c r="FW744" s="23"/>
      <c r="FX744" s="23"/>
      <c r="FY744" s="23"/>
      <c r="FZ744" s="23"/>
      <c r="GA744" s="23"/>
      <c r="GB744" s="23"/>
      <c r="GC744" s="23"/>
      <c r="GD744" s="23"/>
      <c r="GE744" s="23"/>
      <c r="GF744" s="23"/>
      <c r="GG744" s="23"/>
      <c r="GH744" s="23"/>
      <c r="GI744" s="23"/>
      <c r="GJ744" s="23"/>
      <c r="GK744" s="23"/>
    </row>
    <row r="745" spans="1:193" x14ac:dyDescent="0.35">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c r="AT745" s="23"/>
      <c r="AU745" s="23"/>
      <c r="AV745" s="23"/>
      <c r="AW745" s="23"/>
      <c r="AX745" s="23"/>
      <c r="AY745" s="23"/>
      <c r="AZ745" s="23"/>
      <c r="BA745" s="23"/>
      <c r="BB745" s="23"/>
      <c r="BC745" s="23"/>
      <c r="BD745" s="23"/>
      <c r="BE745" s="23"/>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c r="EC745" s="23"/>
      <c r="ED745" s="23"/>
      <c r="EE745" s="23"/>
      <c r="EF745" s="23"/>
      <c r="EG745" s="23"/>
      <c r="EH745" s="23"/>
      <c r="EI745" s="23"/>
      <c r="EJ745" s="23"/>
      <c r="EK745" s="23"/>
      <c r="EL745" s="23"/>
      <c r="EM745" s="23"/>
      <c r="EN745" s="23"/>
      <c r="EO745" s="23"/>
      <c r="EP745" s="23"/>
      <c r="EQ745" s="23"/>
      <c r="ER745" s="23"/>
      <c r="ES745" s="23"/>
      <c r="ET745" s="23"/>
      <c r="EU745" s="23"/>
      <c r="EV745" s="23"/>
      <c r="EW745" s="23"/>
      <c r="EX745" s="23"/>
      <c r="EY745" s="23"/>
      <c r="EZ745" s="23"/>
      <c r="FA745" s="23"/>
      <c r="FB745" s="23"/>
      <c r="FC745" s="23"/>
      <c r="FD745" s="23"/>
      <c r="FE745" s="23"/>
      <c r="FF745" s="23"/>
      <c r="FG745" s="23"/>
      <c r="FH745" s="23"/>
      <c r="FI745" s="23"/>
      <c r="FJ745" s="23"/>
      <c r="FK745" s="23"/>
      <c r="FL745" s="23"/>
      <c r="FM745" s="23"/>
      <c r="FN745" s="23"/>
      <c r="FO745" s="23"/>
      <c r="FP745" s="23"/>
      <c r="FQ745" s="23"/>
      <c r="FR745" s="23"/>
      <c r="FS745" s="23"/>
      <c r="FT745" s="23"/>
      <c r="FU745" s="23"/>
      <c r="FV745" s="23"/>
      <c r="FW745" s="23"/>
      <c r="FX745" s="23"/>
      <c r="FY745" s="23"/>
      <c r="FZ745" s="23"/>
      <c r="GA745" s="23"/>
      <c r="GB745" s="23"/>
      <c r="GC745" s="23"/>
      <c r="GD745" s="23"/>
      <c r="GE745" s="23"/>
      <c r="GF745" s="23"/>
      <c r="GG745" s="23"/>
      <c r="GH745" s="23"/>
      <c r="GI745" s="23"/>
      <c r="GJ745" s="23"/>
      <c r="GK745" s="23"/>
    </row>
    <row r="746" spans="1:193" x14ac:dyDescent="0.35">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c r="AD746" s="23"/>
      <c r="AE746" s="23"/>
      <c r="AF746" s="23"/>
      <c r="AG746" s="23"/>
      <c r="AH746" s="23"/>
      <c r="AI746" s="23"/>
      <c r="AJ746" s="23"/>
      <c r="AK746" s="23"/>
      <c r="AL746" s="23"/>
      <c r="AM746" s="23"/>
      <c r="AN746" s="23"/>
      <c r="AO746" s="23"/>
      <c r="AP746" s="23"/>
      <c r="AQ746" s="23"/>
      <c r="AR746" s="23"/>
      <c r="AS746" s="23"/>
      <c r="AT746" s="23"/>
      <c r="AU746" s="23"/>
      <c r="AV746" s="23"/>
      <c r="AW746" s="23"/>
      <c r="AX746" s="23"/>
      <c r="AY746" s="23"/>
      <c r="AZ746" s="23"/>
      <c r="BA746" s="23"/>
      <c r="BB746" s="23"/>
      <c r="BC746" s="23"/>
      <c r="BD746" s="23"/>
      <c r="BE746" s="23"/>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c r="EC746" s="23"/>
      <c r="ED746" s="23"/>
      <c r="EE746" s="23"/>
      <c r="EF746" s="23"/>
      <c r="EG746" s="23"/>
      <c r="EH746" s="23"/>
      <c r="EI746" s="23"/>
      <c r="EJ746" s="23"/>
      <c r="EK746" s="23"/>
      <c r="EL746" s="23"/>
      <c r="EM746" s="23"/>
      <c r="EN746" s="23"/>
      <c r="EO746" s="23"/>
      <c r="EP746" s="23"/>
      <c r="EQ746" s="23"/>
      <c r="ER746" s="23"/>
      <c r="ES746" s="23"/>
      <c r="ET746" s="23"/>
      <c r="EU746" s="23"/>
      <c r="EV746" s="23"/>
      <c r="EW746" s="23"/>
      <c r="EX746" s="23"/>
      <c r="EY746" s="23"/>
      <c r="EZ746" s="23"/>
      <c r="FA746" s="23"/>
      <c r="FB746" s="23"/>
      <c r="FC746" s="23"/>
      <c r="FD746" s="23"/>
      <c r="FE746" s="23"/>
      <c r="FF746" s="23"/>
      <c r="FG746" s="23"/>
      <c r="FH746" s="23"/>
      <c r="FI746" s="23"/>
      <c r="FJ746" s="23"/>
      <c r="FK746" s="23"/>
      <c r="FL746" s="23"/>
      <c r="FM746" s="23"/>
      <c r="FN746" s="23"/>
      <c r="FO746" s="23"/>
      <c r="FP746" s="23"/>
      <c r="FQ746" s="23"/>
      <c r="FR746" s="23"/>
      <c r="FS746" s="23"/>
      <c r="FT746" s="23"/>
      <c r="FU746" s="23"/>
      <c r="FV746" s="23"/>
      <c r="FW746" s="23"/>
      <c r="FX746" s="23"/>
      <c r="FY746" s="23"/>
      <c r="FZ746" s="23"/>
      <c r="GA746" s="23"/>
      <c r="GB746" s="23"/>
      <c r="GC746" s="23"/>
      <c r="GD746" s="23"/>
      <c r="GE746" s="23"/>
      <c r="GF746" s="23"/>
      <c r="GG746" s="23"/>
      <c r="GH746" s="23"/>
      <c r="GI746" s="23"/>
      <c r="GJ746" s="23"/>
      <c r="GK746" s="23"/>
    </row>
    <row r="747" spans="1:193" x14ac:dyDescent="0.35">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c r="AD747" s="23"/>
      <c r="AE747" s="23"/>
      <c r="AF747" s="23"/>
      <c r="AG747" s="23"/>
      <c r="AH747" s="23"/>
      <c r="AI747" s="23"/>
      <c r="AJ747" s="23"/>
      <c r="AK747" s="23"/>
      <c r="AL747" s="23"/>
      <c r="AM747" s="23"/>
      <c r="AN747" s="23"/>
      <c r="AO747" s="23"/>
      <c r="AP747" s="23"/>
      <c r="AQ747" s="23"/>
      <c r="AR747" s="23"/>
      <c r="AS747" s="23"/>
      <c r="AT747" s="23"/>
      <c r="AU747" s="23"/>
      <c r="AV747" s="23"/>
      <c r="AW747" s="23"/>
      <c r="AX747" s="23"/>
      <c r="AY747" s="23"/>
      <c r="AZ747" s="23"/>
      <c r="BA747" s="23"/>
      <c r="BB747" s="23"/>
      <c r="BC747" s="23"/>
      <c r="BD747" s="23"/>
      <c r="BE747" s="23"/>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c r="EC747" s="23"/>
      <c r="ED747" s="23"/>
      <c r="EE747" s="23"/>
      <c r="EF747" s="23"/>
      <c r="EG747" s="23"/>
      <c r="EH747" s="23"/>
      <c r="EI747" s="23"/>
      <c r="EJ747" s="23"/>
      <c r="EK747" s="23"/>
      <c r="EL747" s="23"/>
      <c r="EM747" s="23"/>
      <c r="EN747" s="23"/>
      <c r="EO747" s="23"/>
      <c r="EP747" s="23"/>
      <c r="EQ747" s="23"/>
      <c r="ER747" s="23"/>
      <c r="ES747" s="23"/>
      <c r="ET747" s="23"/>
      <c r="EU747" s="23"/>
      <c r="EV747" s="23"/>
      <c r="EW747" s="23"/>
      <c r="EX747" s="23"/>
      <c r="EY747" s="23"/>
      <c r="EZ747" s="23"/>
      <c r="FA747" s="23"/>
      <c r="FB747" s="23"/>
      <c r="FC747" s="23"/>
      <c r="FD747" s="23"/>
      <c r="FE747" s="23"/>
      <c r="FF747" s="23"/>
      <c r="FG747" s="23"/>
      <c r="FH747" s="23"/>
      <c r="FI747" s="23"/>
      <c r="FJ747" s="23"/>
      <c r="FK747" s="23"/>
      <c r="FL747" s="23"/>
      <c r="FM747" s="23"/>
      <c r="FN747" s="23"/>
      <c r="FO747" s="23"/>
      <c r="FP747" s="23"/>
      <c r="FQ747" s="23"/>
      <c r="FR747" s="23"/>
      <c r="FS747" s="23"/>
      <c r="FT747" s="23"/>
      <c r="FU747" s="23"/>
      <c r="FV747" s="23"/>
      <c r="FW747" s="23"/>
      <c r="FX747" s="23"/>
      <c r="FY747" s="23"/>
      <c r="FZ747" s="23"/>
      <c r="GA747" s="23"/>
      <c r="GB747" s="23"/>
      <c r="GC747" s="23"/>
      <c r="GD747" s="23"/>
      <c r="GE747" s="23"/>
      <c r="GF747" s="23"/>
      <c r="GG747" s="23"/>
      <c r="GH747" s="23"/>
      <c r="GI747" s="23"/>
      <c r="GJ747" s="23"/>
      <c r="GK747" s="23"/>
    </row>
    <row r="748" spans="1:193" x14ac:dyDescent="0.35">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c r="AR748" s="23"/>
      <c r="AS748" s="23"/>
      <c r="AT748" s="23"/>
      <c r="AU748" s="23"/>
      <c r="AV748" s="23"/>
      <c r="AW748" s="23"/>
      <c r="AX748" s="23"/>
      <c r="AY748" s="23"/>
      <c r="AZ748" s="23"/>
      <c r="BA748" s="23"/>
      <c r="BB748" s="23"/>
      <c r="BC748" s="23"/>
      <c r="BD748" s="23"/>
      <c r="BE748" s="23"/>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c r="EC748" s="23"/>
      <c r="ED748" s="23"/>
      <c r="EE748" s="23"/>
      <c r="EF748" s="23"/>
      <c r="EG748" s="23"/>
      <c r="EH748" s="23"/>
      <c r="EI748" s="23"/>
      <c r="EJ748" s="23"/>
      <c r="EK748" s="23"/>
      <c r="EL748" s="23"/>
      <c r="EM748" s="23"/>
      <c r="EN748" s="23"/>
      <c r="EO748" s="23"/>
      <c r="EP748" s="23"/>
      <c r="EQ748" s="23"/>
      <c r="ER748" s="23"/>
      <c r="ES748" s="23"/>
      <c r="ET748" s="23"/>
      <c r="EU748" s="23"/>
      <c r="EV748" s="23"/>
      <c r="EW748" s="23"/>
      <c r="EX748" s="23"/>
      <c r="EY748" s="23"/>
      <c r="EZ748" s="23"/>
      <c r="FA748" s="23"/>
      <c r="FB748" s="23"/>
      <c r="FC748" s="23"/>
      <c r="FD748" s="23"/>
      <c r="FE748" s="23"/>
      <c r="FF748" s="23"/>
      <c r="FG748" s="23"/>
      <c r="FH748" s="23"/>
      <c r="FI748" s="23"/>
      <c r="FJ748" s="23"/>
      <c r="FK748" s="23"/>
      <c r="FL748" s="23"/>
      <c r="FM748" s="23"/>
      <c r="FN748" s="23"/>
      <c r="FO748" s="23"/>
      <c r="FP748" s="23"/>
      <c r="FQ748" s="23"/>
      <c r="FR748" s="23"/>
      <c r="FS748" s="23"/>
      <c r="FT748" s="23"/>
      <c r="FU748" s="23"/>
      <c r="FV748" s="23"/>
      <c r="FW748" s="23"/>
      <c r="FX748" s="23"/>
      <c r="FY748" s="23"/>
      <c r="FZ748" s="23"/>
      <c r="GA748" s="23"/>
      <c r="GB748" s="23"/>
      <c r="GC748" s="23"/>
      <c r="GD748" s="23"/>
      <c r="GE748" s="23"/>
      <c r="GF748" s="23"/>
      <c r="GG748" s="23"/>
      <c r="GH748" s="23"/>
      <c r="GI748" s="23"/>
      <c r="GJ748" s="23"/>
      <c r="GK748" s="23"/>
    </row>
    <row r="749" spans="1:193" x14ac:dyDescent="0.35">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c r="AD749" s="23"/>
      <c r="AE749" s="23"/>
      <c r="AF749" s="23"/>
      <c r="AG749" s="23"/>
      <c r="AH749" s="23"/>
      <c r="AI749" s="23"/>
      <c r="AJ749" s="23"/>
      <c r="AK749" s="23"/>
      <c r="AL749" s="23"/>
      <c r="AM749" s="23"/>
      <c r="AN749" s="23"/>
      <c r="AO749" s="23"/>
      <c r="AP749" s="23"/>
      <c r="AQ749" s="23"/>
      <c r="AR749" s="23"/>
      <c r="AS749" s="23"/>
      <c r="AT749" s="23"/>
      <c r="AU749" s="23"/>
      <c r="AV749" s="23"/>
      <c r="AW749" s="23"/>
      <c r="AX749" s="23"/>
      <c r="AY749" s="23"/>
      <c r="AZ749" s="23"/>
      <c r="BA749" s="23"/>
      <c r="BB749" s="23"/>
      <c r="BC749" s="23"/>
      <c r="BD749" s="23"/>
      <c r="BE749" s="23"/>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c r="EC749" s="23"/>
      <c r="ED749" s="23"/>
      <c r="EE749" s="23"/>
      <c r="EF749" s="23"/>
      <c r="EG749" s="23"/>
      <c r="EH749" s="23"/>
      <c r="EI749" s="23"/>
      <c r="EJ749" s="23"/>
      <c r="EK749" s="23"/>
      <c r="EL749" s="23"/>
      <c r="EM749" s="23"/>
      <c r="EN749" s="23"/>
      <c r="EO749" s="23"/>
      <c r="EP749" s="23"/>
      <c r="EQ749" s="23"/>
      <c r="ER749" s="23"/>
      <c r="ES749" s="23"/>
      <c r="ET749" s="23"/>
      <c r="EU749" s="23"/>
      <c r="EV749" s="23"/>
      <c r="EW749" s="23"/>
      <c r="EX749" s="23"/>
      <c r="EY749" s="23"/>
      <c r="EZ749" s="23"/>
      <c r="FA749" s="23"/>
      <c r="FB749" s="23"/>
      <c r="FC749" s="23"/>
      <c r="FD749" s="23"/>
      <c r="FE749" s="23"/>
      <c r="FF749" s="23"/>
      <c r="FG749" s="23"/>
      <c r="FH749" s="23"/>
      <c r="FI749" s="23"/>
      <c r="FJ749" s="23"/>
      <c r="FK749" s="23"/>
      <c r="FL749" s="23"/>
      <c r="FM749" s="23"/>
      <c r="FN749" s="23"/>
      <c r="FO749" s="23"/>
      <c r="FP749" s="23"/>
      <c r="FQ749" s="23"/>
      <c r="FR749" s="23"/>
      <c r="FS749" s="23"/>
      <c r="FT749" s="23"/>
      <c r="FU749" s="23"/>
      <c r="FV749" s="23"/>
      <c r="FW749" s="23"/>
      <c r="FX749" s="23"/>
      <c r="FY749" s="23"/>
      <c r="FZ749" s="23"/>
      <c r="GA749" s="23"/>
      <c r="GB749" s="23"/>
      <c r="GC749" s="23"/>
      <c r="GD749" s="23"/>
      <c r="GE749" s="23"/>
      <c r="GF749" s="23"/>
      <c r="GG749" s="23"/>
      <c r="GH749" s="23"/>
      <c r="GI749" s="23"/>
      <c r="GJ749" s="23"/>
      <c r="GK749" s="23"/>
    </row>
    <row r="750" spans="1:193" x14ac:dyDescent="0.35">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c r="AD750" s="23"/>
      <c r="AE750" s="23"/>
      <c r="AF750" s="23"/>
      <c r="AG750" s="23"/>
      <c r="AH750" s="23"/>
      <c r="AI750" s="23"/>
      <c r="AJ750" s="23"/>
      <c r="AK750" s="23"/>
      <c r="AL750" s="23"/>
      <c r="AM750" s="23"/>
      <c r="AN750" s="23"/>
      <c r="AO750" s="23"/>
      <c r="AP750" s="23"/>
      <c r="AQ750" s="23"/>
      <c r="AR750" s="23"/>
      <c r="AS750" s="23"/>
      <c r="AT750" s="23"/>
      <c r="AU750" s="23"/>
      <c r="AV750" s="23"/>
      <c r="AW750" s="23"/>
      <c r="AX750" s="23"/>
      <c r="AY750" s="23"/>
      <c r="AZ750" s="23"/>
      <c r="BA750" s="23"/>
      <c r="BB750" s="23"/>
      <c r="BC750" s="23"/>
      <c r="BD750" s="23"/>
      <c r="BE750" s="23"/>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c r="EC750" s="23"/>
      <c r="ED750" s="23"/>
      <c r="EE750" s="23"/>
      <c r="EF750" s="23"/>
      <c r="EG750" s="23"/>
      <c r="EH750" s="23"/>
      <c r="EI750" s="23"/>
      <c r="EJ750" s="23"/>
      <c r="EK750" s="23"/>
      <c r="EL750" s="23"/>
      <c r="EM750" s="23"/>
      <c r="EN750" s="23"/>
      <c r="EO750" s="23"/>
      <c r="EP750" s="23"/>
      <c r="EQ750" s="23"/>
      <c r="ER750" s="23"/>
      <c r="ES750" s="23"/>
      <c r="ET750" s="23"/>
      <c r="EU750" s="23"/>
      <c r="EV750" s="23"/>
      <c r="EW750" s="23"/>
      <c r="EX750" s="23"/>
      <c r="EY750" s="23"/>
      <c r="EZ750" s="23"/>
      <c r="FA750" s="23"/>
      <c r="FB750" s="23"/>
      <c r="FC750" s="23"/>
      <c r="FD750" s="23"/>
      <c r="FE750" s="23"/>
      <c r="FF750" s="23"/>
      <c r="FG750" s="23"/>
      <c r="FH750" s="23"/>
      <c r="FI750" s="23"/>
      <c r="FJ750" s="23"/>
      <c r="FK750" s="23"/>
      <c r="FL750" s="23"/>
      <c r="FM750" s="23"/>
      <c r="FN750" s="23"/>
      <c r="FO750" s="23"/>
      <c r="FP750" s="23"/>
      <c r="FQ750" s="23"/>
      <c r="FR750" s="23"/>
      <c r="FS750" s="23"/>
      <c r="FT750" s="23"/>
      <c r="FU750" s="23"/>
      <c r="FV750" s="23"/>
      <c r="FW750" s="23"/>
      <c r="FX750" s="23"/>
      <c r="FY750" s="23"/>
      <c r="FZ750" s="23"/>
      <c r="GA750" s="23"/>
      <c r="GB750" s="23"/>
      <c r="GC750" s="23"/>
      <c r="GD750" s="23"/>
      <c r="GE750" s="23"/>
      <c r="GF750" s="23"/>
      <c r="GG750" s="23"/>
      <c r="GH750" s="23"/>
      <c r="GI750" s="23"/>
      <c r="GJ750" s="23"/>
      <c r="GK750" s="23"/>
    </row>
    <row r="751" spans="1:193" x14ac:dyDescent="0.35">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c r="AD751" s="23"/>
      <c r="AE751" s="23"/>
      <c r="AF751" s="23"/>
      <c r="AG751" s="23"/>
      <c r="AH751" s="23"/>
      <c r="AI751" s="23"/>
      <c r="AJ751" s="23"/>
      <c r="AK751" s="23"/>
      <c r="AL751" s="23"/>
      <c r="AM751" s="23"/>
      <c r="AN751" s="23"/>
      <c r="AO751" s="23"/>
      <c r="AP751" s="23"/>
      <c r="AQ751" s="23"/>
      <c r="AR751" s="23"/>
      <c r="AS751" s="23"/>
      <c r="AT751" s="23"/>
      <c r="AU751" s="23"/>
      <c r="AV751" s="23"/>
      <c r="AW751" s="23"/>
      <c r="AX751" s="23"/>
      <c r="AY751" s="23"/>
      <c r="AZ751" s="23"/>
      <c r="BA751" s="23"/>
      <c r="BB751" s="23"/>
      <c r="BC751" s="23"/>
      <c r="BD751" s="23"/>
      <c r="BE751" s="23"/>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c r="EC751" s="23"/>
      <c r="ED751" s="23"/>
      <c r="EE751" s="23"/>
      <c r="EF751" s="23"/>
      <c r="EG751" s="23"/>
      <c r="EH751" s="23"/>
      <c r="EI751" s="23"/>
      <c r="EJ751" s="23"/>
      <c r="EK751" s="23"/>
      <c r="EL751" s="23"/>
      <c r="EM751" s="23"/>
      <c r="EN751" s="23"/>
      <c r="EO751" s="23"/>
      <c r="EP751" s="23"/>
      <c r="EQ751" s="23"/>
      <c r="ER751" s="23"/>
      <c r="ES751" s="23"/>
      <c r="ET751" s="23"/>
      <c r="EU751" s="23"/>
      <c r="EV751" s="23"/>
      <c r="EW751" s="23"/>
      <c r="EX751" s="23"/>
      <c r="EY751" s="23"/>
      <c r="EZ751" s="23"/>
      <c r="FA751" s="23"/>
      <c r="FB751" s="23"/>
      <c r="FC751" s="23"/>
      <c r="FD751" s="23"/>
      <c r="FE751" s="23"/>
      <c r="FF751" s="23"/>
      <c r="FG751" s="23"/>
      <c r="FH751" s="23"/>
      <c r="FI751" s="23"/>
      <c r="FJ751" s="23"/>
      <c r="FK751" s="23"/>
      <c r="FL751" s="23"/>
      <c r="FM751" s="23"/>
      <c r="FN751" s="23"/>
      <c r="FO751" s="23"/>
      <c r="FP751" s="23"/>
      <c r="FQ751" s="23"/>
      <c r="FR751" s="23"/>
      <c r="FS751" s="23"/>
      <c r="FT751" s="23"/>
      <c r="FU751" s="23"/>
      <c r="FV751" s="23"/>
      <c r="FW751" s="23"/>
      <c r="FX751" s="23"/>
      <c r="FY751" s="23"/>
      <c r="FZ751" s="23"/>
      <c r="GA751" s="23"/>
      <c r="GB751" s="23"/>
      <c r="GC751" s="23"/>
      <c r="GD751" s="23"/>
      <c r="GE751" s="23"/>
      <c r="GF751" s="23"/>
      <c r="GG751" s="23"/>
      <c r="GH751" s="23"/>
      <c r="GI751" s="23"/>
      <c r="GJ751" s="23"/>
      <c r="GK751" s="23"/>
    </row>
    <row r="752" spans="1:193" x14ac:dyDescent="0.35">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c r="AD752" s="23"/>
      <c r="AE752" s="23"/>
      <c r="AF752" s="23"/>
      <c r="AG752" s="23"/>
      <c r="AH752" s="23"/>
      <c r="AI752" s="23"/>
      <c r="AJ752" s="23"/>
      <c r="AK752" s="23"/>
      <c r="AL752" s="23"/>
      <c r="AM752" s="23"/>
      <c r="AN752" s="23"/>
      <c r="AO752" s="23"/>
      <c r="AP752" s="23"/>
      <c r="AQ752" s="23"/>
      <c r="AR752" s="23"/>
      <c r="AS752" s="23"/>
      <c r="AT752" s="23"/>
      <c r="AU752" s="23"/>
      <c r="AV752" s="23"/>
      <c r="AW752" s="23"/>
      <c r="AX752" s="23"/>
      <c r="AY752" s="23"/>
      <c r="AZ752" s="23"/>
      <c r="BA752" s="23"/>
      <c r="BB752" s="23"/>
      <c r="BC752" s="23"/>
      <c r="BD752" s="23"/>
      <c r="BE752" s="23"/>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c r="EC752" s="23"/>
      <c r="ED752" s="23"/>
      <c r="EE752" s="23"/>
      <c r="EF752" s="23"/>
      <c r="EG752" s="23"/>
      <c r="EH752" s="23"/>
      <c r="EI752" s="23"/>
      <c r="EJ752" s="23"/>
      <c r="EK752" s="23"/>
      <c r="EL752" s="23"/>
      <c r="EM752" s="23"/>
      <c r="EN752" s="23"/>
      <c r="EO752" s="23"/>
      <c r="EP752" s="23"/>
      <c r="EQ752" s="23"/>
      <c r="ER752" s="23"/>
      <c r="ES752" s="23"/>
      <c r="ET752" s="23"/>
      <c r="EU752" s="23"/>
      <c r="EV752" s="23"/>
      <c r="EW752" s="23"/>
      <c r="EX752" s="23"/>
      <c r="EY752" s="23"/>
      <c r="EZ752" s="23"/>
      <c r="FA752" s="23"/>
      <c r="FB752" s="23"/>
      <c r="FC752" s="23"/>
      <c r="FD752" s="23"/>
      <c r="FE752" s="23"/>
      <c r="FF752" s="23"/>
      <c r="FG752" s="23"/>
      <c r="FH752" s="23"/>
      <c r="FI752" s="23"/>
      <c r="FJ752" s="23"/>
      <c r="FK752" s="23"/>
      <c r="FL752" s="23"/>
      <c r="FM752" s="23"/>
      <c r="FN752" s="23"/>
      <c r="FO752" s="23"/>
      <c r="FP752" s="23"/>
      <c r="FQ752" s="23"/>
      <c r="FR752" s="23"/>
      <c r="FS752" s="23"/>
      <c r="FT752" s="23"/>
      <c r="FU752" s="23"/>
      <c r="FV752" s="23"/>
      <c r="FW752" s="23"/>
      <c r="FX752" s="23"/>
      <c r="FY752" s="23"/>
      <c r="FZ752" s="23"/>
      <c r="GA752" s="23"/>
      <c r="GB752" s="23"/>
      <c r="GC752" s="23"/>
      <c r="GD752" s="23"/>
      <c r="GE752" s="23"/>
      <c r="GF752" s="23"/>
      <c r="GG752" s="23"/>
      <c r="GH752" s="23"/>
      <c r="GI752" s="23"/>
      <c r="GJ752" s="23"/>
      <c r="GK752" s="23"/>
    </row>
    <row r="753" spans="1:193" x14ac:dyDescent="0.35">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c r="AD753" s="23"/>
      <c r="AE753" s="23"/>
      <c r="AF753" s="23"/>
      <c r="AG753" s="23"/>
      <c r="AH753" s="23"/>
      <c r="AI753" s="23"/>
      <c r="AJ753" s="23"/>
      <c r="AK753" s="23"/>
      <c r="AL753" s="23"/>
      <c r="AM753" s="23"/>
      <c r="AN753" s="23"/>
      <c r="AO753" s="23"/>
      <c r="AP753" s="23"/>
      <c r="AQ753" s="23"/>
      <c r="AR753" s="23"/>
      <c r="AS753" s="23"/>
      <c r="AT753" s="23"/>
      <c r="AU753" s="23"/>
      <c r="AV753" s="23"/>
      <c r="AW753" s="23"/>
      <c r="AX753" s="23"/>
      <c r="AY753" s="23"/>
      <c r="AZ753" s="23"/>
      <c r="BA753" s="23"/>
      <c r="BB753" s="23"/>
      <c r="BC753" s="23"/>
      <c r="BD753" s="23"/>
      <c r="BE753" s="23"/>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c r="EC753" s="23"/>
      <c r="ED753" s="23"/>
      <c r="EE753" s="23"/>
      <c r="EF753" s="23"/>
      <c r="EG753" s="23"/>
      <c r="EH753" s="23"/>
      <c r="EI753" s="23"/>
      <c r="EJ753" s="23"/>
      <c r="EK753" s="23"/>
      <c r="EL753" s="23"/>
      <c r="EM753" s="23"/>
      <c r="EN753" s="23"/>
      <c r="EO753" s="23"/>
      <c r="EP753" s="23"/>
      <c r="EQ753" s="23"/>
      <c r="ER753" s="23"/>
      <c r="ES753" s="23"/>
      <c r="ET753" s="23"/>
      <c r="EU753" s="23"/>
      <c r="EV753" s="23"/>
      <c r="EW753" s="23"/>
      <c r="EX753" s="23"/>
      <c r="EY753" s="23"/>
      <c r="EZ753" s="23"/>
      <c r="FA753" s="23"/>
      <c r="FB753" s="23"/>
      <c r="FC753" s="23"/>
      <c r="FD753" s="23"/>
      <c r="FE753" s="23"/>
      <c r="FF753" s="23"/>
      <c r="FG753" s="23"/>
      <c r="FH753" s="23"/>
      <c r="FI753" s="23"/>
      <c r="FJ753" s="23"/>
      <c r="FK753" s="23"/>
      <c r="FL753" s="23"/>
      <c r="FM753" s="23"/>
      <c r="FN753" s="23"/>
      <c r="FO753" s="23"/>
      <c r="FP753" s="23"/>
      <c r="FQ753" s="23"/>
      <c r="FR753" s="23"/>
      <c r="FS753" s="23"/>
      <c r="FT753" s="23"/>
      <c r="FU753" s="23"/>
      <c r="FV753" s="23"/>
      <c r="FW753" s="23"/>
      <c r="FX753" s="23"/>
      <c r="FY753" s="23"/>
      <c r="FZ753" s="23"/>
      <c r="GA753" s="23"/>
      <c r="GB753" s="23"/>
      <c r="GC753" s="23"/>
      <c r="GD753" s="23"/>
      <c r="GE753" s="23"/>
      <c r="GF753" s="23"/>
      <c r="GG753" s="23"/>
      <c r="GH753" s="23"/>
      <c r="GI753" s="23"/>
      <c r="GJ753" s="23"/>
      <c r="GK753" s="23"/>
    </row>
    <row r="754" spans="1:193" x14ac:dyDescent="0.35">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c r="AD754" s="23"/>
      <c r="AE754" s="23"/>
      <c r="AF754" s="23"/>
      <c r="AG754" s="23"/>
      <c r="AH754" s="23"/>
      <c r="AI754" s="23"/>
      <c r="AJ754" s="23"/>
      <c r="AK754" s="23"/>
      <c r="AL754" s="23"/>
      <c r="AM754" s="23"/>
      <c r="AN754" s="23"/>
      <c r="AO754" s="23"/>
      <c r="AP754" s="23"/>
      <c r="AQ754" s="23"/>
      <c r="AR754" s="23"/>
      <c r="AS754" s="23"/>
      <c r="AT754" s="23"/>
      <c r="AU754" s="23"/>
      <c r="AV754" s="23"/>
      <c r="AW754" s="23"/>
      <c r="AX754" s="23"/>
      <c r="AY754" s="23"/>
      <c r="AZ754" s="23"/>
      <c r="BA754" s="23"/>
      <c r="BB754" s="23"/>
      <c r="BC754" s="23"/>
      <c r="BD754" s="23"/>
      <c r="BE754" s="23"/>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c r="EC754" s="23"/>
      <c r="ED754" s="23"/>
      <c r="EE754" s="23"/>
      <c r="EF754" s="23"/>
      <c r="EG754" s="23"/>
      <c r="EH754" s="23"/>
      <c r="EI754" s="23"/>
      <c r="EJ754" s="23"/>
      <c r="EK754" s="23"/>
      <c r="EL754" s="23"/>
      <c r="EM754" s="23"/>
      <c r="EN754" s="23"/>
      <c r="EO754" s="23"/>
      <c r="EP754" s="23"/>
      <c r="EQ754" s="23"/>
      <c r="ER754" s="23"/>
      <c r="ES754" s="23"/>
      <c r="ET754" s="23"/>
      <c r="EU754" s="23"/>
      <c r="EV754" s="23"/>
      <c r="EW754" s="23"/>
      <c r="EX754" s="23"/>
      <c r="EY754" s="23"/>
      <c r="EZ754" s="23"/>
      <c r="FA754" s="23"/>
      <c r="FB754" s="23"/>
      <c r="FC754" s="23"/>
      <c r="FD754" s="23"/>
      <c r="FE754" s="23"/>
      <c r="FF754" s="23"/>
      <c r="FG754" s="23"/>
      <c r="FH754" s="23"/>
      <c r="FI754" s="23"/>
      <c r="FJ754" s="23"/>
      <c r="FK754" s="23"/>
      <c r="FL754" s="23"/>
      <c r="FM754" s="23"/>
      <c r="FN754" s="23"/>
      <c r="FO754" s="23"/>
      <c r="FP754" s="23"/>
      <c r="FQ754" s="23"/>
      <c r="FR754" s="23"/>
      <c r="FS754" s="23"/>
      <c r="FT754" s="23"/>
      <c r="FU754" s="23"/>
      <c r="FV754" s="23"/>
      <c r="FW754" s="23"/>
      <c r="FX754" s="23"/>
      <c r="FY754" s="23"/>
      <c r="FZ754" s="23"/>
      <c r="GA754" s="23"/>
      <c r="GB754" s="23"/>
      <c r="GC754" s="23"/>
      <c r="GD754" s="23"/>
      <c r="GE754" s="23"/>
      <c r="GF754" s="23"/>
      <c r="GG754" s="23"/>
      <c r="GH754" s="23"/>
      <c r="GI754" s="23"/>
      <c r="GJ754" s="23"/>
      <c r="GK754" s="23"/>
    </row>
    <row r="755" spans="1:193" x14ac:dyDescent="0.35">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c r="AD755" s="23"/>
      <c r="AE755" s="23"/>
      <c r="AF755" s="23"/>
      <c r="AG755" s="23"/>
      <c r="AH755" s="23"/>
      <c r="AI755" s="23"/>
      <c r="AJ755" s="23"/>
      <c r="AK755" s="23"/>
      <c r="AL755" s="23"/>
      <c r="AM755" s="23"/>
      <c r="AN755" s="23"/>
      <c r="AO755" s="23"/>
      <c r="AP755" s="23"/>
      <c r="AQ755" s="23"/>
      <c r="AR755" s="23"/>
      <c r="AS755" s="23"/>
      <c r="AT755" s="23"/>
      <c r="AU755" s="23"/>
      <c r="AV755" s="23"/>
      <c r="AW755" s="23"/>
      <c r="AX755" s="23"/>
      <c r="AY755" s="23"/>
      <c r="AZ755" s="23"/>
      <c r="BA755" s="23"/>
      <c r="BB755" s="23"/>
      <c r="BC755" s="23"/>
      <c r="BD755" s="23"/>
      <c r="BE755" s="23"/>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c r="EC755" s="23"/>
      <c r="ED755" s="23"/>
      <c r="EE755" s="23"/>
      <c r="EF755" s="23"/>
      <c r="EG755" s="23"/>
      <c r="EH755" s="23"/>
      <c r="EI755" s="23"/>
      <c r="EJ755" s="23"/>
      <c r="EK755" s="23"/>
      <c r="EL755" s="23"/>
      <c r="EM755" s="23"/>
      <c r="EN755" s="23"/>
      <c r="EO755" s="23"/>
      <c r="EP755" s="23"/>
      <c r="EQ755" s="23"/>
      <c r="ER755" s="23"/>
      <c r="ES755" s="23"/>
      <c r="ET755" s="23"/>
      <c r="EU755" s="23"/>
      <c r="EV755" s="23"/>
      <c r="EW755" s="23"/>
      <c r="EX755" s="23"/>
      <c r="EY755" s="23"/>
      <c r="EZ755" s="23"/>
      <c r="FA755" s="23"/>
      <c r="FB755" s="23"/>
      <c r="FC755" s="23"/>
      <c r="FD755" s="23"/>
      <c r="FE755" s="23"/>
      <c r="FF755" s="23"/>
      <c r="FG755" s="23"/>
      <c r="FH755" s="23"/>
      <c r="FI755" s="23"/>
      <c r="FJ755" s="23"/>
      <c r="FK755" s="23"/>
      <c r="FL755" s="23"/>
      <c r="FM755" s="23"/>
      <c r="FN755" s="23"/>
      <c r="FO755" s="23"/>
      <c r="FP755" s="23"/>
      <c r="FQ755" s="23"/>
      <c r="FR755" s="23"/>
      <c r="FS755" s="23"/>
      <c r="FT755" s="23"/>
      <c r="FU755" s="23"/>
      <c r="FV755" s="23"/>
      <c r="FW755" s="23"/>
      <c r="FX755" s="23"/>
      <c r="FY755" s="23"/>
      <c r="FZ755" s="23"/>
      <c r="GA755" s="23"/>
      <c r="GB755" s="23"/>
      <c r="GC755" s="23"/>
      <c r="GD755" s="23"/>
      <c r="GE755" s="23"/>
      <c r="GF755" s="23"/>
      <c r="GG755" s="23"/>
      <c r="GH755" s="23"/>
      <c r="GI755" s="23"/>
      <c r="GJ755" s="23"/>
      <c r="GK755" s="23"/>
    </row>
    <row r="756" spans="1:193" x14ac:dyDescent="0.35">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c r="AD756" s="23"/>
      <c r="AE756" s="23"/>
      <c r="AF756" s="23"/>
      <c r="AG756" s="23"/>
      <c r="AH756" s="23"/>
      <c r="AI756" s="23"/>
      <c r="AJ756" s="23"/>
      <c r="AK756" s="23"/>
      <c r="AL756" s="23"/>
      <c r="AM756" s="23"/>
      <c r="AN756" s="23"/>
      <c r="AO756" s="23"/>
      <c r="AP756" s="23"/>
      <c r="AQ756" s="23"/>
      <c r="AR756" s="23"/>
      <c r="AS756" s="23"/>
      <c r="AT756" s="23"/>
      <c r="AU756" s="23"/>
      <c r="AV756" s="23"/>
      <c r="AW756" s="23"/>
      <c r="AX756" s="23"/>
      <c r="AY756" s="23"/>
      <c r="AZ756" s="23"/>
      <c r="BA756" s="23"/>
      <c r="BB756" s="23"/>
      <c r="BC756" s="23"/>
      <c r="BD756" s="23"/>
      <c r="BE756" s="23"/>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c r="EC756" s="23"/>
      <c r="ED756" s="23"/>
      <c r="EE756" s="23"/>
      <c r="EF756" s="23"/>
      <c r="EG756" s="23"/>
      <c r="EH756" s="23"/>
      <c r="EI756" s="23"/>
      <c r="EJ756" s="23"/>
      <c r="EK756" s="23"/>
      <c r="EL756" s="23"/>
      <c r="EM756" s="23"/>
      <c r="EN756" s="23"/>
      <c r="EO756" s="23"/>
      <c r="EP756" s="23"/>
      <c r="EQ756" s="23"/>
      <c r="ER756" s="23"/>
      <c r="ES756" s="23"/>
      <c r="ET756" s="23"/>
      <c r="EU756" s="23"/>
      <c r="EV756" s="23"/>
      <c r="EW756" s="23"/>
      <c r="EX756" s="23"/>
      <c r="EY756" s="23"/>
      <c r="EZ756" s="23"/>
      <c r="FA756" s="23"/>
      <c r="FB756" s="23"/>
      <c r="FC756" s="23"/>
      <c r="FD756" s="23"/>
      <c r="FE756" s="23"/>
      <c r="FF756" s="23"/>
      <c r="FG756" s="23"/>
      <c r="FH756" s="23"/>
      <c r="FI756" s="23"/>
      <c r="FJ756" s="23"/>
      <c r="FK756" s="23"/>
      <c r="FL756" s="23"/>
      <c r="FM756" s="23"/>
      <c r="FN756" s="23"/>
      <c r="FO756" s="23"/>
      <c r="FP756" s="23"/>
      <c r="FQ756" s="23"/>
      <c r="FR756" s="23"/>
      <c r="FS756" s="23"/>
      <c r="FT756" s="23"/>
      <c r="FU756" s="23"/>
      <c r="FV756" s="23"/>
      <c r="FW756" s="23"/>
      <c r="FX756" s="23"/>
      <c r="FY756" s="23"/>
      <c r="FZ756" s="23"/>
      <c r="GA756" s="23"/>
      <c r="GB756" s="23"/>
      <c r="GC756" s="23"/>
      <c r="GD756" s="23"/>
      <c r="GE756" s="23"/>
      <c r="GF756" s="23"/>
      <c r="GG756" s="23"/>
      <c r="GH756" s="23"/>
      <c r="GI756" s="23"/>
      <c r="GJ756" s="23"/>
      <c r="GK756" s="23"/>
    </row>
    <row r="757" spans="1:193" x14ac:dyDescent="0.35">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c r="AD757" s="23"/>
      <c r="AE757" s="23"/>
      <c r="AF757" s="23"/>
      <c r="AG757" s="23"/>
      <c r="AH757" s="23"/>
      <c r="AI757" s="23"/>
      <c r="AJ757" s="23"/>
      <c r="AK757" s="23"/>
      <c r="AL757" s="23"/>
      <c r="AM757" s="23"/>
      <c r="AN757" s="23"/>
      <c r="AO757" s="23"/>
      <c r="AP757" s="23"/>
      <c r="AQ757" s="23"/>
      <c r="AR757" s="23"/>
      <c r="AS757" s="23"/>
      <c r="AT757" s="23"/>
      <c r="AU757" s="23"/>
      <c r="AV757" s="23"/>
      <c r="AW757" s="23"/>
      <c r="AX757" s="23"/>
      <c r="AY757" s="23"/>
      <c r="AZ757" s="23"/>
      <c r="BA757" s="23"/>
      <c r="BB757" s="23"/>
      <c r="BC757" s="23"/>
      <c r="BD757" s="23"/>
      <c r="BE757" s="23"/>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c r="EC757" s="23"/>
      <c r="ED757" s="23"/>
      <c r="EE757" s="23"/>
      <c r="EF757" s="23"/>
      <c r="EG757" s="23"/>
      <c r="EH757" s="23"/>
      <c r="EI757" s="23"/>
      <c r="EJ757" s="23"/>
      <c r="EK757" s="23"/>
      <c r="EL757" s="23"/>
      <c r="EM757" s="23"/>
      <c r="EN757" s="23"/>
      <c r="EO757" s="23"/>
      <c r="EP757" s="23"/>
      <c r="EQ757" s="23"/>
      <c r="ER757" s="23"/>
      <c r="ES757" s="23"/>
      <c r="ET757" s="23"/>
      <c r="EU757" s="23"/>
      <c r="EV757" s="23"/>
      <c r="EW757" s="23"/>
      <c r="EX757" s="23"/>
      <c r="EY757" s="23"/>
      <c r="EZ757" s="23"/>
      <c r="FA757" s="23"/>
      <c r="FB757" s="23"/>
      <c r="FC757" s="23"/>
      <c r="FD757" s="23"/>
      <c r="FE757" s="23"/>
      <c r="FF757" s="23"/>
      <c r="FG757" s="23"/>
      <c r="FH757" s="23"/>
      <c r="FI757" s="23"/>
      <c r="FJ757" s="23"/>
      <c r="FK757" s="23"/>
      <c r="FL757" s="23"/>
      <c r="FM757" s="23"/>
      <c r="FN757" s="23"/>
      <c r="FO757" s="23"/>
      <c r="FP757" s="23"/>
      <c r="FQ757" s="23"/>
      <c r="FR757" s="23"/>
      <c r="FS757" s="23"/>
      <c r="FT757" s="23"/>
      <c r="FU757" s="23"/>
      <c r="FV757" s="23"/>
      <c r="FW757" s="23"/>
      <c r="FX757" s="23"/>
      <c r="FY757" s="23"/>
      <c r="FZ757" s="23"/>
      <c r="GA757" s="23"/>
      <c r="GB757" s="23"/>
      <c r="GC757" s="23"/>
      <c r="GD757" s="23"/>
      <c r="GE757" s="23"/>
      <c r="GF757" s="23"/>
      <c r="GG757" s="23"/>
      <c r="GH757" s="23"/>
      <c r="GI757" s="23"/>
      <c r="GJ757" s="23"/>
      <c r="GK757" s="23"/>
    </row>
    <row r="758" spans="1:193" x14ac:dyDescent="0.35">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c r="AD758" s="23"/>
      <c r="AE758" s="23"/>
      <c r="AF758" s="23"/>
      <c r="AG758" s="23"/>
      <c r="AH758" s="23"/>
      <c r="AI758" s="23"/>
      <c r="AJ758" s="23"/>
      <c r="AK758" s="23"/>
      <c r="AL758" s="23"/>
      <c r="AM758" s="23"/>
      <c r="AN758" s="23"/>
      <c r="AO758" s="23"/>
      <c r="AP758" s="23"/>
      <c r="AQ758" s="23"/>
      <c r="AR758" s="23"/>
      <c r="AS758" s="23"/>
      <c r="AT758" s="23"/>
      <c r="AU758" s="23"/>
      <c r="AV758" s="23"/>
      <c r="AW758" s="23"/>
      <c r="AX758" s="23"/>
      <c r="AY758" s="23"/>
      <c r="AZ758" s="23"/>
      <c r="BA758" s="23"/>
      <c r="BB758" s="23"/>
      <c r="BC758" s="23"/>
      <c r="BD758" s="23"/>
      <c r="BE758" s="23"/>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c r="EC758" s="23"/>
      <c r="ED758" s="23"/>
      <c r="EE758" s="23"/>
      <c r="EF758" s="23"/>
      <c r="EG758" s="23"/>
      <c r="EH758" s="23"/>
      <c r="EI758" s="23"/>
      <c r="EJ758" s="23"/>
      <c r="EK758" s="23"/>
      <c r="EL758" s="23"/>
      <c r="EM758" s="23"/>
      <c r="EN758" s="23"/>
      <c r="EO758" s="23"/>
      <c r="EP758" s="23"/>
      <c r="EQ758" s="23"/>
      <c r="ER758" s="23"/>
      <c r="ES758" s="23"/>
      <c r="ET758" s="23"/>
      <c r="EU758" s="23"/>
      <c r="EV758" s="23"/>
      <c r="EW758" s="23"/>
      <c r="EX758" s="23"/>
      <c r="EY758" s="23"/>
      <c r="EZ758" s="23"/>
      <c r="FA758" s="23"/>
      <c r="FB758" s="23"/>
      <c r="FC758" s="23"/>
      <c r="FD758" s="23"/>
      <c r="FE758" s="23"/>
      <c r="FF758" s="23"/>
      <c r="FG758" s="23"/>
      <c r="FH758" s="23"/>
      <c r="FI758" s="23"/>
      <c r="FJ758" s="23"/>
      <c r="FK758" s="23"/>
      <c r="FL758" s="23"/>
      <c r="FM758" s="23"/>
      <c r="FN758" s="23"/>
      <c r="FO758" s="23"/>
      <c r="FP758" s="23"/>
      <c r="FQ758" s="23"/>
      <c r="FR758" s="23"/>
      <c r="FS758" s="23"/>
      <c r="FT758" s="23"/>
      <c r="FU758" s="23"/>
      <c r="FV758" s="23"/>
      <c r="FW758" s="23"/>
      <c r="FX758" s="23"/>
      <c r="FY758" s="23"/>
      <c r="FZ758" s="23"/>
      <c r="GA758" s="23"/>
      <c r="GB758" s="23"/>
      <c r="GC758" s="23"/>
      <c r="GD758" s="23"/>
      <c r="GE758" s="23"/>
      <c r="GF758" s="23"/>
      <c r="GG758" s="23"/>
      <c r="GH758" s="23"/>
      <c r="GI758" s="23"/>
      <c r="GJ758" s="23"/>
      <c r="GK758" s="23"/>
    </row>
    <row r="759" spans="1:193" x14ac:dyDescent="0.35">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c r="AD759" s="23"/>
      <c r="AE759" s="23"/>
      <c r="AF759" s="23"/>
      <c r="AG759" s="23"/>
      <c r="AH759" s="23"/>
      <c r="AI759" s="23"/>
      <c r="AJ759" s="23"/>
      <c r="AK759" s="23"/>
      <c r="AL759" s="23"/>
      <c r="AM759" s="23"/>
      <c r="AN759" s="23"/>
      <c r="AO759" s="23"/>
      <c r="AP759" s="23"/>
      <c r="AQ759" s="23"/>
      <c r="AR759" s="23"/>
      <c r="AS759" s="23"/>
      <c r="AT759" s="23"/>
      <c r="AU759" s="23"/>
      <c r="AV759" s="23"/>
      <c r="AW759" s="23"/>
      <c r="AX759" s="23"/>
      <c r="AY759" s="23"/>
      <c r="AZ759" s="23"/>
      <c r="BA759" s="23"/>
      <c r="BB759" s="23"/>
      <c r="BC759" s="23"/>
      <c r="BD759" s="23"/>
      <c r="BE759" s="23"/>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c r="EC759" s="23"/>
      <c r="ED759" s="23"/>
      <c r="EE759" s="23"/>
      <c r="EF759" s="23"/>
      <c r="EG759" s="23"/>
      <c r="EH759" s="23"/>
      <c r="EI759" s="23"/>
      <c r="EJ759" s="23"/>
      <c r="EK759" s="23"/>
      <c r="EL759" s="23"/>
      <c r="EM759" s="23"/>
      <c r="EN759" s="23"/>
      <c r="EO759" s="23"/>
      <c r="EP759" s="23"/>
      <c r="EQ759" s="23"/>
      <c r="ER759" s="23"/>
      <c r="ES759" s="23"/>
      <c r="ET759" s="23"/>
      <c r="EU759" s="23"/>
      <c r="EV759" s="23"/>
      <c r="EW759" s="23"/>
      <c r="EX759" s="23"/>
      <c r="EY759" s="23"/>
      <c r="EZ759" s="23"/>
      <c r="FA759" s="23"/>
      <c r="FB759" s="23"/>
      <c r="FC759" s="23"/>
      <c r="FD759" s="23"/>
      <c r="FE759" s="23"/>
      <c r="FF759" s="23"/>
      <c r="FG759" s="23"/>
      <c r="FH759" s="23"/>
      <c r="FI759" s="23"/>
      <c r="FJ759" s="23"/>
      <c r="FK759" s="23"/>
      <c r="FL759" s="23"/>
      <c r="FM759" s="23"/>
      <c r="FN759" s="23"/>
      <c r="FO759" s="23"/>
      <c r="FP759" s="23"/>
      <c r="FQ759" s="23"/>
      <c r="FR759" s="23"/>
      <c r="FS759" s="23"/>
      <c r="FT759" s="23"/>
      <c r="FU759" s="23"/>
      <c r="FV759" s="23"/>
      <c r="FW759" s="23"/>
      <c r="FX759" s="23"/>
      <c r="FY759" s="23"/>
      <c r="FZ759" s="23"/>
      <c r="GA759" s="23"/>
      <c r="GB759" s="23"/>
      <c r="GC759" s="23"/>
      <c r="GD759" s="23"/>
      <c r="GE759" s="23"/>
      <c r="GF759" s="23"/>
      <c r="GG759" s="23"/>
      <c r="GH759" s="23"/>
      <c r="GI759" s="23"/>
      <c r="GJ759" s="23"/>
      <c r="GK759" s="23"/>
    </row>
    <row r="760" spans="1:193" x14ac:dyDescent="0.35">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c r="AD760" s="23"/>
      <c r="AE760" s="23"/>
      <c r="AF760" s="23"/>
      <c r="AG760" s="23"/>
      <c r="AH760" s="23"/>
      <c r="AI760" s="23"/>
      <c r="AJ760" s="23"/>
      <c r="AK760" s="23"/>
      <c r="AL760" s="23"/>
      <c r="AM760" s="23"/>
      <c r="AN760" s="23"/>
      <c r="AO760" s="23"/>
      <c r="AP760" s="23"/>
      <c r="AQ760" s="23"/>
      <c r="AR760" s="23"/>
      <c r="AS760" s="23"/>
      <c r="AT760" s="23"/>
      <c r="AU760" s="23"/>
      <c r="AV760" s="23"/>
      <c r="AW760" s="23"/>
      <c r="AX760" s="23"/>
      <c r="AY760" s="23"/>
      <c r="AZ760" s="23"/>
      <c r="BA760" s="23"/>
      <c r="BB760" s="23"/>
      <c r="BC760" s="23"/>
      <c r="BD760" s="23"/>
      <c r="BE760" s="23"/>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c r="EC760" s="23"/>
      <c r="ED760" s="23"/>
      <c r="EE760" s="23"/>
      <c r="EF760" s="23"/>
      <c r="EG760" s="23"/>
      <c r="EH760" s="23"/>
      <c r="EI760" s="23"/>
      <c r="EJ760" s="23"/>
      <c r="EK760" s="23"/>
      <c r="EL760" s="23"/>
      <c r="EM760" s="23"/>
      <c r="EN760" s="23"/>
      <c r="EO760" s="23"/>
      <c r="EP760" s="23"/>
      <c r="EQ760" s="23"/>
      <c r="ER760" s="23"/>
      <c r="ES760" s="23"/>
      <c r="ET760" s="23"/>
      <c r="EU760" s="23"/>
      <c r="EV760" s="23"/>
      <c r="EW760" s="23"/>
      <c r="EX760" s="23"/>
      <c r="EY760" s="23"/>
      <c r="EZ760" s="23"/>
      <c r="FA760" s="23"/>
      <c r="FB760" s="23"/>
      <c r="FC760" s="23"/>
      <c r="FD760" s="23"/>
      <c r="FE760" s="23"/>
      <c r="FF760" s="23"/>
      <c r="FG760" s="23"/>
      <c r="FH760" s="23"/>
      <c r="FI760" s="23"/>
      <c r="FJ760" s="23"/>
      <c r="FK760" s="23"/>
      <c r="FL760" s="23"/>
      <c r="FM760" s="23"/>
      <c r="FN760" s="23"/>
      <c r="FO760" s="23"/>
      <c r="FP760" s="23"/>
      <c r="FQ760" s="23"/>
      <c r="FR760" s="23"/>
      <c r="FS760" s="23"/>
      <c r="FT760" s="23"/>
      <c r="FU760" s="23"/>
      <c r="FV760" s="23"/>
      <c r="FW760" s="23"/>
      <c r="FX760" s="23"/>
      <c r="FY760" s="23"/>
      <c r="FZ760" s="23"/>
      <c r="GA760" s="23"/>
      <c r="GB760" s="23"/>
      <c r="GC760" s="23"/>
      <c r="GD760" s="23"/>
      <c r="GE760" s="23"/>
      <c r="GF760" s="23"/>
      <c r="GG760" s="23"/>
      <c r="GH760" s="23"/>
      <c r="GI760" s="23"/>
      <c r="GJ760" s="23"/>
      <c r="GK760" s="23"/>
    </row>
    <row r="761" spans="1:193" x14ac:dyDescent="0.35">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c r="AD761" s="23"/>
      <c r="AE761" s="23"/>
      <c r="AF761" s="23"/>
      <c r="AG761" s="23"/>
      <c r="AH761" s="23"/>
      <c r="AI761" s="23"/>
      <c r="AJ761" s="23"/>
      <c r="AK761" s="23"/>
      <c r="AL761" s="23"/>
      <c r="AM761" s="23"/>
      <c r="AN761" s="23"/>
      <c r="AO761" s="23"/>
      <c r="AP761" s="23"/>
      <c r="AQ761" s="23"/>
      <c r="AR761" s="23"/>
      <c r="AS761" s="23"/>
      <c r="AT761" s="23"/>
      <c r="AU761" s="23"/>
      <c r="AV761" s="23"/>
      <c r="AW761" s="23"/>
      <c r="AX761" s="23"/>
      <c r="AY761" s="23"/>
      <c r="AZ761" s="23"/>
      <c r="BA761" s="23"/>
      <c r="BB761" s="23"/>
      <c r="BC761" s="23"/>
      <c r="BD761" s="23"/>
      <c r="BE761" s="23"/>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c r="EC761" s="23"/>
      <c r="ED761" s="23"/>
      <c r="EE761" s="23"/>
      <c r="EF761" s="23"/>
      <c r="EG761" s="23"/>
      <c r="EH761" s="23"/>
      <c r="EI761" s="23"/>
      <c r="EJ761" s="23"/>
      <c r="EK761" s="23"/>
      <c r="EL761" s="23"/>
      <c r="EM761" s="23"/>
      <c r="EN761" s="23"/>
      <c r="EO761" s="23"/>
      <c r="EP761" s="23"/>
      <c r="EQ761" s="23"/>
      <c r="ER761" s="23"/>
      <c r="ES761" s="23"/>
      <c r="ET761" s="23"/>
      <c r="EU761" s="23"/>
      <c r="EV761" s="23"/>
      <c r="EW761" s="23"/>
      <c r="EX761" s="23"/>
      <c r="EY761" s="23"/>
      <c r="EZ761" s="23"/>
      <c r="FA761" s="23"/>
      <c r="FB761" s="23"/>
      <c r="FC761" s="23"/>
      <c r="FD761" s="23"/>
      <c r="FE761" s="23"/>
      <c r="FF761" s="23"/>
      <c r="FG761" s="23"/>
      <c r="FH761" s="23"/>
      <c r="FI761" s="23"/>
      <c r="FJ761" s="23"/>
      <c r="FK761" s="23"/>
      <c r="FL761" s="23"/>
      <c r="FM761" s="23"/>
      <c r="FN761" s="23"/>
      <c r="FO761" s="23"/>
      <c r="FP761" s="23"/>
      <c r="FQ761" s="23"/>
      <c r="FR761" s="23"/>
      <c r="FS761" s="23"/>
      <c r="FT761" s="23"/>
      <c r="FU761" s="23"/>
      <c r="FV761" s="23"/>
      <c r="FW761" s="23"/>
      <c r="FX761" s="23"/>
      <c r="FY761" s="23"/>
      <c r="FZ761" s="23"/>
      <c r="GA761" s="23"/>
      <c r="GB761" s="23"/>
      <c r="GC761" s="23"/>
      <c r="GD761" s="23"/>
      <c r="GE761" s="23"/>
      <c r="GF761" s="23"/>
      <c r="GG761" s="23"/>
      <c r="GH761" s="23"/>
      <c r="GI761" s="23"/>
      <c r="GJ761" s="23"/>
      <c r="GK761" s="23"/>
    </row>
    <row r="762" spans="1:193" x14ac:dyDescent="0.35">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c r="AD762" s="23"/>
      <c r="AE762" s="23"/>
      <c r="AF762" s="23"/>
      <c r="AG762" s="23"/>
      <c r="AH762" s="23"/>
      <c r="AI762" s="23"/>
      <c r="AJ762" s="23"/>
      <c r="AK762" s="23"/>
      <c r="AL762" s="23"/>
      <c r="AM762" s="23"/>
      <c r="AN762" s="23"/>
      <c r="AO762" s="23"/>
      <c r="AP762" s="23"/>
      <c r="AQ762" s="23"/>
      <c r="AR762" s="23"/>
      <c r="AS762" s="23"/>
      <c r="AT762" s="23"/>
      <c r="AU762" s="23"/>
      <c r="AV762" s="23"/>
      <c r="AW762" s="23"/>
      <c r="AX762" s="23"/>
      <c r="AY762" s="23"/>
      <c r="AZ762" s="23"/>
      <c r="BA762" s="23"/>
      <c r="BB762" s="23"/>
      <c r="BC762" s="23"/>
      <c r="BD762" s="23"/>
      <c r="BE762" s="23"/>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c r="EC762" s="23"/>
      <c r="ED762" s="23"/>
      <c r="EE762" s="23"/>
      <c r="EF762" s="23"/>
      <c r="EG762" s="23"/>
      <c r="EH762" s="23"/>
      <c r="EI762" s="23"/>
      <c r="EJ762" s="23"/>
      <c r="EK762" s="23"/>
      <c r="EL762" s="23"/>
      <c r="EM762" s="23"/>
      <c r="EN762" s="23"/>
      <c r="EO762" s="23"/>
      <c r="EP762" s="23"/>
      <c r="EQ762" s="23"/>
      <c r="ER762" s="23"/>
      <c r="ES762" s="23"/>
      <c r="ET762" s="23"/>
      <c r="EU762" s="23"/>
      <c r="EV762" s="23"/>
      <c r="EW762" s="23"/>
      <c r="EX762" s="23"/>
      <c r="EY762" s="23"/>
      <c r="EZ762" s="23"/>
      <c r="FA762" s="23"/>
      <c r="FB762" s="23"/>
      <c r="FC762" s="23"/>
      <c r="FD762" s="23"/>
      <c r="FE762" s="23"/>
      <c r="FF762" s="23"/>
      <c r="FG762" s="23"/>
      <c r="FH762" s="23"/>
      <c r="FI762" s="23"/>
      <c r="FJ762" s="23"/>
      <c r="FK762" s="23"/>
      <c r="FL762" s="23"/>
      <c r="FM762" s="23"/>
      <c r="FN762" s="23"/>
      <c r="FO762" s="23"/>
      <c r="FP762" s="23"/>
      <c r="FQ762" s="23"/>
      <c r="FR762" s="23"/>
      <c r="FS762" s="23"/>
      <c r="FT762" s="23"/>
      <c r="FU762" s="23"/>
      <c r="FV762" s="23"/>
      <c r="FW762" s="23"/>
      <c r="FX762" s="23"/>
      <c r="FY762" s="23"/>
      <c r="FZ762" s="23"/>
      <c r="GA762" s="23"/>
      <c r="GB762" s="23"/>
      <c r="GC762" s="23"/>
      <c r="GD762" s="23"/>
      <c r="GE762" s="23"/>
      <c r="GF762" s="23"/>
      <c r="GG762" s="23"/>
      <c r="GH762" s="23"/>
      <c r="GI762" s="23"/>
      <c r="GJ762" s="23"/>
      <c r="GK762" s="23"/>
    </row>
    <row r="763" spans="1:193" x14ac:dyDescent="0.35">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c r="AD763" s="23"/>
      <c r="AE763" s="23"/>
      <c r="AF763" s="23"/>
      <c r="AG763" s="23"/>
      <c r="AH763" s="23"/>
      <c r="AI763" s="23"/>
      <c r="AJ763" s="23"/>
      <c r="AK763" s="23"/>
      <c r="AL763" s="23"/>
      <c r="AM763" s="23"/>
      <c r="AN763" s="23"/>
      <c r="AO763" s="23"/>
      <c r="AP763" s="23"/>
      <c r="AQ763" s="23"/>
      <c r="AR763" s="23"/>
      <c r="AS763" s="23"/>
      <c r="AT763" s="23"/>
      <c r="AU763" s="23"/>
      <c r="AV763" s="23"/>
      <c r="AW763" s="23"/>
      <c r="AX763" s="23"/>
      <c r="AY763" s="23"/>
      <c r="AZ763" s="23"/>
      <c r="BA763" s="23"/>
      <c r="BB763" s="23"/>
      <c r="BC763" s="23"/>
      <c r="BD763" s="23"/>
      <c r="BE763" s="23"/>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c r="EC763" s="23"/>
      <c r="ED763" s="23"/>
      <c r="EE763" s="23"/>
      <c r="EF763" s="23"/>
      <c r="EG763" s="23"/>
      <c r="EH763" s="23"/>
      <c r="EI763" s="23"/>
      <c r="EJ763" s="23"/>
      <c r="EK763" s="23"/>
      <c r="EL763" s="23"/>
      <c r="EM763" s="23"/>
      <c r="EN763" s="23"/>
      <c r="EO763" s="23"/>
      <c r="EP763" s="23"/>
      <c r="EQ763" s="23"/>
      <c r="ER763" s="23"/>
      <c r="ES763" s="23"/>
      <c r="ET763" s="23"/>
      <c r="EU763" s="23"/>
      <c r="EV763" s="23"/>
      <c r="EW763" s="23"/>
      <c r="EX763" s="23"/>
      <c r="EY763" s="23"/>
      <c r="EZ763" s="23"/>
      <c r="FA763" s="23"/>
      <c r="FB763" s="23"/>
      <c r="FC763" s="23"/>
      <c r="FD763" s="23"/>
      <c r="FE763" s="23"/>
      <c r="FF763" s="23"/>
      <c r="FG763" s="23"/>
      <c r="FH763" s="23"/>
      <c r="FI763" s="23"/>
      <c r="FJ763" s="23"/>
      <c r="FK763" s="23"/>
      <c r="FL763" s="23"/>
      <c r="FM763" s="23"/>
      <c r="FN763" s="23"/>
      <c r="FO763" s="23"/>
      <c r="FP763" s="23"/>
      <c r="FQ763" s="23"/>
      <c r="FR763" s="23"/>
      <c r="FS763" s="23"/>
      <c r="FT763" s="23"/>
      <c r="FU763" s="23"/>
      <c r="FV763" s="23"/>
      <c r="FW763" s="23"/>
      <c r="FX763" s="23"/>
      <c r="FY763" s="23"/>
      <c r="FZ763" s="23"/>
      <c r="GA763" s="23"/>
      <c r="GB763" s="23"/>
      <c r="GC763" s="23"/>
      <c r="GD763" s="23"/>
      <c r="GE763" s="23"/>
      <c r="GF763" s="23"/>
      <c r="GG763" s="23"/>
      <c r="GH763" s="23"/>
      <c r="GI763" s="23"/>
      <c r="GJ763" s="23"/>
      <c r="GK763" s="23"/>
    </row>
    <row r="764" spans="1:193" x14ac:dyDescent="0.35">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c r="AD764" s="23"/>
      <c r="AE764" s="23"/>
      <c r="AF764" s="23"/>
      <c r="AG764" s="23"/>
      <c r="AH764" s="23"/>
      <c r="AI764" s="23"/>
      <c r="AJ764" s="23"/>
      <c r="AK764" s="23"/>
      <c r="AL764" s="23"/>
      <c r="AM764" s="23"/>
      <c r="AN764" s="23"/>
      <c r="AO764" s="23"/>
      <c r="AP764" s="23"/>
      <c r="AQ764" s="23"/>
      <c r="AR764" s="23"/>
      <c r="AS764" s="23"/>
      <c r="AT764" s="23"/>
      <c r="AU764" s="23"/>
      <c r="AV764" s="23"/>
      <c r="AW764" s="23"/>
      <c r="AX764" s="23"/>
      <c r="AY764" s="23"/>
      <c r="AZ764" s="23"/>
      <c r="BA764" s="23"/>
      <c r="BB764" s="23"/>
      <c r="BC764" s="23"/>
      <c r="BD764" s="23"/>
      <c r="BE764" s="23"/>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c r="EC764" s="23"/>
      <c r="ED764" s="23"/>
      <c r="EE764" s="23"/>
      <c r="EF764" s="23"/>
      <c r="EG764" s="23"/>
      <c r="EH764" s="23"/>
      <c r="EI764" s="23"/>
      <c r="EJ764" s="23"/>
      <c r="EK764" s="23"/>
      <c r="EL764" s="23"/>
      <c r="EM764" s="23"/>
      <c r="EN764" s="23"/>
      <c r="EO764" s="23"/>
      <c r="EP764" s="23"/>
      <c r="EQ764" s="23"/>
      <c r="ER764" s="23"/>
      <c r="ES764" s="23"/>
      <c r="ET764" s="23"/>
      <c r="EU764" s="23"/>
      <c r="EV764" s="23"/>
      <c r="EW764" s="23"/>
      <c r="EX764" s="23"/>
      <c r="EY764" s="23"/>
      <c r="EZ764" s="23"/>
      <c r="FA764" s="23"/>
      <c r="FB764" s="23"/>
      <c r="FC764" s="23"/>
      <c r="FD764" s="23"/>
      <c r="FE764" s="23"/>
      <c r="FF764" s="23"/>
      <c r="FG764" s="23"/>
      <c r="FH764" s="23"/>
      <c r="FI764" s="23"/>
      <c r="FJ764" s="23"/>
      <c r="FK764" s="23"/>
      <c r="FL764" s="23"/>
      <c r="FM764" s="23"/>
      <c r="FN764" s="23"/>
      <c r="FO764" s="23"/>
      <c r="FP764" s="23"/>
      <c r="FQ764" s="23"/>
      <c r="FR764" s="23"/>
      <c r="FS764" s="23"/>
      <c r="FT764" s="23"/>
      <c r="FU764" s="23"/>
      <c r="FV764" s="23"/>
      <c r="FW764" s="23"/>
      <c r="FX764" s="23"/>
      <c r="FY764" s="23"/>
      <c r="FZ764" s="23"/>
      <c r="GA764" s="23"/>
      <c r="GB764" s="23"/>
      <c r="GC764" s="23"/>
      <c r="GD764" s="23"/>
      <c r="GE764" s="23"/>
      <c r="GF764" s="23"/>
      <c r="GG764" s="23"/>
      <c r="GH764" s="23"/>
      <c r="GI764" s="23"/>
      <c r="GJ764" s="23"/>
      <c r="GK764" s="23"/>
    </row>
    <row r="765" spans="1:193" x14ac:dyDescent="0.35">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c r="AD765" s="23"/>
      <c r="AE765" s="23"/>
      <c r="AF765" s="23"/>
      <c r="AG765" s="23"/>
      <c r="AH765" s="23"/>
      <c r="AI765" s="23"/>
      <c r="AJ765" s="23"/>
      <c r="AK765" s="23"/>
      <c r="AL765" s="23"/>
      <c r="AM765" s="23"/>
      <c r="AN765" s="23"/>
      <c r="AO765" s="23"/>
      <c r="AP765" s="23"/>
      <c r="AQ765" s="23"/>
      <c r="AR765" s="23"/>
      <c r="AS765" s="23"/>
      <c r="AT765" s="23"/>
      <c r="AU765" s="23"/>
      <c r="AV765" s="23"/>
      <c r="AW765" s="23"/>
      <c r="AX765" s="23"/>
      <c r="AY765" s="23"/>
      <c r="AZ765" s="23"/>
      <c r="BA765" s="23"/>
      <c r="BB765" s="23"/>
      <c r="BC765" s="23"/>
      <c r="BD765" s="23"/>
      <c r="BE765" s="23"/>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c r="EC765" s="23"/>
      <c r="ED765" s="23"/>
      <c r="EE765" s="23"/>
      <c r="EF765" s="23"/>
      <c r="EG765" s="23"/>
      <c r="EH765" s="23"/>
      <c r="EI765" s="23"/>
      <c r="EJ765" s="23"/>
      <c r="EK765" s="23"/>
      <c r="EL765" s="23"/>
      <c r="EM765" s="23"/>
      <c r="EN765" s="23"/>
      <c r="EO765" s="23"/>
      <c r="EP765" s="23"/>
      <c r="EQ765" s="23"/>
      <c r="ER765" s="23"/>
      <c r="ES765" s="23"/>
      <c r="ET765" s="23"/>
      <c r="EU765" s="23"/>
      <c r="EV765" s="23"/>
      <c r="EW765" s="23"/>
      <c r="EX765" s="23"/>
      <c r="EY765" s="23"/>
      <c r="EZ765" s="23"/>
      <c r="FA765" s="23"/>
      <c r="FB765" s="23"/>
      <c r="FC765" s="23"/>
      <c r="FD765" s="23"/>
      <c r="FE765" s="23"/>
      <c r="FF765" s="23"/>
      <c r="FG765" s="23"/>
      <c r="FH765" s="23"/>
      <c r="FI765" s="23"/>
      <c r="FJ765" s="23"/>
      <c r="FK765" s="23"/>
      <c r="FL765" s="23"/>
      <c r="FM765" s="23"/>
      <c r="FN765" s="23"/>
      <c r="FO765" s="23"/>
      <c r="FP765" s="23"/>
      <c r="FQ765" s="23"/>
      <c r="FR765" s="23"/>
      <c r="FS765" s="23"/>
      <c r="FT765" s="23"/>
      <c r="FU765" s="23"/>
      <c r="FV765" s="23"/>
      <c r="FW765" s="23"/>
      <c r="FX765" s="23"/>
      <c r="FY765" s="23"/>
      <c r="FZ765" s="23"/>
      <c r="GA765" s="23"/>
      <c r="GB765" s="23"/>
      <c r="GC765" s="23"/>
      <c r="GD765" s="23"/>
      <c r="GE765" s="23"/>
      <c r="GF765" s="23"/>
      <c r="GG765" s="23"/>
      <c r="GH765" s="23"/>
      <c r="GI765" s="23"/>
      <c r="GJ765" s="23"/>
      <c r="GK765" s="23"/>
    </row>
    <row r="766" spans="1:193" x14ac:dyDescent="0.35">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c r="AD766" s="23"/>
      <c r="AE766" s="23"/>
      <c r="AF766" s="23"/>
      <c r="AG766" s="23"/>
      <c r="AH766" s="23"/>
      <c r="AI766" s="23"/>
      <c r="AJ766" s="23"/>
      <c r="AK766" s="23"/>
      <c r="AL766" s="23"/>
      <c r="AM766" s="23"/>
      <c r="AN766" s="23"/>
      <c r="AO766" s="23"/>
      <c r="AP766" s="23"/>
      <c r="AQ766" s="23"/>
      <c r="AR766" s="23"/>
      <c r="AS766" s="23"/>
      <c r="AT766" s="23"/>
      <c r="AU766" s="23"/>
      <c r="AV766" s="23"/>
      <c r="AW766" s="23"/>
      <c r="AX766" s="23"/>
      <c r="AY766" s="23"/>
      <c r="AZ766" s="23"/>
      <c r="BA766" s="23"/>
      <c r="BB766" s="23"/>
      <c r="BC766" s="23"/>
      <c r="BD766" s="23"/>
      <c r="BE766" s="23"/>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c r="EC766" s="23"/>
      <c r="ED766" s="23"/>
      <c r="EE766" s="23"/>
      <c r="EF766" s="23"/>
      <c r="EG766" s="23"/>
      <c r="EH766" s="23"/>
      <c r="EI766" s="23"/>
      <c r="EJ766" s="23"/>
      <c r="EK766" s="23"/>
      <c r="EL766" s="23"/>
      <c r="EM766" s="23"/>
      <c r="EN766" s="23"/>
      <c r="EO766" s="23"/>
      <c r="EP766" s="23"/>
      <c r="EQ766" s="23"/>
      <c r="ER766" s="23"/>
      <c r="ES766" s="23"/>
      <c r="ET766" s="23"/>
      <c r="EU766" s="23"/>
      <c r="EV766" s="23"/>
      <c r="EW766" s="23"/>
      <c r="EX766" s="23"/>
      <c r="EY766" s="23"/>
      <c r="EZ766" s="23"/>
      <c r="FA766" s="23"/>
      <c r="FB766" s="23"/>
      <c r="FC766" s="23"/>
      <c r="FD766" s="23"/>
      <c r="FE766" s="23"/>
      <c r="FF766" s="23"/>
      <c r="FG766" s="23"/>
      <c r="FH766" s="23"/>
      <c r="FI766" s="23"/>
      <c r="FJ766" s="23"/>
      <c r="FK766" s="23"/>
      <c r="FL766" s="23"/>
      <c r="FM766" s="23"/>
      <c r="FN766" s="23"/>
      <c r="FO766" s="23"/>
      <c r="FP766" s="23"/>
      <c r="FQ766" s="23"/>
      <c r="FR766" s="23"/>
      <c r="FS766" s="23"/>
      <c r="FT766" s="23"/>
      <c r="FU766" s="23"/>
      <c r="FV766" s="23"/>
      <c r="FW766" s="23"/>
      <c r="FX766" s="23"/>
      <c r="FY766" s="23"/>
      <c r="FZ766" s="23"/>
      <c r="GA766" s="23"/>
      <c r="GB766" s="23"/>
      <c r="GC766" s="23"/>
      <c r="GD766" s="23"/>
      <c r="GE766" s="23"/>
      <c r="GF766" s="23"/>
      <c r="GG766" s="23"/>
      <c r="GH766" s="23"/>
      <c r="GI766" s="23"/>
      <c r="GJ766" s="23"/>
      <c r="GK766" s="23"/>
    </row>
    <row r="767" spans="1:193" x14ac:dyDescent="0.35">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c r="AD767" s="23"/>
      <c r="AE767" s="23"/>
      <c r="AF767" s="23"/>
      <c r="AG767" s="23"/>
      <c r="AH767" s="23"/>
      <c r="AI767" s="23"/>
      <c r="AJ767" s="23"/>
      <c r="AK767" s="23"/>
      <c r="AL767" s="23"/>
      <c r="AM767" s="23"/>
      <c r="AN767" s="23"/>
      <c r="AO767" s="23"/>
      <c r="AP767" s="23"/>
      <c r="AQ767" s="23"/>
      <c r="AR767" s="23"/>
      <c r="AS767" s="23"/>
      <c r="AT767" s="23"/>
      <c r="AU767" s="23"/>
      <c r="AV767" s="23"/>
      <c r="AW767" s="23"/>
      <c r="AX767" s="23"/>
      <c r="AY767" s="23"/>
      <c r="AZ767" s="23"/>
      <c r="BA767" s="23"/>
      <c r="BB767" s="23"/>
      <c r="BC767" s="23"/>
      <c r="BD767" s="23"/>
      <c r="BE767" s="23"/>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c r="EC767" s="23"/>
      <c r="ED767" s="23"/>
      <c r="EE767" s="23"/>
      <c r="EF767" s="23"/>
      <c r="EG767" s="23"/>
      <c r="EH767" s="23"/>
      <c r="EI767" s="23"/>
      <c r="EJ767" s="23"/>
      <c r="EK767" s="23"/>
      <c r="EL767" s="23"/>
      <c r="EM767" s="23"/>
      <c r="EN767" s="23"/>
      <c r="EO767" s="23"/>
      <c r="EP767" s="23"/>
      <c r="EQ767" s="23"/>
      <c r="ER767" s="23"/>
      <c r="ES767" s="23"/>
      <c r="ET767" s="23"/>
      <c r="EU767" s="23"/>
      <c r="EV767" s="23"/>
      <c r="EW767" s="23"/>
      <c r="EX767" s="23"/>
      <c r="EY767" s="23"/>
      <c r="EZ767" s="23"/>
      <c r="FA767" s="23"/>
      <c r="FB767" s="23"/>
      <c r="FC767" s="23"/>
      <c r="FD767" s="23"/>
      <c r="FE767" s="23"/>
      <c r="FF767" s="23"/>
      <c r="FG767" s="23"/>
      <c r="FH767" s="23"/>
      <c r="FI767" s="23"/>
      <c r="FJ767" s="23"/>
      <c r="FK767" s="23"/>
      <c r="FL767" s="23"/>
      <c r="FM767" s="23"/>
      <c r="FN767" s="23"/>
      <c r="FO767" s="23"/>
      <c r="FP767" s="23"/>
      <c r="FQ767" s="23"/>
      <c r="FR767" s="23"/>
      <c r="FS767" s="23"/>
      <c r="FT767" s="23"/>
      <c r="FU767" s="23"/>
      <c r="FV767" s="23"/>
      <c r="FW767" s="23"/>
      <c r="FX767" s="23"/>
      <c r="FY767" s="23"/>
      <c r="FZ767" s="23"/>
      <c r="GA767" s="23"/>
      <c r="GB767" s="23"/>
      <c r="GC767" s="23"/>
      <c r="GD767" s="23"/>
      <c r="GE767" s="23"/>
      <c r="GF767" s="23"/>
      <c r="GG767" s="23"/>
      <c r="GH767" s="23"/>
      <c r="GI767" s="23"/>
      <c r="GJ767" s="23"/>
      <c r="GK767" s="23"/>
    </row>
    <row r="768" spans="1:193" x14ac:dyDescent="0.35">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c r="AD768" s="23"/>
      <c r="AE768" s="23"/>
      <c r="AF768" s="23"/>
      <c r="AG768" s="23"/>
      <c r="AH768" s="23"/>
      <c r="AI768" s="23"/>
      <c r="AJ768" s="23"/>
      <c r="AK768" s="23"/>
      <c r="AL768" s="23"/>
      <c r="AM768" s="23"/>
      <c r="AN768" s="23"/>
      <c r="AO768" s="23"/>
      <c r="AP768" s="23"/>
      <c r="AQ768" s="23"/>
      <c r="AR768" s="23"/>
      <c r="AS768" s="23"/>
      <c r="AT768" s="23"/>
      <c r="AU768" s="23"/>
      <c r="AV768" s="23"/>
      <c r="AW768" s="23"/>
      <c r="AX768" s="23"/>
      <c r="AY768" s="23"/>
      <c r="AZ768" s="23"/>
      <c r="BA768" s="23"/>
      <c r="BB768" s="23"/>
      <c r="BC768" s="23"/>
      <c r="BD768" s="23"/>
      <c r="BE768" s="23"/>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c r="EC768" s="23"/>
      <c r="ED768" s="23"/>
      <c r="EE768" s="23"/>
      <c r="EF768" s="23"/>
      <c r="EG768" s="23"/>
      <c r="EH768" s="23"/>
      <c r="EI768" s="23"/>
      <c r="EJ768" s="23"/>
      <c r="EK768" s="23"/>
      <c r="EL768" s="23"/>
      <c r="EM768" s="23"/>
      <c r="EN768" s="23"/>
      <c r="EO768" s="23"/>
      <c r="EP768" s="23"/>
      <c r="EQ768" s="23"/>
      <c r="ER768" s="23"/>
      <c r="ES768" s="23"/>
      <c r="ET768" s="23"/>
      <c r="EU768" s="23"/>
      <c r="EV768" s="23"/>
      <c r="EW768" s="23"/>
      <c r="EX768" s="23"/>
      <c r="EY768" s="23"/>
      <c r="EZ768" s="23"/>
      <c r="FA768" s="23"/>
      <c r="FB768" s="23"/>
      <c r="FC768" s="23"/>
      <c r="FD768" s="23"/>
      <c r="FE768" s="23"/>
      <c r="FF768" s="23"/>
      <c r="FG768" s="23"/>
      <c r="FH768" s="23"/>
      <c r="FI768" s="23"/>
      <c r="FJ768" s="23"/>
      <c r="FK768" s="23"/>
      <c r="FL768" s="23"/>
      <c r="FM768" s="23"/>
      <c r="FN768" s="23"/>
      <c r="FO768" s="23"/>
      <c r="FP768" s="23"/>
      <c r="FQ768" s="23"/>
      <c r="FR768" s="23"/>
      <c r="FS768" s="23"/>
      <c r="FT768" s="23"/>
      <c r="FU768" s="23"/>
      <c r="FV768" s="23"/>
      <c r="FW768" s="23"/>
      <c r="FX768" s="23"/>
      <c r="FY768" s="23"/>
      <c r="FZ768" s="23"/>
      <c r="GA768" s="23"/>
      <c r="GB768" s="23"/>
      <c r="GC768" s="23"/>
      <c r="GD768" s="23"/>
      <c r="GE768" s="23"/>
      <c r="GF768" s="23"/>
      <c r="GG768" s="23"/>
      <c r="GH768" s="23"/>
      <c r="GI768" s="23"/>
      <c r="GJ768" s="23"/>
      <c r="GK768" s="23"/>
    </row>
    <row r="769" spans="1:193" x14ac:dyDescent="0.35">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c r="AD769" s="23"/>
      <c r="AE769" s="23"/>
      <c r="AF769" s="23"/>
      <c r="AG769" s="23"/>
      <c r="AH769" s="23"/>
      <c r="AI769" s="23"/>
      <c r="AJ769" s="23"/>
      <c r="AK769" s="23"/>
      <c r="AL769" s="23"/>
      <c r="AM769" s="23"/>
      <c r="AN769" s="23"/>
      <c r="AO769" s="23"/>
      <c r="AP769" s="23"/>
      <c r="AQ769" s="23"/>
      <c r="AR769" s="23"/>
      <c r="AS769" s="23"/>
      <c r="AT769" s="23"/>
      <c r="AU769" s="23"/>
      <c r="AV769" s="23"/>
      <c r="AW769" s="23"/>
      <c r="AX769" s="23"/>
      <c r="AY769" s="23"/>
      <c r="AZ769" s="23"/>
      <c r="BA769" s="23"/>
      <c r="BB769" s="23"/>
      <c r="BC769" s="23"/>
      <c r="BD769" s="23"/>
      <c r="BE769" s="23"/>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c r="EC769" s="23"/>
      <c r="ED769" s="23"/>
      <c r="EE769" s="23"/>
      <c r="EF769" s="23"/>
      <c r="EG769" s="23"/>
      <c r="EH769" s="23"/>
      <c r="EI769" s="23"/>
      <c r="EJ769" s="23"/>
      <c r="EK769" s="23"/>
      <c r="EL769" s="23"/>
      <c r="EM769" s="23"/>
      <c r="EN769" s="23"/>
      <c r="EO769" s="23"/>
      <c r="EP769" s="23"/>
      <c r="EQ769" s="23"/>
      <c r="ER769" s="23"/>
      <c r="ES769" s="23"/>
      <c r="ET769" s="23"/>
      <c r="EU769" s="23"/>
      <c r="EV769" s="23"/>
      <c r="EW769" s="23"/>
      <c r="EX769" s="23"/>
      <c r="EY769" s="23"/>
      <c r="EZ769" s="23"/>
      <c r="FA769" s="23"/>
      <c r="FB769" s="23"/>
      <c r="FC769" s="23"/>
      <c r="FD769" s="23"/>
      <c r="FE769" s="23"/>
      <c r="FF769" s="23"/>
      <c r="FG769" s="23"/>
      <c r="FH769" s="23"/>
      <c r="FI769" s="23"/>
      <c r="FJ769" s="23"/>
      <c r="FK769" s="23"/>
      <c r="FL769" s="23"/>
      <c r="FM769" s="23"/>
      <c r="FN769" s="23"/>
      <c r="FO769" s="23"/>
      <c r="FP769" s="23"/>
      <c r="FQ769" s="23"/>
      <c r="FR769" s="23"/>
      <c r="FS769" s="23"/>
      <c r="FT769" s="23"/>
      <c r="FU769" s="23"/>
      <c r="FV769" s="23"/>
      <c r="FW769" s="23"/>
      <c r="FX769" s="23"/>
      <c r="FY769" s="23"/>
      <c r="FZ769" s="23"/>
      <c r="GA769" s="23"/>
      <c r="GB769" s="23"/>
      <c r="GC769" s="23"/>
      <c r="GD769" s="23"/>
      <c r="GE769" s="23"/>
      <c r="GF769" s="23"/>
      <c r="GG769" s="23"/>
      <c r="GH769" s="23"/>
      <c r="GI769" s="23"/>
      <c r="GJ769" s="23"/>
      <c r="GK769" s="23"/>
    </row>
    <row r="770" spans="1:193" x14ac:dyDescent="0.35">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c r="AD770" s="23"/>
      <c r="AE770" s="23"/>
      <c r="AF770" s="23"/>
      <c r="AG770" s="23"/>
      <c r="AH770" s="23"/>
      <c r="AI770" s="23"/>
      <c r="AJ770" s="23"/>
      <c r="AK770" s="23"/>
      <c r="AL770" s="23"/>
      <c r="AM770" s="23"/>
      <c r="AN770" s="23"/>
      <c r="AO770" s="23"/>
      <c r="AP770" s="23"/>
      <c r="AQ770" s="23"/>
      <c r="AR770" s="23"/>
      <c r="AS770" s="23"/>
      <c r="AT770" s="23"/>
      <c r="AU770" s="23"/>
      <c r="AV770" s="23"/>
      <c r="AW770" s="23"/>
      <c r="AX770" s="23"/>
      <c r="AY770" s="23"/>
      <c r="AZ770" s="23"/>
      <c r="BA770" s="23"/>
      <c r="BB770" s="23"/>
      <c r="BC770" s="23"/>
      <c r="BD770" s="23"/>
      <c r="BE770" s="23"/>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c r="EC770" s="23"/>
      <c r="ED770" s="23"/>
      <c r="EE770" s="23"/>
      <c r="EF770" s="23"/>
      <c r="EG770" s="23"/>
      <c r="EH770" s="23"/>
      <c r="EI770" s="23"/>
      <c r="EJ770" s="23"/>
      <c r="EK770" s="23"/>
      <c r="EL770" s="23"/>
      <c r="EM770" s="23"/>
      <c r="EN770" s="23"/>
      <c r="EO770" s="23"/>
      <c r="EP770" s="23"/>
      <c r="EQ770" s="23"/>
      <c r="ER770" s="23"/>
      <c r="ES770" s="23"/>
      <c r="ET770" s="23"/>
      <c r="EU770" s="23"/>
      <c r="EV770" s="23"/>
      <c r="EW770" s="23"/>
      <c r="EX770" s="23"/>
      <c r="EY770" s="23"/>
      <c r="EZ770" s="23"/>
      <c r="FA770" s="23"/>
      <c r="FB770" s="23"/>
      <c r="FC770" s="23"/>
      <c r="FD770" s="23"/>
      <c r="FE770" s="23"/>
      <c r="FF770" s="23"/>
      <c r="FG770" s="23"/>
      <c r="FH770" s="23"/>
      <c r="FI770" s="23"/>
      <c r="FJ770" s="23"/>
      <c r="FK770" s="23"/>
      <c r="FL770" s="23"/>
      <c r="FM770" s="23"/>
      <c r="FN770" s="23"/>
      <c r="FO770" s="23"/>
      <c r="FP770" s="23"/>
      <c r="FQ770" s="23"/>
      <c r="FR770" s="23"/>
      <c r="FS770" s="23"/>
      <c r="FT770" s="23"/>
      <c r="FU770" s="23"/>
      <c r="FV770" s="23"/>
      <c r="FW770" s="23"/>
      <c r="FX770" s="23"/>
      <c r="FY770" s="23"/>
      <c r="FZ770" s="23"/>
      <c r="GA770" s="23"/>
      <c r="GB770" s="23"/>
      <c r="GC770" s="23"/>
      <c r="GD770" s="23"/>
      <c r="GE770" s="23"/>
      <c r="GF770" s="23"/>
      <c r="GG770" s="23"/>
      <c r="GH770" s="23"/>
      <c r="GI770" s="23"/>
      <c r="GJ770" s="23"/>
      <c r="GK770" s="23"/>
    </row>
    <row r="771" spans="1:193" x14ac:dyDescent="0.35">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c r="AD771" s="23"/>
      <c r="AE771" s="23"/>
      <c r="AF771" s="23"/>
      <c r="AG771" s="23"/>
      <c r="AH771" s="23"/>
      <c r="AI771" s="23"/>
      <c r="AJ771" s="23"/>
      <c r="AK771" s="23"/>
      <c r="AL771" s="23"/>
      <c r="AM771" s="23"/>
      <c r="AN771" s="23"/>
      <c r="AO771" s="23"/>
      <c r="AP771" s="23"/>
      <c r="AQ771" s="23"/>
      <c r="AR771" s="23"/>
      <c r="AS771" s="23"/>
      <c r="AT771" s="23"/>
      <c r="AU771" s="23"/>
      <c r="AV771" s="23"/>
      <c r="AW771" s="23"/>
      <c r="AX771" s="23"/>
      <c r="AY771" s="23"/>
      <c r="AZ771" s="23"/>
      <c r="BA771" s="23"/>
      <c r="BB771" s="23"/>
      <c r="BC771" s="23"/>
      <c r="BD771" s="23"/>
      <c r="BE771" s="23"/>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c r="EC771" s="23"/>
      <c r="ED771" s="23"/>
      <c r="EE771" s="23"/>
      <c r="EF771" s="23"/>
      <c r="EG771" s="23"/>
      <c r="EH771" s="23"/>
      <c r="EI771" s="23"/>
      <c r="EJ771" s="23"/>
      <c r="EK771" s="23"/>
      <c r="EL771" s="23"/>
      <c r="EM771" s="23"/>
      <c r="EN771" s="23"/>
      <c r="EO771" s="23"/>
      <c r="EP771" s="23"/>
      <c r="EQ771" s="23"/>
      <c r="ER771" s="23"/>
      <c r="ES771" s="23"/>
      <c r="ET771" s="23"/>
      <c r="EU771" s="23"/>
      <c r="EV771" s="23"/>
      <c r="EW771" s="23"/>
      <c r="EX771" s="23"/>
      <c r="EY771" s="23"/>
      <c r="EZ771" s="23"/>
      <c r="FA771" s="23"/>
      <c r="FB771" s="23"/>
      <c r="FC771" s="23"/>
      <c r="FD771" s="23"/>
      <c r="FE771" s="23"/>
      <c r="FF771" s="23"/>
      <c r="FG771" s="23"/>
      <c r="FH771" s="23"/>
      <c r="FI771" s="23"/>
      <c r="FJ771" s="23"/>
      <c r="FK771" s="23"/>
      <c r="FL771" s="23"/>
      <c r="FM771" s="23"/>
      <c r="FN771" s="23"/>
      <c r="FO771" s="23"/>
      <c r="FP771" s="23"/>
      <c r="FQ771" s="23"/>
      <c r="FR771" s="23"/>
      <c r="FS771" s="23"/>
      <c r="FT771" s="23"/>
      <c r="FU771" s="23"/>
      <c r="FV771" s="23"/>
      <c r="FW771" s="23"/>
      <c r="FX771" s="23"/>
      <c r="FY771" s="23"/>
      <c r="FZ771" s="23"/>
      <c r="GA771" s="23"/>
      <c r="GB771" s="23"/>
      <c r="GC771" s="23"/>
      <c r="GD771" s="23"/>
      <c r="GE771" s="23"/>
      <c r="GF771" s="23"/>
      <c r="GG771" s="23"/>
      <c r="GH771" s="23"/>
      <c r="GI771" s="23"/>
      <c r="GJ771" s="23"/>
      <c r="GK771" s="23"/>
    </row>
    <row r="772" spans="1:193" x14ac:dyDescent="0.35">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c r="AD772" s="23"/>
      <c r="AE772" s="23"/>
      <c r="AF772" s="23"/>
      <c r="AG772" s="23"/>
      <c r="AH772" s="23"/>
      <c r="AI772" s="23"/>
      <c r="AJ772" s="23"/>
      <c r="AK772" s="23"/>
      <c r="AL772" s="23"/>
      <c r="AM772" s="23"/>
      <c r="AN772" s="23"/>
      <c r="AO772" s="23"/>
      <c r="AP772" s="23"/>
      <c r="AQ772" s="23"/>
      <c r="AR772" s="23"/>
      <c r="AS772" s="23"/>
      <c r="AT772" s="23"/>
      <c r="AU772" s="23"/>
      <c r="AV772" s="23"/>
      <c r="AW772" s="23"/>
      <c r="AX772" s="23"/>
      <c r="AY772" s="23"/>
      <c r="AZ772" s="23"/>
      <c r="BA772" s="23"/>
      <c r="BB772" s="23"/>
      <c r="BC772" s="23"/>
      <c r="BD772" s="23"/>
      <c r="BE772" s="23"/>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c r="EC772" s="23"/>
      <c r="ED772" s="23"/>
      <c r="EE772" s="23"/>
      <c r="EF772" s="23"/>
      <c r="EG772" s="23"/>
      <c r="EH772" s="23"/>
      <c r="EI772" s="23"/>
      <c r="EJ772" s="23"/>
      <c r="EK772" s="23"/>
      <c r="EL772" s="23"/>
      <c r="EM772" s="23"/>
      <c r="EN772" s="23"/>
      <c r="EO772" s="23"/>
      <c r="EP772" s="23"/>
      <c r="EQ772" s="23"/>
      <c r="ER772" s="23"/>
      <c r="ES772" s="23"/>
      <c r="ET772" s="23"/>
      <c r="EU772" s="23"/>
      <c r="EV772" s="23"/>
      <c r="EW772" s="23"/>
      <c r="EX772" s="23"/>
      <c r="EY772" s="23"/>
      <c r="EZ772" s="23"/>
      <c r="FA772" s="23"/>
      <c r="FB772" s="23"/>
      <c r="FC772" s="23"/>
      <c r="FD772" s="23"/>
      <c r="FE772" s="23"/>
      <c r="FF772" s="23"/>
      <c r="FG772" s="23"/>
      <c r="FH772" s="23"/>
      <c r="FI772" s="23"/>
      <c r="FJ772" s="23"/>
      <c r="FK772" s="23"/>
      <c r="FL772" s="23"/>
      <c r="FM772" s="23"/>
      <c r="FN772" s="23"/>
      <c r="FO772" s="23"/>
      <c r="FP772" s="23"/>
      <c r="FQ772" s="23"/>
      <c r="FR772" s="23"/>
      <c r="FS772" s="23"/>
      <c r="FT772" s="23"/>
      <c r="FU772" s="23"/>
      <c r="FV772" s="23"/>
      <c r="FW772" s="23"/>
      <c r="FX772" s="23"/>
      <c r="FY772" s="23"/>
      <c r="FZ772" s="23"/>
      <c r="GA772" s="23"/>
      <c r="GB772" s="23"/>
      <c r="GC772" s="23"/>
      <c r="GD772" s="23"/>
      <c r="GE772" s="23"/>
      <c r="GF772" s="23"/>
      <c r="GG772" s="23"/>
      <c r="GH772" s="23"/>
      <c r="GI772" s="23"/>
      <c r="GJ772" s="23"/>
      <c r="GK772" s="23"/>
    </row>
    <row r="773" spans="1:193" x14ac:dyDescent="0.35">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c r="AD773" s="23"/>
      <c r="AE773" s="23"/>
      <c r="AF773" s="23"/>
      <c r="AG773" s="23"/>
      <c r="AH773" s="23"/>
      <c r="AI773" s="23"/>
      <c r="AJ773" s="23"/>
      <c r="AK773" s="23"/>
      <c r="AL773" s="23"/>
      <c r="AM773" s="23"/>
      <c r="AN773" s="23"/>
      <c r="AO773" s="23"/>
      <c r="AP773" s="23"/>
      <c r="AQ773" s="23"/>
      <c r="AR773" s="23"/>
      <c r="AS773" s="23"/>
      <c r="AT773" s="23"/>
      <c r="AU773" s="23"/>
      <c r="AV773" s="23"/>
      <c r="AW773" s="23"/>
      <c r="AX773" s="23"/>
      <c r="AY773" s="23"/>
      <c r="AZ773" s="23"/>
      <c r="BA773" s="23"/>
      <c r="BB773" s="23"/>
      <c r="BC773" s="23"/>
      <c r="BD773" s="23"/>
      <c r="BE773" s="23"/>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c r="EC773" s="23"/>
      <c r="ED773" s="23"/>
      <c r="EE773" s="23"/>
      <c r="EF773" s="23"/>
      <c r="EG773" s="23"/>
      <c r="EH773" s="23"/>
      <c r="EI773" s="23"/>
      <c r="EJ773" s="23"/>
      <c r="EK773" s="23"/>
      <c r="EL773" s="23"/>
      <c r="EM773" s="23"/>
      <c r="EN773" s="23"/>
      <c r="EO773" s="23"/>
      <c r="EP773" s="23"/>
      <c r="EQ773" s="23"/>
      <c r="ER773" s="23"/>
      <c r="ES773" s="23"/>
      <c r="ET773" s="23"/>
      <c r="EU773" s="23"/>
      <c r="EV773" s="23"/>
      <c r="EW773" s="23"/>
      <c r="EX773" s="23"/>
      <c r="EY773" s="23"/>
      <c r="EZ773" s="23"/>
      <c r="FA773" s="23"/>
      <c r="FB773" s="23"/>
      <c r="FC773" s="23"/>
      <c r="FD773" s="23"/>
      <c r="FE773" s="23"/>
      <c r="FF773" s="23"/>
      <c r="FG773" s="23"/>
      <c r="FH773" s="23"/>
      <c r="FI773" s="23"/>
      <c r="FJ773" s="23"/>
      <c r="FK773" s="23"/>
      <c r="FL773" s="23"/>
      <c r="FM773" s="23"/>
      <c r="FN773" s="23"/>
      <c r="FO773" s="23"/>
      <c r="FP773" s="23"/>
      <c r="FQ773" s="23"/>
      <c r="FR773" s="23"/>
      <c r="FS773" s="23"/>
      <c r="FT773" s="23"/>
      <c r="FU773" s="23"/>
      <c r="FV773" s="23"/>
      <c r="FW773" s="23"/>
      <c r="FX773" s="23"/>
      <c r="FY773" s="23"/>
      <c r="FZ773" s="23"/>
      <c r="GA773" s="23"/>
      <c r="GB773" s="23"/>
      <c r="GC773" s="23"/>
      <c r="GD773" s="23"/>
      <c r="GE773" s="23"/>
      <c r="GF773" s="23"/>
      <c r="GG773" s="23"/>
      <c r="GH773" s="23"/>
      <c r="GI773" s="23"/>
      <c r="GJ773" s="23"/>
      <c r="GK773" s="23"/>
    </row>
    <row r="774" spans="1:193" x14ac:dyDescent="0.35">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c r="AD774" s="23"/>
      <c r="AE774" s="23"/>
      <c r="AF774" s="23"/>
      <c r="AG774" s="23"/>
      <c r="AH774" s="23"/>
      <c r="AI774" s="23"/>
      <c r="AJ774" s="23"/>
      <c r="AK774" s="23"/>
      <c r="AL774" s="23"/>
      <c r="AM774" s="23"/>
      <c r="AN774" s="23"/>
      <c r="AO774" s="23"/>
      <c r="AP774" s="23"/>
      <c r="AQ774" s="23"/>
      <c r="AR774" s="23"/>
      <c r="AS774" s="23"/>
      <c r="AT774" s="23"/>
      <c r="AU774" s="23"/>
      <c r="AV774" s="23"/>
      <c r="AW774" s="23"/>
      <c r="AX774" s="23"/>
      <c r="AY774" s="23"/>
      <c r="AZ774" s="23"/>
      <c r="BA774" s="23"/>
      <c r="BB774" s="23"/>
      <c r="BC774" s="23"/>
      <c r="BD774" s="23"/>
      <c r="BE774" s="23"/>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c r="EC774" s="23"/>
      <c r="ED774" s="23"/>
      <c r="EE774" s="23"/>
      <c r="EF774" s="23"/>
      <c r="EG774" s="23"/>
      <c r="EH774" s="23"/>
      <c r="EI774" s="23"/>
      <c r="EJ774" s="23"/>
      <c r="EK774" s="23"/>
      <c r="EL774" s="23"/>
      <c r="EM774" s="23"/>
      <c r="EN774" s="23"/>
      <c r="EO774" s="23"/>
      <c r="EP774" s="23"/>
      <c r="EQ774" s="23"/>
      <c r="ER774" s="23"/>
      <c r="ES774" s="23"/>
      <c r="ET774" s="23"/>
      <c r="EU774" s="23"/>
      <c r="EV774" s="23"/>
      <c r="EW774" s="23"/>
      <c r="EX774" s="23"/>
      <c r="EY774" s="23"/>
      <c r="EZ774" s="23"/>
      <c r="FA774" s="23"/>
      <c r="FB774" s="23"/>
      <c r="FC774" s="23"/>
      <c r="FD774" s="23"/>
      <c r="FE774" s="23"/>
      <c r="FF774" s="23"/>
      <c r="FG774" s="23"/>
      <c r="FH774" s="23"/>
      <c r="FI774" s="23"/>
      <c r="FJ774" s="23"/>
      <c r="FK774" s="23"/>
      <c r="FL774" s="23"/>
      <c r="FM774" s="23"/>
      <c r="FN774" s="23"/>
      <c r="FO774" s="23"/>
      <c r="FP774" s="23"/>
      <c r="FQ774" s="23"/>
      <c r="FR774" s="23"/>
      <c r="FS774" s="23"/>
      <c r="FT774" s="23"/>
      <c r="FU774" s="23"/>
      <c r="FV774" s="23"/>
      <c r="FW774" s="23"/>
      <c r="FX774" s="23"/>
      <c r="FY774" s="23"/>
      <c r="FZ774" s="23"/>
      <c r="GA774" s="23"/>
      <c r="GB774" s="23"/>
      <c r="GC774" s="23"/>
      <c r="GD774" s="23"/>
      <c r="GE774" s="23"/>
      <c r="GF774" s="23"/>
      <c r="GG774" s="23"/>
      <c r="GH774" s="23"/>
      <c r="GI774" s="23"/>
      <c r="GJ774" s="23"/>
      <c r="GK774" s="23"/>
    </row>
    <row r="775" spans="1:193" x14ac:dyDescent="0.35">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c r="AD775" s="23"/>
      <c r="AE775" s="23"/>
      <c r="AF775" s="23"/>
      <c r="AG775" s="23"/>
      <c r="AH775" s="23"/>
      <c r="AI775" s="23"/>
      <c r="AJ775" s="23"/>
      <c r="AK775" s="23"/>
      <c r="AL775" s="23"/>
      <c r="AM775" s="23"/>
      <c r="AN775" s="23"/>
      <c r="AO775" s="23"/>
      <c r="AP775" s="23"/>
      <c r="AQ775" s="23"/>
      <c r="AR775" s="23"/>
      <c r="AS775" s="23"/>
      <c r="AT775" s="23"/>
      <c r="AU775" s="23"/>
      <c r="AV775" s="23"/>
      <c r="AW775" s="23"/>
      <c r="AX775" s="23"/>
      <c r="AY775" s="23"/>
      <c r="AZ775" s="23"/>
      <c r="BA775" s="23"/>
      <c r="BB775" s="23"/>
      <c r="BC775" s="23"/>
      <c r="BD775" s="23"/>
      <c r="BE775" s="23"/>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c r="EC775" s="23"/>
      <c r="ED775" s="23"/>
      <c r="EE775" s="23"/>
      <c r="EF775" s="23"/>
      <c r="EG775" s="23"/>
      <c r="EH775" s="23"/>
      <c r="EI775" s="23"/>
      <c r="EJ775" s="23"/>
      <c r="EK775" s="23"/>
      <c r="EL775" s="23"/>
      <c r="EM775" s="23"/>
      <c r="EN775" s="23"/>
      <c r="EO775" s="23"/>
      <c r="EP775" s="23"/>
      <c r="EQ775" s="23"/>
      <c r="ER775" s="23"/>
      <c r="ES775" s="23"/>
      <c r="ET775" s="23"/>
      <c r="EU775" s="23"/>
      <c r="EV775" s="23"/>
      <c r="EW775" s="23"/>
      <c r="EX775" s="23"/>
      <c r="EY775" s="23"/>
      <c r="EZ775" s="23"/>
      <c r="FA775" s="23"/>
      <c r="FB775" s="23"/>
      <c r="FC775" s="23"/>
      <c r="FD775" s="23"/>
      <c r="FE775" s="23"/>
      <c r="FF775" s="23"/>
      <c r="FG775" s="23"/>
      <c r="FH775" s="23"/>
      <c r="FI775" s="23"/>
      <c r="FJ775" s="23"/>
      <c r="FK775" s="23"/>
      <c r="FL775" s="23"/>
      <c r="FM775" s="23"/>
      <c r="FN775" s="23"/>
      <c r="FO775" s="23"/>
      <c r="FP775" s="23"/>
      <c r="FQ775" s="23"/>
      <c r="FR775" s="23"/>
      <c r="FS775" s="23"/>
      <c r="FT775" s="23"/>
      <c r="FU775" s="23"/>
      <c r="FV775" s="23"/>
      <c r="FW775" s="23"/>
      <c r="FX775" s="23"/>
      <c r="FY775" s="23"/>
      <c r="FZ775" s="23"/>
      <c r="GA775" s="23"/>
      <c r="GB775" s="23"/>
      <c r="GC775" s="23"/>
      <c r="GD775" s="23"/>
      <c r="GE775" s="23"/>
      <c r="GF775" s="23"/>
      <c r="GG775" s="23"/>
      <c r="GH775" s="23"/>
      <c r="GI775" s="23"/>
      <c r="GJ775" s="23"/>
      <c r="GK775" s="23"/>
    </row>
    <row r="776" spans="1:193" x14ac:dyDescent="0.35">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c r="AD776" s="23"/>
      <c r="AE776" s="23"/>
      <c r="AF776" s="23"/>
      <c r="AG776" s="23"/>
      <c r="AH776" s="23"/>
      <c r="AI776" s="23"/>
      <c r="AJ776" s="23"/>
      <c r="AK776" s="23"/>
      <c r="AL776" s="23"/>
      <c r="AM776" s="23"/>
      <c r="AN776" s="23"/>
      <c r="AO776" s="23"/>
      <c r="AP776" s="23"/>
      <c r="AQ776" s="23"/>
      <c r="AR776" s="23"/>
      <c r="AS776" s="23"/>
      <c r="AT776" s="23"/>
      <c r="AU776" s="23"/>
      <c r="AV776" s="23"/>
      <c r="AW776" s="23"/>
      <c r="AX776" s="23"/>
      <c r="AY776" s="23"/>
      <c r="AZ776" s="23"/>
      <c r="BA776" s="23"/>
      <c r="BB776" s="23"/>
      <c r="BC776" s="23"/>
      <c r="BD776" s="23"/>
      <c r="BE776" s="23"/>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c r="EC776" s="23"/>
      <c r="ED776" s="23"/>
      <c r="EE776" s="23"/>
      <c r="EF776" s="23"/>
      <c r="EG776" s="23"/>
      <c r="EH776" s="23"/>
      <c r="EI776" s="23"/>
      <c r="EJ776" s="23"/>
      <c r="EK776" s="23"/>
      <c r="EL776" s="23"/>
      <c r="EM776" s="23"/>
      <c r="EN776" s="23"/>
      <c r="EO776" s="23"/>
      <c r="EP776" s="23"/>
      <c r="EQ776" s="23"/>
      <c r="ER776" s="23"/>
      <c r="ES776" s="23"/>
      <c r="ET776" s="23"/>
      <c r="EU776" s="23"/>
      <c r="EV776" s="23"/>
      <c r="EW776" s="23"/>
      <c r="EX776" s="23"/>
      <c r="EY776" s="23"/>
      <c r="EZ776" s="23"/>
      <c r="FA776" s="23"/>
      <c r="FB776" s="23"/>
      <c r="FC776" s="23"/>
      <c r="FD776" s="23"/>
      <c r="FE776" s="23"/>
      <c r="FF776" s="23"/>
      <c r="FG776" s="23"/>
      <c r="FH776" s="23"/>
      <c r="FI776" s="23"/>
      <c r="FJ776" s="23"/>
      <c r="FK776" s="23"/>
      <c r="FL776" s="23"/>
      <c r="FM776" s="23"/>
      <c r="FN776" s="23"/>
      <c r="FO776" s="23"/>
      <c r="FP776" s="23"/>
      <c r="FQ776" s="23"/>
      <c r="FR776" s="23"/>
      <c r="FS776" s="23"/>
      <c r="FT776" s="23"/>
      <c r="FU776" s="23"/>
      <c r="FV776" s="23"/>
      <c r="FW776" s="23"/>
      <c r="FX776" s="23"/>
      <c r="FY776" s="23"/>
      <c r="FZ776" s="23"/>
      <c r="GA776" s="23"/>
      <c r="GB776" s="23"/>
      <c r="GC776" s="23"/>
      <c r="GD776" s="23"/>
      <c r="GE776" s="23"/>
      <c r="GF776" s="23"/>
      <c r="GG776" s="23"/>
      <c r="GH776" s="23"/>
      <c r="GI776" s="23"/>
      <c r="GJ776" s="23"/>
      <c r="GK776" s="23"/>
    </row>
    <row r="777" spans="1:193" x14ac:dyDescent="0.35">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c r="AD777" s="23"/>
      <c r="AE777" s="23"/>
      <c r="AF777" s="23"/>
      <c r="AG777" s="23"/>
      <c r="AH777" s="23"/>
      <c r="AI777" s="23"/>
      <c r="AJ777" s="23"/>
      <c r="AK777" s="23"/>
      <c r="AL777" s="23"/>
      <c r="AM777" s="23"/>
      <c r="AN777" s="23"/>
      <c r="AO777" s="23"/>
      <c r="AP777" s="23"/>
      <c r="AQ777" s="23"/>
      <c r="AR777" s="23"/>
      <c r="AS777" s="23"/>
      <c r="AT777" s="23"/>
      <c r="AU777" s="23"/>
      <c r="AV777" s="23"/>
      <c r="AW777" s="23"/>
      <c r="AX777" s="23"/>
      <c r="AY777" s="23"/>
      <c r="AZ777" s="23"/>
      <c r="BA777" s="23"/>
      <c r="BB777" s="23"/>
      <c r="BC777" s="23"/>
      <c r="BD777" s="23"/>
      <c r="BE777" s="23"/>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c r="EC777" s="23"/>
      <c r="ED777" s="23"/>
      <c r="EE777" s="23"/>
      <c r="EF777" s="23"/>
      <c r="EG777" s="23"/>
      <c r="EH777" s="23"/>
      <c r="EI777" s="23"/>
      <c r="EJ777" s="23"/>
      <c r="EK777" s="23"/>
      <c r="EL777" s="23"/>
      <c r="EM777" s="23"/>
      <c r="EN777" s="23"/>
      <c r="EO777" s="23"/>
      <c r="EP777" s="23"/>
      <c r="EQ777" s="23"/>
      <c r="ER777" s="23"/>
      <c r="ES777" s="23"/>
      <c r="ET777" s="23"/>
      <c r="EU777" s="23"/>
      <c r="EV777" s="23"/>
      <c r="EW777" s="23"/>
      <c r="EX777" s="23"/>
      <c r="EY777" s="23"/>
      <c r="EZ777" s="23"/>
      <c r="FA777" s="23"/>
      <c r="FB777" s="23"/>
      <c r="FC777" s="23"/>
      <c r="FD777" s="23"/>
      <c r="FE777" s="23"/>
      <c r="FF777" s="23"/>
      <c r="FG777" s="23"/>
      <c r="FH777" s="23"/>
      <c r="FI777" s="23"/>
      <c r="FJ777" s="23"/>
      <c r="FK777" s="23"/>
      <c r="FL777" s="23"/>
      <c r="FM777" s="23"/>
      <c r="FN777" s="23"/>
      <c r="FO777" s="23"/>
      <c r="FP777" s="23"/>
      <c r="FQ777" s="23"/>
      <c r="FR777" s="23"/>
      <c r="FS777" s="23"/>
      <c r="FT777" s="23"/>
      <c r="FU777" s="23"/>
      <c r="FV777" s="23"/>
      <c r="FW777" s="23"/>
      <c r="FX777" s="23"/>
      <c r="FY777" s="23"/>
      <c r="FZ777" s="23"/>
      <c r="GA777" s="23"/>
      <c r="GB777" s="23"/>
      <c r="GC777" s="23"/>
      <c r="GD777" s="23"/>
      <c r="GE777" s="23"/>
      <c r="GF777" s="23"/>
      <c r="GG777" s="23"/>
      <c r="GH777" s="23"/>
      <c r="GI777" s="23"/>
      <c r="GJ777" s="23"/>
      <c r="GK777" s="23"/>
    </row>
    <row r="778" spans="1:193" x14ac:dyDescent="0.35">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c r="AD778" s="23"/>
      <c r="AE778" s="23"/>
      <c r="AF778" s="23"/>
      <c r="AG778" s="23"/>
      <c r="AH778" s="23"/>
      <c r="AI778" s="23"/>
      <c r="AJ778" s="23"/>
      <c r="AK778" s="23"/>
      <c r="AL778" s="23"/>
      <c r="AM778" s="23"/>
      <c r="AN778" s="23"/>
      <c r="AO778" s="23"/>
      <c r="AP778" s="23"/>
      <c r="AQ778" s="23"/>
      <c r="AR778" s="23"/>
      <c r="AS778" s="23"/>
      <c r="AT778" s="23"/>
      <c r="AU778" s="23"/>
      <c r="AV778" s="23"/>
      <c r="AW778" s="23"/>
      <c r="AX778" s="23"/>
      <c r="AY778" s="23"/>
      <c r="AZ778" s="23"/>
      <c r="BA778" s="23"/>
      <c r="BB778" s="23"/>
      <c r="BC778" s="23"/>
      <c r="BD778" s="23"/>
      <c r="BE778" s="23"/>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c r="EC778" s="23"/>
      <c r="ED778" s="23"/>
      <c r="EE778" s="23"/>
      <c r="EF778" s="23"/>
      <c r="EG778" s="23"/>
      <c r="EH778" s="23"/>
      <c r="EI778" s="23"/>
      <c r="EJ778" s="23"/>
      <c r="EK778" s="23"/>
      <c r="EL778" s="23"/>
      <c r="EM778" s="23"/>
      <c r="EN778" s="23"/>
      <c r="EO778" s="23"/>
      <c r="EP778" s="23"/>
      <c r="EQ778" s="23"/>
      <c r="ER778" s="23"/>
      <c r="ES778" s="23"/>
      <c r="ET778" s="23"/>
      <c r="EU778" s="23"/>
      <c r="EV778" s="23"/>
      <c r="EW778" s="23"/>
      <c r="EX778" s="23"/>
      <c r="EY778" s="23"/>
      <c r="EZ778" s="23"/>
      <c r="FA778" s="23"/>
      <c r="FB778" s="23"/>
      <c r="FC778" s="23"/>
      <c r="FD778" s="23"/>
      <c r="FE778" s="23"/>
      <c r="FF778" s="23"/>
      <c r="FG778" s="23"/>
      <c r="FH778" s="23"/>
      <c r="FI778" s="23"/>
      <c r="FJ778" s="23"/>
      <c r="FK778" s="23"/>
      <c r="FL778" s="23"/>
      <c r="FM778" s="23"/>
      <c r="FN778" s="23"/>
      <c r="FO778" s="23"/>
      <c r="FP778" s="23"/>
      <c r="FQ778" s="23"/>
      <c r="FR778" s="23"/>
      <c r="FS778" s="23"/>
      <c r="FT778" s="23"/>
      <c r="FU778" s="23"/>
      <c r="FV778" s="23"/>
      <c r="FW778" s="23"/>
      <c r="FX778" s="23"/>
      <c r="FY778" s="23"/>
      <c r="FZ778" s="23"/>
      <c r="GA778" s="23"/>
      <c r="GB778" s="23"/>
      <c r="GC778" s="23"/>
      <c r="GD778" s="23"/>
      <c r="GE778" s="23"/>
      <c r="GF778" s="23"/>
      <c r="GG778" s="23"/>
      <c r="GH778" s="23"/>
      <c r="GI778" s="23"/>
      <c r="GJ778" s="23"/>
      <c r="GK778" s="23"/>
    </row>
    <row r="779" spans="1:193" x14ac:dyDescent="0.35">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c r="AD779" s="23"/>
      <c r="AE779" s="23"/>
      <c r="AF779" s="23"/>
      <c r="AG779" s="23"/>
      <c r="AH779" s="23"/>
      <c r="AI779" s="23"/>
      <c r="AJ779" s="23"/>
      <c r="AK779" s="23"/>
      <c r="AL779" s="23"/>
      <c r="AM779" s="23"/>
      <c r="AN779" s="23"/>
      <c r="AO779" s="23"/>
      <c r="AP779" s="23"/>
      <c r="AQ779" s="23"/>
      <c r="AR779" s="23"/>
      <c r="AS779" s="23"/>
      <c r="AT779" s="23"/>
      <c r="AU779" s="23"/>
      <c r="AV779" s="23"/>
      <c r="AW779" s="23"/>
      <c r="AX779" s="23"/>
      <c r="AY779" s="23"/>
      <c r="AZ779" s="23"/>
      <c r="BA779" s="23"/>
      <c r="BB779" s="23"/>
      <c r="BC779" s="23"/>
      <c r="BD779" s="23"/>
      <c r="BE779" s="23"/>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c r="EC779" s="23"/>
      <c r="ED779" s="23"/>
      <c r="EE779" s="23"/>
      <c r="EF779" s="23"/>
      <c r="EG779" s="23"/>
      <c r="EH779" s="23"/>
      <c r="EI779" s="23"/>
      <c r="EJ779" s="23"/>
      <c r="EK779" s="23"/>
      <c r="EL779" s="23"/>
      <c r="EM779" s="23"/>
      <c r="EN779" s="23"/>
      <c r="EO779" s="23"/>
      <c r="EP779" s="23"/>
      <c r="EQ779" s="23"/>
      <c r="ER779" s="23"/>
      <c r="ES779" s="23"/>
      <c r="ET779" s="23"/>
      <c r="EU779" s="23"/>
      <c r="EV779" s="23"/>
      <c r="EW779" s="23"/>
      <c r="EX779" s="23"/>
      <c r="EY779" s="23"/>
      <c r="EZ779" s="23"/>
      <c r="FA779" s="23"/>
      <c r="FB779" s="23"/>
      <c r="FC779" s="23"/>
      <c r="FD779" s="23"/>
      <c r="FE779" s="23"/>
      <c r="FF779" s="23"/>
      <c r="FG779" s="23"/>
      <c r="FH779" s="23"/>
      <c r="FI779" s="23"/>
      <c r="FJ779" s="23"/>
      <c r="FK779" s="23"/>
      <c r="FL779" s="23"/>
      <c r="FM779" s="23"/>
      <c r="FN779" s="23"/>
      <c r="FO779" s="23"/>
      <c r="FP779" s="23"/>
      <c r="FQ779" s="23"/>
      <c r="FR779" s="23"/>
      <c r="FS779" s="23"/>
      <c r="FT779" s="23"/>
      <c r="FU779" s="23"/>
      <c r="FV779" s="23"/>
      <c r="FW779" s="23"/>
      <c r="FX779" s="23"/>
      <c r="FY779" s="23"/>
      <c r="FZ779" s="23"/>
      <c r="GA779" s="23"/>
      <c r="GB779" s="23"/>
      <c r="GC779" s="23"/>
      <c r="GD779" s="23"/>
      <c r="GE779" s="23"/>
      <c r="GF779" s="23"/>
      <c r="GG779" s="23"/>
      <c r="GH779" s="23"/>
      <c r="GI779" s="23"/>
      <c r="GJ779" s="23"/>
      <c r="GK779" s="23"/>
    </row>
    <row r="780" spans="1:193" x14ac:dyDescent="0.35">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c r="AD780" s="23"/>
      <c r="AE780" s="23"/>
      <c r="AF780" s="23"/>
      <c r="AG780" s="23"/>
      <c r="AH780" s="23"/>
      <c r="AI780" s="23"/>
      <c r="AJ780" s="23"/>
      <c r="AK780" s="23"/>
      <c r="AL780" s="23"/>
      <c r="AM780" s="23"/>
      <c r="AN780" s="23"/>
      <c r="AO780" s="23"/>
      <c r="AP780" s="23"/>
      <c r="AQ780" s="23"/>
      <c r="AR780" s="23"/>
      <c r="AS780" s="23"/>
      <c r="AT780" s="23"/>
      <c r="AU780" s="23"/>
      <c r="AV780" s="23"/>
      <c r="AW780" s="23"/>
      <c r="AX780" s="23"/>
      <c r="AY780" s="23"/>
      <c r="AZ780" s="23"/>
      <c r="BA780" s="23"/>
      <c r="BB780" s="23"/>
      <c r="BC780" s="23"/>
      <c r="BD780" s="23"/>
      <c r="BE780" s="23"/>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c r="EC780" s="23"/>
      <c r="ED780" s="23"/>
      <c r="EE780" s="23"/>
      <c r="EF780" s="23"/>
      <c r="EG780" s="23"/>
      <c r="EH780" s="23"/>
      <c r="EI780" s="23"/>
      <c r="EJ780" s="23"/>
      <c r="EK780" s="23"/>
      <c r="EL780" s="23"/>
      <c r="EM780" s="23"/>
      <c r="EN780" s="23"/>
      <c r="EO780" s="23"/>
      <c r="EP780" s="23"/>
      <c r="EQ780" s="23"/>
      <c r="ER780" s="23"/>
      <c r="ES780" s="23"/>
      <c r="ET780" s="23"/>
      <c r="EU780" s="23"/>
      <c r="EV780" s="23"/>
      <c r="EW780" s="23"/>
      <c r="EX780" s="23"/>
      <c r="EY780" s="23"/>
      <c r="EZ780" s="23"/>
      <c r="FA780" s="23"/>
      <c r="FB780" s="23"/>
      <c r="FC780" s="23"/>
      <c r="FD780" s="23"/>
      <c r="FE780" s="23"/>
      <c r="FF780" s="23"/>
      <c r="FG780" s="23"/>
      <c r="FH780" s="23"/>
      <c r="FI780" s="23"/>
      <c r="FJ780" s="23"/>
      <c r="FK780" s="23"/>
      <c r="FL780" s="23"/>
      <c r="FM780" s="23"/>
      <c r="FN780" s="23"/>
      <c r="FO780" s="23"/>
      <c r="FP780" s="23"/>
      <c r="FQ780" s="23"/>
      <c r="FR780" s="23"/>
      <c r="FS780" s="23"/>
      <c r="FT780" s="23"/>
      <c r="FU780" s="23"/>
      <c r="FV780" s="23"/>
      <c r="FW780" s="23"/>
      <c r="FX780" s="23"/>
      <c r="FY780" s="23"/>
      <c r="FZ780" s="23"/>
      <c r="GA780" s="23"/>
      <c r="GB780" s="23"/>
      <c r="GC780" s="23"/>
      <c r="GD780" s="23"/>
      <c r="GE780" s="23"/>
      <c r="GF780" s="23"/>
      <c r="GG780" s="23"/>
      <c r="GH780" s="23"/>
      <c r="GI780" s="23"/>
      <c r="GJ780" s="23"/>
      <c r="GK780" s="23"/>
    </row>
    <row r="781" spans="1:193" x14ac:dyDescent="0.35">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c r="AD781" s="23"/>
      <c r="AE781" s="23"/>
      <c r="AF781" s="23"/>
      <c r="AG781" s="23"/>
      <c r="AH781" s="23"/>
      <c r="AI781" s="23"/>
      <c r="AJ781" s="23"/>
      <c r="AK781" s="23"/>
      <c r="AL781" s="23"/>
      <c r="AM781" s="23"/>
      <c r="AN781" s="23"/>
      <c r="AO781" s="23"/>
      <c r="AP781" s="23"/>
      <c r="AQ781" s="23"/>
      <c r="AR781" s="23"/>
      <c r="AS781" s="23"/>
      <c r="AT781" s="23"/>
      <c r="AU781" s="23"/>
      <c r="AV781" s="23"/>
      <c r="AW781" s="23"/>
      <c r="AX781" s="23"/>
      <c r="AY781" s="23"/>
      <c r="AZ781" s="23"/>
      <c r="BA781" s="23"/>
      <c r="BB781" s="23"/>
      <c r="BC781" s="23"/>
      <c r="BD781" s="23"/>
      <c r="BE781" s="23"/>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c r="EC781" s="23"/>
      <c r="ED781" s="23"/>
      <c r="EE781" s="23"/>
      <c r="EF781" s="23"/>
      <c r="EG781" s="23"/>
      <c r="EH781" s="23"/>
      <c r="EI781" s="23"/>
      <c r="EJ781" s="23"/>
      <c r="EK781" s="23"/>
      <c r="EL781" s="23"/>
      <c r="EM781" s="23"/>
      <c r="EN781" s="23"/>
      <c r="EO781" s="23"/>
      <c r="EP781" s="23"/>
      <c r="EQ781" s="23"/>
      <c r="ER781" s="23"/>
      <c r="ES781" s="23"/>
      <c r="ET781" s="23"/>
      <c r="EU781" s="23"/>
      <c r="EV781" s="23"/>
      <c r="EW781" s="23"/>
      <c r="EX781" s="23"/>
      <c r="EY781" s="23"/>
      <c r="EZ781" s="23"/>
      <c r="FA781" s="23"/>
      <c r="FB781" s="23"/>
      <c r="FC781" s="23"/>
      <c r="FD781" s="23"/>
      <c r="FE781" s="23"/>
      <c r="FF781" s="23"/>
      <c r="FG781" s="23"/>
      <c r="FH781" s="23"/>
      <c r="FI781" s="23"/>
      <c r="FJ781" s="23"/>
      <c r="FK781" s="23"/>
      <c r="FL781" s="23"/>
      <c r="FM781" s="23"/>
      <c r="FN781" s="23"/>
      <c r="FO781" s="23"/>
      <c r="FP781" s="23"/>
      <c r="FQ781" s="23"/>
      <c r="FR781" s="23"/>
      <c r="FS781" s="23"/>
      <c r="FT781" s="23"/>
      <c r="FU781" s="23"/>
      <c r="FV781" s="23"/>
      <c r="FW781" s="23"/>
      <c r="FX781" s="23"/>
      <c r="FY781" s="23"/>
      <c r="FZ781" s="23"/>
      <c r="GA781" s="23"/>
      <c r="GB781" s="23"/>
      <c r="GC781" s="23"/>
      <c r="GD781" s="23"/>
      <c r="GE781" s="23"/>
      <c r="GF781" s="23"/>
      <c r="GG781" s="23"/>
      <c r="GH781" s="23"/>
      <c r="GI781" s="23"/>
      <c r="GJ781" s="23"/>
      <c r="GK781" s="23"/>
    </row>
    <row r="782" spans="1:193" x14ac:dyDescent="0.35">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c r="AD782" s="23"/>
      <c r="AE782" s="23"/>
      <c r="AF782" s="23"/>
      <c r="AG782" s="23"/>
      <c r="AH782" s="23"/>
      <c r="AI782" s="23"/>
      <c r="AJ782" s="23"/>
      <c r="AK782" s="23"/>
      <c r="AL782" s="23"/>
      <c r="AM782" s="23"/>
      <c r="AN782" s="23"/>
      <c r="AO782" s="23"/>
      <c r="AP782" s="23"/>
      <c r="AQ782" s="23"/>
      <c r="AR782" s="23"/>
      <c r="AS782" s="23"/>
      <c r="AT782" s="23"/>
      <c r="AU782" s="23"/>
      <c r="AV782" s="23"/>
      <c r="AW782" s="23"/>
      <c r="AX782" s="23"/>
      <c r="AY782" s="23"/>
      <c r="AZ782" s="23"/>
      <c r="BA782" s="23"/>
      <c r="BB782" s="23"/>
      <c r="BC782" s="23"/>
      <c r="BD782" s="23"/>
      <c r="BE782" s="23"/>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c r="EC782" s="23"/>
      <c r="ED782" s="23"/>
      <c r="EE782" s="23"/>
      <c r="EF782" s="23"/>
      <c r="EG782" s="23"/>
      <c r="EH782" s="23"/>
      <c r="EI782" s="23"/>
      <c r="EJ782" s="23"/>
      <c r="EK782" s="23"/>
      <c r="EL782" s="23"/>
      <c r="EM782" s="23"/>
      <c r="EN782" s="23"/>
      <c r="EO782" s="23"/>
      <c r="EP782" s="23"/>
      <c r="EQ782" s="23"/>
      <c r="ER782" s="23"/>
      <c r="ES782" s="23"/>
      <c r="ET782" s="23"/>
      <c r="EU782" s="23"/>
      <c r="EV782" s="23"/>
      <c r="EW782" s="23"/>
      <c r="EX782" s="23"/>
      <c r="EY782" s="23"/>
      <c r="EZ782" s="23"/>
      <c r="FA782" s="23"/>
      <c r="FB782" s="23"/>
      <c r="FC782" s="23"/>
      <c r="FD782" s="23"/>
      <c r="FE782" s="23"/>
      <c r="FF782" s="23"/>
      <c r="FG782" s="23"/>
      <c r="FH782" s="23"/>
      <c r="FI782" s="23"/>
      <c r="FJ782" s="23"/>
      <c r="FK782" s="23"/>
      <c r="FL782" s="23"/>
      <c r="FM782" s="23"/>
      <c r="FN782" s="23"/>
      <c r="FO782" s="23"/>
      <c r="FP782" s="23"/>
      <c r="FQ782" s="23"/>
      <c r="FR782" s="23"/>
      <c r="FS782" s="23"/>
      <c r="FT782" s="23"/>
      <c r="FU782" s="23"/>
      <c r="FV782" s="23"/>
      <c r="FW782" s="23"/>
      <c r="FX782" s="23"/>
      <c r="FY782" s="23"/>
      <c r="FZ782" s="23"/>
      <c r="GA782" s="23"/>
      <c r="GB782" s="23"/>
      <c r="GC782" s="23"/>
      <c r="GD782" s="23"/>
      <c r="GE782" s="23"/>
      <c r="GF782" s="23"/>
      <c r="GG782" s="23"/>
      <c r="GH782" s="23"/>
      <c r="GI782" s="23"/>
      <c r="GJ782" s="23"/>
      <c r="GK782" s="23"/>
    </row>
    <row r="783" spans="1:193" x14ac:dyDescent="0.35">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c r="AD783" s="23"/>
      <c r="AE783" s="23"/>
      <c r="AF783" s="23"/>
      <c r="AG783" s="23"/>
      <c r="AH783" s="23"/>
      <c r="AI783" s="23"/>
      <c r="AJ783" s="23"/>
      <c r="AK783" s="23"/>
      <c r="AL783" s="23"/>
      <c r="AM783" s="23"/>
      <c r="AN783" s="23"/>
      <c r="AO783" s="23"/>
      <c r="AP783" s="23"/>
      <c r="AQ783" s="23"/>
      <c r="AR783" s="23"/>
      <c r="AS783" s="23"/>
      <c r="AT783" s="23"/>
      <c r="AU783" s="23"/>
      <c r="AV783" s="23"/>
      <c r="AW783" s="23"/>
      <c r="AX783" s="23"/>
      <c r="AY783" s="23"/>
      <c r="AZ783" s="23"/>
      <c r="BA783" s="23"/>
      <c r="BB783" s="23"/>
      <c r="BC783" s="23"/>
      <c r="BD783" s="23"/>
      <c r="BE783" s="23"/>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c r="EC783" s="23"/>
      <c r="ED783" s="23"/>
      <c r="EE783" s="23"/>
      <c r="EF783" s="23"/>
      <c r="EG783" s="23"/>
      <c r="EH783" s="23"/>
      <c r="EI783" s="23"/>
      <c r="EJ783" s="23"/>
      <c r="EK783" s="23"/>
      <c r="EL783" s="23"/>
      <c r="EM783" s="23"/>
      <c r="EN783" s="23"/>
      <c r="EO783" s="23"/>
      <c r="EP783" s="23"/>
      <c r="EQ783" s="23"/>
      <c r="ER783" s="23"/>
      <c r="ES783" s="23"/>
      <c r="ET783" s="23"/>
      <c r="EU783" s="23"/>
      <c r="EV783" s="23"/>
      <c r="EW783" s="23"/>
      <c r="EX783" s="23"/>
      <c r="EY783" s="23"/>
      <c r="EZ783" s="23"/>
      <c r="FA783" s="23"/>
      <c r="FB783" s="23"/>
      <c r="FC783" s="23"/>
      <c r="FD783" s="23"/>
      <c r="FE783" s="23"/>
      <c r="FF783" s="23"/>
      <c r="FG783" s="23"/>
      <c r="FH783" s="23"/>
      <c r="FI783" s="23"/>
      <c r="FJ783" s="23"/>
      <c r="FK783" s="23"/>
      <c r="FL783" s="23"/>
      <c r="FM783" s="23"/>
      <c r="FN783" s="23"/>
      <c r="FO783" s="23"/>
      <c r="FP783" s="23"/>
      <c r="FQ783" s="23"/>
      <c r="FR783" s="23"/>
      <c r="FS783" s="23"/>
      <c r="FT783" s="23"/>
      <c r="FU783" s="23"/>
      <c r="FV783" s="23"/>
      <c r="FW783" s="23"/>
      <c r="FX783" s="23"/>
      <c r="FY783" s="23"/>
      <c r="FZ783" s="23"/>
      <c r="GA783" s="23"/>
      <c r="GB783" s="23"/>
      <c r="GC783" s="23"/>
      <c r="GD783" s="23"/>
      <c r="GE783" s="23"/>
      <c r="GF783" s="23"/>
      <c r="GG783" s="23"/>
      <c r="GH783" s="23"/>
      <c r="GI783" s="23"/>
      <c r="GJ783" s="23"/>
      <c r="GK783" s="23"/>
    </row>
    <row r="784" spans="1:193" x14ac:dyDescent="0.35">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c r="AD784" s="23"/>
      <c r="AE784" s="23"/>
      <c r="AF784" s="23"/>
      <c r="AG784" s="23"/>
      <c r="AH784" s="23"/>
      <c r="AI784" s="23"/>
      <c r="AJ784" s="23"/>
      <c r="AK784" s="23"/>
      <c r="AL784" s="23"/>
      <c r="AM784" s="23"/>
      <c r="AN784" s="23"/>
      <c r="AO784" s="23"/>
      <c r="AP784" s="23"/>
      <c r="AQ784" s="23"/>
      <c r="AR784" s="23"/>
      <c r="AS784" s="23"/>
      <c r="AT784" s="23"/>
      <c r="AU784" s="23"/>
      <c r="AV784" s="23"/>
      <c r="AW784" s="23"/>
      <c r="AX784" s="23"/>
      <c r="AY784" s="23"/>
      <c r="AZ784" s="23"/>
      <c r="BA784" s="23"/>
      <c r="BB784" s="23"/>
      <c r="BC784" s="23"/>
      <c r="BD784" s="23"/>
      <c r="BE784" s="23"/>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c r="EC784" s="23"/>
      <c r="ED784" s="23"/>
      <c r="EE784" s="23"/>
      <c r="EF784" s="23"/>
      <c r="EG784" s="23"/>
      <c r="EH784" s="23"/>
      <c r="EI784" s="23"/>
      <c r="EJ784" s="23"/>
      <c r="EK784" s="23"/>
      <c r="EL784" s="23"/>
      <c r="EM784" s="23"/>
      <c r="EN784" s="23"/>
      <c r="EO784" s="23"/>
      <c r="EP784" s="23"/>
      <c r="EQ784" s="23"/>
      <c r="ER784" s="23"/>
      <c r="ES784" s="23"/>
      <c r="ET784" s="23"/>
      <c r="EU784" s="23"/>
      <c r="EV784" s="23"/>
      <c r="EW784" s="23"/>
      <c r="EX784" s="23"/>
      <c r="EY784" s="23"/>
      <c r="EZ784" s="23"/>
      <c r="FA784" s="23"/>
      <c r="FB784" s="23"/>
      <c r="FC784" s="23"/>
      <c r="FD784" s="23"/>
      <c r="FE784" s="23"/>
      <c r="FF784" s="23"/>
      <c r="FG784" s="23"/>
      <c r="FH784" s="23"/>
      <c r="FI784" s="23"/>
      <c r="FJ784" s="23"/>
      <c r="FK784" s="23"/>
      <c r="FL784" s="23"/>
      <c r="FM784" s="23"/>
      <c r="FN784" s="23"/>
      <c r="FO784" s="23"/>
      <c r="FP784" s="23"/>
      <c r="FQ784" s="23"/>
      <c r="FR784" s="23"/>
      <c r="FS784" s="23"/>
      <c r="FT784" s="23"/>
      <c r="FU784" s="23"/>
      <c r="FV784" s="23"/>
      <c r="FW784" s="23"/>
      <c r="FX784" s="23"/>
      <c r="FY784" s="23"/>
      <c r="FZ784" s="23"/>
      <c r="GA784" s="23"/>
      <c r="GB784" s="23"/>
      <c r="GC784" s="23"/>
      <c r="GD784" s="23"/>
      <c r="GE784" s="23"/>
      <c r="GF784" s="23"/>
      <c r="GG784" s="23"/>
      <c r="GH784" s="23"/>
      <c r="GI784" s="23"/>
      <c r="GJ784" s="23"/>
      <c r="GK784" s="23"/>
    </row>
    <row r="785" spans="1:193" x14ac:dyDescent="0.35">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c r="AD785" s="23"/>
      <c r="AE785" s="23"/>
      <c r="AF785" s="23"/>
      <c r="AG785" s="23"/>
      <c r="AH785" s="23"/>
      <c r="AI785" s="23"/>
      <c r="AJ785" s="23"/>
      <c r="AK785" s="23"/>
      <c r="AL785" s="23"/>
      <c r="AM785" s="23"/>
      <c r="AN785" s="23"/>
      <c r="AO785" s="23"/>
      <c r="AP785" s="23"/>
      <c r="AQ785" s="23"/>
      <c r="AR785" s="23"/>
      <c r="AS785" s="23"/>
      <c r="AT785" s="23"/>
      <c r="AU785" s="23"/>
      <c r="AV785" s="23"/>
      <c r="AW785" s="23"/>
      <c r="AX785" s="23"/>
      <c r="AY785" s="23"/>
      <c r="AZ785" s="23"/>
      <c r="BA785" s="23"/>
      <c r="BB785" s="23"/>
      <c r="BC785" s="23"/>
      <c r="BD785" s="23"/>
      <c r="BE785" s="23"/>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c r="EC785" s="23"/>
      <c r="ED785" s="23"/>
      <c r="EE785" s="23"/>
      <c r="EF785" s="23"/>
      <c r="EG785" s="23"/>
      <c r="EH785" s="23"/>
      <c r="EI785" s="23"/>
      <c r="EJ785" s="23"/>
      <c r="EK785" s="23"/>
      <c r="EL785" s="23"/>
      <c r="EM785" s="23"/>
      <c r="EN785" s="23"/>
      <c r="EO785" s="23"/>
      <c r="EP785" s="23"/>
      <c r="EQ785" s="23"/>
      <c r="ER785" s="23"/>
      <c r="ES785" s="23"/>
      <c r="ET785" s="23"/>
      <c r="EU785" s="23"/>
      <c r="EV785" s="23"/>
      <c r="EW785" s="23"/>
      <c r="EX785" s="23"/>
      <c r="EY785" s="23"/>
      <c r="EZ785" s="23"/>
      <c r="FA785" s="23"/>
      <c r="FB785" s="23"/>
      <c r="FC785" s="23"/>
      <c r="FD785" s="23"/>
      <c r="FE785" s="23"/>
      <c r="FF785" s="23"/>
      <c r="FG785" s="23"/>
      <c r="FH785" s="23"/>
      <c r="FI785" s="23"/>
      <c r="FJ785" s="23"/>
      <c r="FK785" s="23"/>
      <c r="FL785" s="23"/>
      <c r="FM785" s="23"/>
      <c r="FN785" s="23"/>
      <c r="FO785" s="23"/>
      <c r="FP785" s="23"/>
      <c r="FQ785" s="23"/>
      <c r="FR785" s="23"/>
      <c r="FS785" s="23"/>
      <c r="FT785" s="23"/>
      <c r="FU785" s="23"/>
      <c r="FV785" s="23"/>
      <c r="FW785" s="23"/>
      <c r="FX785" s="23"/>
      <c r="FY785" s="23"/>
      <c r="FZ785" s="23"/>
      <c r="GA785" s="23"/>
      <c r="GB785" s="23"/>
      <c r="GC785" s="23"/>
      <c r="GD785" s="23"/>
      <c r="GE785" s="23"/>
      <c r="GF785" s="23"/>
      <c r="GG785" s="23"/>
      <c r="GH785" s="23"/>
      <c r="GI785" s="23"/>
      <c r="GJ785" s="23"/>
      <c r="GK785" s="23"/>
    </row>
    <row r="786" spans="1:193" x14ac:dyDescent="0.35">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c r="AD786" s="23"/>
      <c r="AE786" s="23"/>
      <c r="AF786" s="23"/>
      <c r="AG786" s="23"/>
      <c r="AH786" s="23"/>
      <c r="AI786" s="23"/>
      <c r="AJ786" s="23"/>
      <c r="AK786" s="23"/>
      <c r="AL786" s="23"/>
      <c r="AM786" s="23"/>
      <c r="AN786" s="23"/>
      <c r="AO786" s="23"/>
      <c r="AP786" s="23"/>
      <c r="AQ786" s="23"/>
      <c r="AR786" s="23"/>
      <c r="AS786" s="23"/>
      <c r="AT786" s="23"/>
      <c r="AU786" s="23"/>
      <c r="AV786" s="23"/>
      <c r="AW786" s="23"/>
      <c r="AX786" s="23"/>
      <c r="AY786" s="23"/>
      <c r="AZ786" s="23"/>
      <c r="BA786" s="23"/>
      <c r="BB786" s="23"/>
      <c r="BC786" s="23"/>
      <c r="BD786" s="23"/>
      <c r="BE786" s="23"/>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c r="EC786" s="23"/>
      <c r="ED786" s="23"/>
      <c r="EE786" s="23"/>
      <c r="EF786" s="23"/>
      <c r="EG786" s="23"/>
      <c r="EH786" s="23"/>
      <c r="EI786" s="23"/>
      <c r="EJ786" s="23"/>
      <c r="EK786" s="23"/>
      <c r="EL786" s="23"/>
      <c r="EM786" s="23"/>
      <c r="EN786" s="23"/>
      <c r="EO786" s="23"/>
      <c r="EP786" s="23"/>
      <c r="EQ786" s="23"/>
      <c r="ER786" s="23"/>
      <c r="ES786" s="23"/>
      <c r="ET786" s="23"/>
      <c r="EU786" s="23"/>
      <c r="EV786" s="23"/>
      <c r="EW786" s="23"/>
      <c r="EX786" s="23"/>
      <c r="EY786" s="23"/>
      <c r="EZ786" s="23"/>
      <c r="FA786" s="23"/>
      <c r="FB786" s="23"/>
      <c r="FC786" s="23"/>
      <c r="FD786" s="23"/>
      <c r="FE786" s="23"/>
      <c r="FF786" s="23"/>
      <c r="FG786" s="23"/>
      <c r="FH786" s="23"/>
      <c r="FI786" s="23"/>
      <c r="FJ786" s="23"/>
      <c r="FK786" s="23"/>
      <c r="FL786" s="23"/>
      <c r="FM786" s="23"/>
      <c r="FN786" s="23"/>
      <c r="FO786" s="23"/>
      <c r="FP786" s="23"/>
      <c r="FQ786" s="23"/>
      <c r="FR786" s="23"/>
      <c r="FS786" s="23"/>
      <c r="FT786" s="23"/>
      <c r="FU786" s="23"/>
      <c r="FV786" s="23"/>
      <c r="FW786" s="23"/>
      <c r="FX786" s="23"/>
      <c r="FY786" s="23"/>
      <c r="FZ786" s="23"/>
      <c r="GA786" s="23"/>
      <c r="GB786" s="23"/>
      <c r="GC786" s="23"/>
      <c r="GD786" s="23"/>
      <c r="GE786" s="23"/>
      <c r="GF786" s="23"/>
      <c r="GG786" s="23"/>
      <c r="GH786" s="23"/>
      <c r="GI786" s="23"/>
      <c r="GJ786" s="23"/>
      <c r="GK786" s="23"/>
    </row>
    <row r="787" spans="1:193" x14ac:dyDescent="0.35">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c r="AR787" s="23"/>
      <c r="AS787" s="23"/>
      <c r="AT787" s="23"/>
      <c r="AU787" s="23"/>
      <c r="AV787" s="23"/>
      <c r="AW787" s="23"/>
      <c r="AX787" s="23"/>
      <c r="AY787" s="23"/>
      <c r="AZ787" s="23"/>
      <c r="BA787" s="23"/>
      <c r="BB787" s="23"/>
      <c r="BC787" s="23"/>
      <c r="BD787" s="23"/>
      <c r="BE787" s="23"/>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c r="EC787" s="23"/>
      <c r="ED787" s="23"/>
      <c r="EE787" s="23"/>
      <c r="EF787" s="23"/>
      <c r="EG787" s="23"/>
      <c r="EH787" s="23"/>
      <c r="EI787" s="23"/>
      <c r="EJ787" s="23"/>
      <c r="EK787" s="23"/>
      <c r="EL787" s="23"/>
      <c r="EM787" s="23"/>
      <c r="EN787" s="23"/>
      <c r="EO787" s="23"/>
      <c r="EP787" s="23"/>
      <c r="EQ787" s="23"/>
      <c r="ER787" s="23"/>
      <c r="ES787" s="23"/>
      <c r="ET787" s="23"/>
      <c r="EU787" s="23"/>
      <c r="EV787" s="23"/>
      <c r="EW787" s="23"/>
      <c r="EX787" s="23"/>
      <c r="EY787" s="23"/>
      <c r="EZ787" s="23"/>
      <c r="FA787" s="23"/>
      <c r="FB787" s="23"/>
      <c r="FC787" s="23"/>
      <c r="FD787" s="23"/>
      <c r="FE787" s="23"/>
      <c r="FF787" s="23"/>
      <c r="FG787" s="23"/>
      <c r="FH787" s="23"/>
      <c r="FI787" s="23"/>
      <c r="FJ787" s="23"/>
      <c r="FK787" s="23"/>
      <c r="FL787" s="23"/>
      <c r="FM787" s="23"/>
      <c r="FN787" s="23"/>
      <c r="FO787" s="23"/>
      <c r="FP787" s="23"/>
      <c r="FQ787" s="23"/>
      <c r="FR787" s="23"/>
      <c r="FS787" s="23"/>
      <c r="FT787" s="23"/>
      <c r="FU787" s="23"/>
      <c r="FV787" s="23"/>
      <c r="FW787" s="23"/>
      <c r="FX787" s="23"/>
      <c r="FY787" s="23"/>
      <c r="FZ787" s="23"/>
      <c r="GA787" s="23"/>
      <c r="GB787" s="23"/>
      <c r="GC787" s="23"/>
      <c r="GD787" s="23"/>
      <c r="GE787" s="23"/>
      <c r="GF787" s="23"/>
      <c r="GG787" s="23"/>
      <c r="GH787" s="23"/>
      <c r="GI787" s="23"/>
      <c r="GJ787" s="23"/>
      <c r="GK787" s="23"/>
    </row>
    <row r="788" spans="1:193" x14ac:dyDescent="0.35">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c r="AD788" s="23"/>
      <c r="AE788" s="23"/>
      <c r="AF788" s="23"/>
      <c r="AG788" s="23"/>
      <c r="AH788" s="23"/>
      <c r="AI788" s="23"/>
      <c r="AJ788" s="23"/>
      <c r="AK788" s="23"/>
      <c r="AL788" s="23"/>
      <c r="AM788" s="23"/>
      <c r="AN788" s="23"/>
      <c r="AO788" s="23"/>
      <c r="AP788" s="23"/>
      <c r="AQ788" s="23"/>
      <c r="AR788" s="23"/>
      <c r="AS788" s="23"/>
      <c r="AT788" s="23"/>
      <c r="AU788" s="23"/>
      <c r="AV788" s="23"/>
      <c r="AW788" s="23"/>
      <c r="AX788" s="23"/>
      <c r="AY788" s="23"/>
      <c r="AZ788" s="23"/>
      <c r="BA788" s="23"/>
      <c r="BB788" s="23"/>
      <c r="BC788" s="23"/>
      <c r="BD788" s="23"/>
      <c r="BE788" s="23"/>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c r="EC788" s="23"/>
      <c r="ED788" s="23"/>
      <c r="EE788" s="23"/>
      <c r="EF788" s="23"/>
      <c r="EG788" s="23"/>
      <c r="EH788" s="23"/>
      <c r="EI788" s="23"/>
      <c r="EJ788" s="23"/>
      <c r="EK788" s="23"/>
      <c r="EL788" s="23"/>
      <c r="EM788" s="23"/>
      <c r="EN788" s="23"/>
      <c r="EO788" s="23"/>
      <c r="EP788" s="23"/>
      <c r="EQ788" s="23"/>
      <c r="ER788" s="23"/>
      <c r="ES788" s="23"/>
      <c r="ET788" s="23"/>
      <c r="EU788" s="23"/>
      <c r="EV788" s="23"/>
      <c r="EW788" s="23"/>
      <c r="EX788" s="23"/>
      <c r="EY788" s="23"/>
      <c r="EZ788" s="23"/>
      <c r="FA788" s="23"/>
      <c r="FB788" s="23"/>
      <c r="FC788" s="23"/>
      <c r="FD788" s="23"/>
      <c r="FE788" s="23"/>
      <c r="FF788" s="23"/>
      <c r="FG788" s="23"/>
      <c r="FH788" s="23"/>
      <c r="FI788" s="23"/>
      <c r="FJ788" s="23"/>
      <c r="FK788" s="23"/>
      <c r="FL788" s="23"/>
      <c r="FM788" s="23"/>
      <c r="FN788" s="23"/>
      <c r="FO788" s="23"/>
      <c r="FP788" s="23"/>
      <c r="FQ788" s="23"/>
      <c r="FR788" s="23"/>
      <c r="FS788" s="23"/>
      <c r="FT788" s="23"/>
      <c r="FU788" s="23"/>
      <c r="FV788" s="23"/>
      <c r="FW788" s="23"/>
      <c r="FX788" s="23"/>
      <c r="FY788" s="23"/>
      <c r="FZ788" s="23"/>
      <c r="GA788" s="23"/>
      <c r="GB788" s="23"/>
      <c r="GC788" s="23"/>
      <c r="GD788" s="23"/>
      <c r="GE788" s="23"/>
      <c r="GF788" s="23"/>
      <c r="GG788" s="23"/>
      <c r="GH788" s="23"/>
      <c r="GI788" s="23"/>
      <c r="GJ788" s="23"/>
      <c r="GK788" s="23"/>
    </row>
    <row r="789" spans="1:193" x14ac:dyDescent="0.35">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c r="AD789" s="23"/>
      <c r="AE789" s="23"/>
      <c r="AF789" s="23"/>
      <c r="AG789" s="23"/>
      <c r="AH789" s="23"/>
      <c r="AI789" s="23"/>
      <c r="AJ789" s="23"/>
      <c r="AK789" s="23"/>
      <c r="AL789" s="23"/>
      <c r="AM789" s="23"/>
      <c r="AN789" s="23"/>
      <c r="AO789" s="23"/>
      <c r="AP789" s="23"/>
      <c r="AQ789" s="23"/>
      <c r="AR789" s="23"/>
      <c r="AS789" s="23"/>
      <c r="AT789" s="23"/>
      <c r="AU789" s="23"/>
      <c r="AV789" s="23"/>
      <c r="AW789" s="23"/>
      <c r="AX789" s="23"/>
      <c r="AY789" s="23"/>
      <c r="AZ789" s="23"/>
      <c r="BA789" s="23"/>
      <c r="BB789" s="23"/>
      <c r="BC789" s="23"/>
      <c r="BD789" s="23"/>
      <c r="BE789" s="23"/>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c r="EC789" s="23"/>
      <c r="ED789" s="23"/>
      <c r="EE789" s="23"/>
      <c r="EF789" s="23"/>
      <c r="EG789" s="23"/>
      <c r="EH789" s="23"/>
      <c r="EI789" s="23"/>
      <c r="EJ789" s="23"/>
      <c r="EK789" s="23"/>
      <c r="EL789" s="23"/>
      <c r="EM789" s="23"/>
      <c r="EN789" s="23"/>
      <c r="EO789" s="23"/>
      <c r="EP789" s="23"/>
      <c r="EQ789" s="23"/>
      <c r="ER789" s="23"/>
      <c r="ES789" s="23"/>
      <c r="ET789" s="23"/>
      <c r="EU789" s="23"/>
      <c r="EV789" s="23"/>
      <c r="EW789" s="23"/>
      <c r="EX789" s="23"/>
      <c r="EY789" s="23"/>
      <c r="EZ789" s="23"/>
      <c r="FA789" s="23"/>
      <c r="FB789" s="23"/>
      <c r="FC789" s="23"/>
      <c r="FD789" s="23"/>
      <c r="FE789" s="23"/>
      <c r="FF789" s="23"/>
      <c r="FG789" s="23"/>
      <c r="FH789" s="23"/>
      <c r="FI789" s="23"/>
      <c r="FJ789" s="23"/>
      <c r="FK789" s="23"/>
      <c r="FL789" s="23"/>
      <c r="FM789" s="23"/>
      <c r="FN789" s="23"/>
      <c r="FO789" s="23"/>
      <c r="FP789" s="23"/>
      <c r="FQ789" s="23"/>
      <c r="FR789" s="23"/>
      <c r="FS789" s="23"/>
      <c r="FT789" s="23"/>
      <c r="FU789" s="23"/>
      <c r="FV789" s="23"/>
      <c r="FW789" s="23"/>
      <c r="FX789" s="23"/>
      <c r="FY789" s="23"/>
      <c r="FZ789" s="23"/>
      <c r="GA789" s="23"/>
      <c r="GB789" s="23"/>
      <c r="GC789" s="23"/>
      <c r="GD789" s="23"/>
      <c r="GE789" s="23"/>
      <c r="GF789" s="23"/>
      <c r="GG789" s="23"/>
      <c r="GH789" s="23"/>
      <c r="GI789" s="23"/>
      <c r="GJ789" s="23"/>
      <c r="GK789" s="23"/>
    </row>
    <row r="790" spans="1:193" x14ac:dyDescent="0.35">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c r="AD790" s="23"/>
      <c r="AE790" s="23"/>
      <c r="AF790" s="23"/>
      <c r="AG790" s="23"/>
      <c r="AH790" s="23"/>
      <c r="AI790" s="23"/>
      <c r="AJ790" s="23"/>
      <c r="AK790" s="23"/>
      <c r="AL790" s="23"/>
      <c r="AM790" s="23"/>
      <c r="AN790" s="23"/>
      <c r="AO790" s="23"/>
      <c r="AP790" s="23"/>
      <c r="AQ790" s="23"/>
      <c r="AR790" s="23"/>
      <c r="AS790" s="23"/>
      <c r="AT790" s="23"/>
      <c r="AU790" s="23"/>
      <c r="AV790" s="23"/>
      <c r="AW790" s="23"/>
      <c r="AX790" s="23"/>
      <c r="AY790" s="23"/>
      <c r="AZ790" s="23"/>
      <c r="BA790" s="23"/>
      <c r="BB790" s="23"/>
      <c r="BC790" s="23"/>
      <c r="BD790" s="23"/>
      <c r="BE790" s="23"/>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c r="EC790" s="23"/>
      <c r="ED790" s="23"/>
      <c r="EE790" s="23"/>
      <c r="EF790" s="23"/>
      <c r="EG790" s="23"/>
      <c r="EH790" s="23"/>
      <c r="EI790" s="23"/>
      <c r="EJ790" s="23"/>
      <c r="EK790" s="23"/>
      <c r="EL790" s="23"/>
      <c r="EM790" s="23"/>
      <c r="EN790" s="23"/>
      <c r="EO790" s="23"/>
      <c r="EP790" s="23"/>
      <c r="EQ790" s="23"/>
      <c r="ER790" s="23"/>
      <c r="ES790" s="23"/>
      <c r="ET790" s="23"/>
      <c r="EU790" s="23"/>
      <c r="EV790" s="23"/>
      <c r="EW790" s="23"/>
      <c r="EX790" s="23"/>
      <c r="EY790" s="23"/>
      <c r="EZ790" s="23"/>
      <c r="FA790" s="23"/>
      <c r="FB790" s="23"/>
      <c r="FC790" s="23"/>
      <c r="FD790" s="23"/>
      <c r="FE790" s="23"/>
      <c r="FF790" s="23"/>
      <c r="FG790" s="23"/>
      <c r="FH790" s="23"/>
      <c r="FI790" s="23"/>
      <c r="FJ790" s="23"/>
      <c r="FK790" s="23"/>
      <c r="FL790" s="23"/>
      <c r="FM790" s="23"/>
      <c r="FN790" s="23"/>
      <c r="FO790" s="23"/>
      <c r="FP790" s="23"/>
      <c r="FQ790" s="23"/>
      <c r="FR790" s="23"/>
      <c r="FS790" s="23"/>
      <c r="FT790" s="23"/>
      <c r="FU790" s="23"/>
      <c r="FV790" s="23"/>
      <c r="FW790" s="23"/>
      <c r="FX790" s="23"/>
      <c r="FY790" s="23"/>
      <c r="FZ790" s="23"/>
      <c r="GA790" s="23"/>
      <c r="GB790" s="23"/>
      <c r="GC790" s="23"/>
      <c r="GD790" s="23"/>
      <c r="GE790" s="23"/>
      <c r="GF790" s="23"/>
      <c r="GG790" s="23"/>
      <c r="GH790" s="23"/>
      <c r="GI790" s="23"/>
      <c r="GJ790" s="23"/>
      <c r="GK790" s="23"/>
    </row>
    <row r="791" spans="1:193" x14ac:dyDescent="0.35">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c r="AD791" s="23"/>
      <c r="AE791" s="23"/>
      <c r="AF791" s="23"/>
      <c r="AG791" s="23"/>
      <c r="AH791" s="23"/>
      <c r="AI791" s="23"/>
      <c r="AJ791" s="23"/>
      <c r="AK791" s="23"/>
      <c r="AL791" s="23"/>
      <c r="AM791" s="23"/>
      <c r="AN791" s="23"/>
      <c r="AO791" s="23"/>
      <c r="AP791" s="23"/>
      <c r="AQ791" s="23"/>
      <c r="AR791" s="23"/>
      <c r="AS791" s="23"/>
      <c r="AT791" s="23"/>
      <c r="AU791" s="23"/>
      <c r="AV791" s="23"/>
      <c r="AW791" s="23"/>
      <c r="AX791" s="23"/>
      <c r="AY791" s="23"/>
      <c r="AZ791" s="23"/>
      <c r="BA791" s="23"/>
      <c r="BB791" s="23"/>
      <c r="BC791" s="23"/>
      <c r="BD791" s="23"/>
      <c r="BE791" s="23"/>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c r="EC791" s="23"/>
      <c r="ED791" s="23"/>
      <c r="EE791" s="23"/>
      <c r="EF791" s="23"/>
      <c r="EG791" s="23"/>
      <c r="EH791" s="23"/>
      <c r="EI791" s="23"/>
      <c r="EJ791" s="23"/>
      <c r="EK791" s="23"/>
      <c r="EL791" s="23"/>
      <c r="EM791" s="23"/>
      <c r="EN791" s="23"/>
      <c r="EO791" s="23"/>
      <c r="EP791" s="23"/>
      <c r="EQ791" s="23"/>
      <c r="ER791" s="23"/>
      <c r="ES791" s="23"/>
      <c r="ET791" s="23"/>
      <c r="EU791" s="23"/>
      <c r="EV791" s="23"/>
      <c r="EW791" s="23"/>
      <c r="EX791" s="23"/>
      <c r="EY791" s="23"/>
      <c r="EZ791" s="23"/>
      <c r="FA791" s="23"/>
      <c r="FB791" s="23"/>
      <c r="FC791" s="23"/>
      <c r="FD791" s="23"/>
      <c r="FE791" s="23"/>
      <c r="FF791" s="23"/>
      <c r="FG791" s="23"/>
      <c r="FH791" s="23"/>
      <c r="FI791" s="23"/>
      <c r="FJ791" s="23"/>
      <c r="FK791" s="23"/>
      <c r="FL791" s="23"/>
      <c r="FM791" s="23"/>
      <c r="FN791" s="23"/>
      <c r="FO791" s="23"/>
      <c r="FP791" s="23"/>
      <c r="FQ791" s="23"/>
      <c r="FR791" s="23"/>
      <c r="FS791" s="23"/>
      <c r="FT791" s="23"/>
      <c r="FU791" s="23"/>
      <c r="FV791" s="23"/>
      <c r="FW791" s="23"/>
      <c r="FX791" s="23"/>
      <c r="FY791" s="23"/>
      <c r="FZ791" s="23"/>
      <c r="GA791" s="23"/>
      <c r="GB791" s="23"/>
      <c r="GC791" s="23"/>
      <c r="GD791" s="23"/>
      <c r="GE791" s="23"/>
      <c r="GF791" s="23"/>
      <c r="GG791" s="23"/>
      <c r="GH791" s="23"/>
      <c r="GI791" s="23"/>
      <c r="GJ791" s="23"/>
      <c r="GK791" s="23"/>
    </row>
    <row r="792" spans="1:193" x14ac:dyDescent="0.35">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c r="AD792" s="23"/>
      <c r="AE792" s="23"/>
      <c r="AF792" s="23"/>
      <c r="AG792" s="23"/>
      <c r="AH792" s="23"/>
      <c r="AI792" s="23"/>
      <c r="AJ792" s="23"/>
      <c r="AK792" s="23"/>
      <c r="AL792" s="23"/>
      <c r="AM792" s="23"/>
      <c r="AN792" s="23"/>
      <c r="AO792" s="23"/>
      <c r="AP792" s="23"/>
      <c r="AQ792" s="23"/>
      <c r="AR792" s="23"/>
      <c r="AS792" s="23"/>
      <c r="AT792" s="23"/>
      <c r="AU792" s="23"/>
      <c r="AV792" s="23"/>
      <c r="AW792" s="23"/>
      <c r="AX792" s="23"/>
      <c r="AY792" s="23"/>
      <c r="AZ792" s="23"/>
      <c r="BA792" s="23"/>
      <c r="BB792" s="23"/>
      <c r="BC792" s="23"/>
      <c r="BD792" s="23"/>
      <c r="BE792" s="23"/>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c r="EC792" s="23"/>
      <c r="ED792" s="23"/>
      <c r="EE792" s="23"/>
      <c r="EF792" s="23"/>
      <c r="EG792" s="23"/>
      <c r="EH792" s="23"/>
      <c r="EI792" s="23"/>
      <c r="EJ792" s="23"/>
      <c r="EK792" s="23"/>
      <c r="EL792" s="23"/>
      <c r="EM792" s="23"/>
      <c r="EN792" s="23"/>
      <c r="EO792" s="23"/>
      <c r="EP792" s="23"/>
      <c r="EQ792" s="23"/>
      <c r="ER792" s="23"/>
      <c r="ES792" s="23"/>
      <c r="ET792" s="23"/>
      <c r="EU792" s="23"/>
      <c r="EV792" s="23"/>
      <c r="EW792" s="23"/>
      <c r="EX792" s="23"/>
      <c r="EY792" s="23"/>
      <c r="EZ792" s="23"/>
      <c r="FA792" s="23"/>
      <c r="FB792" s="23"/>
      <c r="FC792" s="23"/>
      <c r="FD792" s="23"/>
      <c r="FE792" s="23"/>
      <c r="FF792" s="23"/>
      <c r="FG792" s="23"/>
      <c r="FH792" s="23"/>
      <c r="FI792" s="23"/>
      <c r="FJ792" s="23"/>
      <c r="FK792" s="23"/>
      <c r="FL792" s="23"/>
      <c r="FM792" s="23"/>
      <c r="FN792" s="23"/>
      <c r="FO792" s="23"/>
      <c r="FP792" s="23"/>
      <c r="FQ792" s="23"/>
      <c r="FR792" s="23"/>
      <c r="FS792" s="23"/>
      <c r="FT792" s="23"/>
      <c r="FU792" s="23"/>
      <c r="FV792" s="23"/>
      <c r="FW792" s="23"/>
      <c r="FX792" s="23"/>
      <c r="FY792" s="23"/>
      <c r="FZ792" s="23"/>
      <c r="GA792" s="23"/>
      <c r="GB792" s="23"/>
      <c r="GC792" s="23"/>
      <c r="GD792" s="23"/>
      <c r="GE792" s="23"/>
      <c r="GF792" s="23"/>
      <c r="GG792" s="23"/>
      <c r="GH792" s="23"/>
      <c r="GI792" s="23"/>
      <c r="GJ792" s="23"/>
      <c r="GK792" s="23"/>
    </row>
    <row r="793" spans="1:193" x14ac:dyDescent="0.35">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c r="AD793" s="23"/>
      <c r="AE793" s="23"/>
      <c r="AF793" s="23"/>
      <c r="AG793" s="23"/>
      <c r="AH793" s="23"/>
      <c r="AI793" s="23"/>
      <c r="AJ793" s="23"/>
      <c r="AK793" s="23"/>
      <c r="AL793" s="23"/>
      <c r="AM793" s="23"/>
      <c r="AN793" s="23"/>
      <c r="AO793" s="23"/>
      <c r="AP793" s="23"/>
      <c r="AQ793" s="23"/>
      <c r="AR793" s="23"/>
      <c r="AS793" s="23"/>
      <c r="AT793" s="23"/>
      <c r="AU793" s="23"/>
      <c r="AV793" s="23"/>
      <c r="AW793" s="23"/>
      <c r="AX793" s="23"/>
      <c r="AY793" s="23"/>
      <c r="AZ793" s="23"/>
      <c r="BA793" s="23"/>
      <c r="BB793" s="23"/>
      <c r="BC793" s="23"/>
      <c r="BD793" s="23"/>
      <c r="BE793" s="23"/>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c r="EC793" s="23"/>
      <c r="ED793" s="23"/>
      <c r="EE793" s="23"/>
      <c r="EF793" s="23"/>
      <c r="EG793" s="23"/>
      <c r="EH793" s="23"/>
      <c r="EI793" s="23"/>
      <c r="EJ793" s="23"/>
      <c r="EK793" s="23"/>
      <c r="EL793" s="23"/>
      <c r="EM793" s="23"/>
      <c r="EN793" s="23"/>
      <c r="EO793" s="23"/>
      <c r="EP793" s="23"/>
      <c r="EQ793" s="23"/>
      <c r="ER793" s="23"/>
      <c r="ES793" s="23"/>
      <c r="ET793" s="23"/>
      <c r="EU793" s="23"/>
      <c r="EV793" s="23"/>
      <c r="EW793" s="23"/>
      <c r="EX793" s="23"/>
      <c r="EY793" s="23"/>
      <c r="EZ793" s="23"/>
      <c r="FA793" s="23"/>
      <c r="FB793" s="23"/>
      <c r="FC793" s="23"/>
      <c r="FD793" s="23"/>
      <c r="FE793" s="23"/>
      <c r="FF793" s="23"/>
      <c r="FG793" s="23"/>
      <c r="FH793" s="23"/>
      <c r="FI793" s="23"/>
      <c r="FJ793" s="23"/>
      <c r="FK793" s="23"/>
      <c r="FL793" s="23"/>
      <c r="FM793" s="23"/>
      <c r="FN793" s="23"/>
      <c r="FO793" s="23"/>
      <c r="FP793" s="23"/>
      <c r="FQ793" s="23"/>
      <c r="FR793" s="23"/>
      <c r="FS793" s="23"/>
      <c r="FT793" s="23"/>
      <c r="FU793" s="23"/>
      <c r="FV793" s="23"/>
      <c r="FW793" s="23"/>
      <c r="FX793" s="23"/>
      <c r="FY793" s="23"/>
      <c r="FZ793" s="23"/>
      <c r="GA793" s="23"/>
      <c r="GB793" s="23"/>
      <c r="GC793" s="23"/>
      <c r="GD793" s="23"/>
      <c r="GE793" s="23"/>
      <c r="GF793" s="23"/>
      <c r="GG793" s="23"/>
      <c r="GH793" s="23"/>
      <c r="GI793" s="23"/>
      <c r="GJ793" s="23"/>
      <c r="GK793" s="23"/>
    </row>
    <row r="794" spans="1:193" x14ac:dyDescent="0.35">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c r="AD794" s="23"/>
      <c r="AE794" s="23"/>
      <c r="AF794" s="23"/>
      <c r="AG794" s="23"/>
      <c r="AH794" s="23"/>
      <c r="AI794" s="23"/>
      <c r="AJ794" s="23"/>
      <c r="AK794" s="23"/>
      <c r="AL794" s="23"/>
      <c r="AM794" s="23"/>
      <c r="AN794" s="23"/>
      <c r="AO794" s="23"/>
      <c r="AP794" s="23"/>
      <c r="AQ794" s="23"/>
      <c r="AR794" s="23"/>
      <c r="AS794" s="23"/>
      <c r="AT794" s="23"/>
      <c r="AU794" s="23"/>
      <c r="AV794" s="23"/>
      <c r="AW794" s="23"/>
      <c r="AX794" s="23"/>
      <c r="AY794" s="23"/>
      <c r="AZ794" s="23"/>
      <c r="BA794" s="23"/>
      <c r="BB794" s="23"/>
      <c r="BC794" s="23"/>
      <c r="BD794" s="23"/>
      <c r="BE794" s="23"/>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c r="EC794" s="23"/>
      <c r="ED794" s="23"/>
      <c r="EE794" s="23"/>
      <c r="EF794" s="23"/>
      <c r="EG794" s="23"/>
      <c r="EH794" s="23"/>
      <c r="EI794" s="23"/>
      <c r="EJ794" s="23"/>
      <c r="EK794" s="23"/>
      <c r="EL794" s="23"/>
      <c r="EM794" s="23"/>
      <c r="EN794" s="23"/>
      <c r="EO794" s="23"/>
      <c r="EP794" s="23"/>
      <c r="EQ794" s="23"/>
      <c r="ER794" s="23"/>
      <c r="ES794" s="23"/>
      <c r="ET794" s="23"/>
      <c r="EU794" s="23"/>
      <c r="EV794" s="23"/>
      <c r="EW794" s="23"/>
      <c r="EX794" s="23"/>
      <c r="EY794" s="23"/>
      <c r="EZ794" s="23"/>
      <c r="FA794" s="23"/>
      <c r="FB794" s="23"/>
      <c r="FC794" s="23"/>
      <c r="FD794" s="23"/>
      <c r="FE794" s="23"/>
      <c r="FF794" s="23"/>
      <c r="FG794" s="23"/>
      <c r="FH794" s="23"/>
      <c r="FI794" s="23"/>
      <c r="FJ794" s="23"/>
      <c r="FK794" s="23"/>
      <c r="FL794" s="23"/>
      <c r="FM794" s="23"/>
      <c r="FN794" s="23"/>
      <c r="FO794" s="23"/>
      <c r="FP794" s="23"/>
      <c r="FQ794" s="23"/>
      <c r="FR794" s="23"/>
      <c r="FS794" s="23"/>
      <c r="FT794" s="23"/>
      <c r="FU794" s="23"/>
      <c r="FV794" s="23"/>
      <c r="FW794" s="23"/>
      <c r="FX794" s="23"/>
      <c r="FY794" s="23"/>
      <c r="FZ794" s="23"/>
      <c r="GA794" s="23"/>
      <c r="GB794" s="23"/>
      <c r="GC794" s="23"/>
      <c r="GD794" s="23"/>
      <c r="GE794" s="23"/>
      <c r="GF794" s="23"/>
      <c r="GG794" s="23"/>
      <c r="GH794" s="23"/>
      <c r="GI794" s="23"/>
      <c r="GJ794" s="23"/>
      <c r="GK794" s="23"/>
    </row>
    <row r="795" spans="1:193" x14ac:dyDescent="0.35">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c r="AD795" s="23"/>
      <c r="AE795" s="23"/>
      <c r="AF795" s="23"/>
      <c r="AG795" s="23"/>
      <c r="AH795" s="23"/>
      <c r="AI795" s="23"/>
      <c r="AJ795" s="23"/>
      <c r="AK795" s="23"/>
      <c r="AL795" s="23"/>
      <c r="AM795" s="23"/>
      <c r="AN795" s="23"/>
      <c r="AO795" s="23"/>
      <c r="AP795" s="23"/>
      <c r="AQ795" s="23"/>
      <c r="AR795" s="23"/>
      <c r="AS795" s="23"/>
      <c r="AT795" s="23"/>
      <c r="AU795" s="23"/>
      <c r="AV795" s="23"/>
      <c r="AW795" s="23"/>
      <c r="AX795" s="23"/>
      <c r="AY795" s="23"/>
      <c r="AZ795" s="23"/>
      <c r="BA795" s="23"/>
      <c r="BB795" s="23"/>
      <c r="BC795" s="23"/>
      <c r="BD795" s="23"/>
      <c r="BE795" s="23"/>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c r="EC795" s="23"/>
      <c r="ED795" s="23"/>
      <c r="EE795" s="23"/>
      <c r="EF795" s="23"/>
      <c r="EG795" s="23"/>
      <c r="EH795" s="23"/>
      <c r="EI795" s="23"/>
      <c r="EJ795" s="23"/>
      <c r="EK795" s="23"/>
      <c r="EL795" s="23"/>
      <c r="EM795" s="23"/>
      <c r="EN795" s="23"/>
      <c r="EO795" s="23"/>
      <c r="EP795" s="23"/>
      <c r="EQ795" s="23"/>
      <c r="ER795" s="23"/>
      <c r="ES795" s="23"/>
      <c r="ET795" s="23"/>
      <c r="EU795" s="23"/>
      <c r="EV795" s="23"/>
      <c r="EW795" s="23"/>
      <c r="EX795" s="23"/>
      <c r="EY795" s="23"/>
      <c r="EZ795" s="23"/>
      <c r="FA795" s="23"/>
      <c r="FB795" s="23"/>
      <c r="FC795" s="23"/>
      <c r="FD795" s="23"/>
      <c r="FE795" s="23"/>
      <c r="FF795" s="23"/>
      <c r="FG795" s="23"/>
      <c r="FH795" s="23"/>
      <c r="FI795" s="23"/>
      <c r="FJ795" s="23"/>
      <c r="FK795" s="23"/>
      <c r="FL795" s="23"/>
      <c r="FM795" s="23"/>
      <c r="FN795" s="23"/>
      <c r="FO795" s="23"/>
      <c r="FP795" s="23"/>
      <c r="FQ795" s="23"/>
      <c r="FR795" s="23"/>
      <c r="FS795" s="23"/>
      <c r="FT795" s="23"/>
      <c r="FU795" s="23"/>
      <c r="FV795" s="23"/>
      <c r="FW795" s="23"/>
      <c r="FX795" s="23"/>
      <c r="FY795" s="23"/>
      <c r="FZ795" s="23"/>
      <c r="GA795" s="23"/>
      <c r="GB795" s="23"/>
      <c r="GC795" s="23"/>
      <c r="GD795" s="23"/>
      <c r="GE795" s="23"/>
      <c r="GF795" s="23"/>
      <c r="GG795" s="23"/>
      <c r="GH795" s="23"/>
      <c r="GI795" s="23"/>
      <c r="GJ795" s="23"/>
      <c r="GK795" s="23"/>
    </row>
    <row r="796" spans="1:193" x14ac:dyDescent="0.35">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c r="AD796" s="23"/>
      <c r="AE796" s="23"/>
      <c r="AF796" s="23"/>
      <c r="AG796" s="23"/>
      <c r="AH796" s="23"/>
      <c r="AI796" s="23"/>
      <c r="AJ796" s="23"/>
      <c r="AK796" s="23"/>
      <c r="AL796" s="23"/>
      <c r="AM796" s="23"/>
      <c r="AN796" s="23"/>
      <c r="AO796" s="23"/>
      <c r="AP796" s="23"/>
      <c r="AQ796" s="23"/>
      <c r="AR796" s="23"/>
      <c r="AS796" s="23"/>
      <c r="AT796" s="23"/>
      <c r="AU796" s="23"/>
      <c r="AV796" s="23"/>
      <c r="AW796" s="23"/>
      <c r="AX796" s="23"/>
      <c r="AY796" s="23"/>
      <c r="AZ796" s="23"/>
      <c r="BA796" s="23"/>
      <c r="BB796" s="23"/>
      <c r="BC796" s="23"/>
      <c r="BD796" s="23"/>
      <c r="BE796" s="23"/>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c r="EC796" s="23"/>
      <c r="ED796" s="23"/>
      <c r="EE796" s="23"/>
      <c r="EF796" s="23"/>
      <c r="EG796" s="23"/>
      <c r="EH796" s="23"/>
      <c r="EI796" s="23"/>
      <c r="EJ796" s="23"/>
      <c r="EK796" s="23"/>
      <c r="EL796" s="23"/>
      <c r="EM796" s="23"/>
      <c r="EN796" s="23"/>
      <c r="EO796" s="23"/>
      <c r="EP796" s="23"/>
      <c r="EQ796" s="23"/>
      <c r="ER796" s="23"/>
      <c r="ES796" s="23"/>
      <c r="ET796" s="23"/>
      <c r="EU796" s="23"/>
      <c r="EV796" s="23"/>
      <c r="EW796" s="23"/>
      <c r="EX796" s="23"/>
      <c r="EY796" s="23"/>
      <c r="EZ796" s="23"/>
      <c r="FA796" s="23"/>
      <c r="FB796" s="23"/>
      <c r="FC796" s="23"/>
      <c r="FD796" s="23"/>
      <c r="FE796" s="23"/>
      <c r="FF796" s="23"/>
      <c r="FG796" s="23"/>
      <c r="FH796" s="23"/>
      <c r="FI796" s="23"/>
      <c r="FJ796" s="23"/>
      <c r="FK796" s="23"/>
      <c r="FL796" s="23"/>
      <c r="FM796" s="23"/>
      <c r="FN796" s="23"/>
      <c r="FO796" s="23"/>
      <c r="FP796" s="23"/>
      <c r="FQ796" s="23"/>
      <c r="FR796" s="23"/>
      <c r="FS796" s="23"/>
      <c r="FT796" s="23"/>
      <c r="FU796" s="23"/>
      <c r="FV796" s="23"/>
      <c r="FW796" s="23"/>
      <c r="FX796" s="23"/>
      <c r="FY796" s="23"/>
      <c r="FZ796" s="23"/>
      <c r="GA796" s="23"/>
      <c r="GB796" s="23"/>
      <c r="GC796" s="23"/>
      <c r="GD796" s="23"/>
      <c r="GE796" s="23"/>
      <c r="GF796" s="23"/>
      <c r="GG796" s="23"/>
      <c r="GH796" s="23"/>
      <c r="GI796" s="23"/>
      <c r="GJ796" s="23"/>
      <c r="GK796" s="23"/>
    </row>
    <row r="797" spans="1:193" x14ac:dyDescent="0.35">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c r="AD797" s="23"/>
      <c r="AE797" s="23"/>
      <c r="AF797" s="23"/>
      <c r="AG797" s="23"/>
      <c r="AH797" s="23"/>
      <c r="AI797" s="23"/>
      <c r="AJ797" s="23"/>
      <c r="AK797" s="23"/>
      <c r="AL797" s="23"/>
      <c r="AM797" s="23"/>
      <c r="AN797" s="23"/>
      <c r="AO797" s="23"/>
      <c r="AP797" s="23"/>
      <c r="AQ797" s="23"/>
      <c r="AR797" s="23"/>
      <c r="AS797" s="23"/>
      <c r="AT797" s="23"/>
      <c r="AU797" s="23"/>
      <c r="AV797" s="23"/>
      <c r="AW797" s="23"/>
      <c r="AX797" s="23"/>
      <c r="AY797" s="23"/>
      <c r="AZ797" s="23"/>
      <c r="BA797" s="23"/>
      <c r="BB797" s="23"/>
      <c r="BC797" s="23"/>
      <c r="BD797" s="23"/>
      <c r="BE797" s="23"/>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c r="EC797" s="23"/>
      <c r="ED797" s="23"/>
      <c r="EE797" s="23"/>
      <c r="EF797" s="23"/>
      <c r="EG797" s="23"/>
      <c r="EH797" s="23"/>
      <c r="EI797" s="23"/>
      <c r="EJ797" s="23"/>
      <c r="EK797" s="23"/>
      <c r="EL797" s="23"/>
      <c r="EM797" s="23"/>
      <c r="EN797" s="23"/>
      <c r="EO797" s="23"/>
      <c r="EP797" s="23"/>
      <c r="EQ797" s="23"/>
      <c r="ER797" s="23"/>
      <c r="ES797" s="23"/>
      <c r="ET797" s="23"/>
      <c r="EU797" s="23"/>
      <c r="EV797" s="23"/>
      <c r="EW797" s="23"/>
      <c r="EX797" s="23"/>
      <c r="EY797" s="23"/>
      <c r="EZ797" s="23"/>
      <c r="FA797" s="23"/>
      <c r="FB797" s="23"/>
      <c r="FC797" s="23"/>
      <c r="FD797" s="23"/>
      <c r="FE797" s="23"/>
      <c r="FF797" s="23"/>
      <c r="FG797" s="23"/>
      <c r="FH797" s="23"/>
      <c r="FI797" s="23"/>
      <c r="FJ797" s="23"/>
      <c r="FK797" s="23"/>
      <c r="FL797" s="23"/>
      <c r="FM797" s="23"/>
      <c r="FN797" s="23"/>
      <c r="FO797" s="23"/>
      <c r="FP797" s="23"/>
      <c r="FQ797" s="23"/>
      <c r="FR797" s="23"/>
      <c r="FS797" s="23"/>
      <c r="FT797" s="23"/>
      <c r="FU797" s="23"/>
      <c r="FV797" s="23"/>
      <c r="FW797" s="23"/>
      <c r="FX797" s="23"/>
      <c r="FY797" s="23"/>
      <c r="FZ797" s="23"/>
      <c r="GA797" s="23"/>
      <c r="GB797" s="23"/>
      <c r="GC797" s="23"/>
      <c r="GD797" s="23"/>
      <c r="GE797" s="23"/>
      <c r="GF797" s="23"/>
      <c r="GG797" s="23"/>
      <c r="GH797" s="23"/>
      <c r="GI797" s="23"/>
      <c r="GJ797" s="23"/>
      <c r="GK797" s="23"/>
    </row>
    <row r="798" spans="1:193" x14ac:dyDescent="0.35">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c r="AD798" s="23"/>
      <c r="AE798" s="23"/>
      <c r="AF798" s="23"/>
      <c r="AG798" s="23"/>
      <c r="AH798" s="23"/>
      <c r="AI798" s="23"/>
      <c r="AJ798" s="23"/>
      <c r="AK798" s="23"/>
      <c r="AL798" s="23"/>
      <c r="AM798" s="23"/>
      <c r="AN798" s="23"/>
      <c r="AO798" s="23"/>
      <c r="AP798" s="23"/>
      <c r="AQ798" s="23"/>
      <c r="AR798" s="23"/>
      <c r="AS798" s="23"/>
      <c r="AT798" s="23"/>
      <c r="AU798" s="23"/>
      <c r="AV798" s="23"/>
      <c r="AW798" s="23"/>
      <c r="AX798" s="23"/>
      <c r="AY798" s="23"/>
      <c r="AZ798" s="23"/>
      <c r="BA798" s="23"/>
      <c r="BB798" s="23"/>
      <c r="BC798" s="23"/>
      <c r="BD798" s="23"/>
      <c r="BE798" s="23"/>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c r="EC798" s="23"/>
      <c r="ED798" s="23"/>
      <c r="EE798" s="23"/>
      <c r="EF798" s="23"/>
      <c r="EG798" s="23"/>
      <c r="EH798" s="23"/>
      <c r="EI798" s="23"/>
      <c r="EJ798" s="23"/>
      <c r="EK798" s="23"/>
      <c r="EL798" s="23"/>
      <c r="EM798" s="23"/>
      <c r="EN798" s="23"/>
      <c r="EO798" s="23"/>
      <c r="EP798" s="23"/>
      <c r="EQ798" s="23"/>
      <c r="ER798" s="23"/>
      <c r="ES798" s="23"/>
      <c r="ET798" s="23"/>
      <c r="EU798" s="23"/>
      <c r="EV798" s="23"/>
      <c r="EW798" s="23"/>
      <c r="EX798" s="23"/>
      <c r="EY798" s="23"/>
      <c r="EZ798" s="23"/>
      <c r="FA798" s="23"/>
      <c r="FB798" s="23"/>
      <c r="FC798" s="23"/>
      <c r="FD798" s="23"/>
      <c r="FE798" s="23"/>
      <c r="FF798" s="23"/>
      <c r="FG798" s="23"/>
      <c r="FH798" s="23"/>
      <c r="FI798" s="23"/>
      <c r="FJ798" s="23"/>
      <c r="FK798" s="23"/>
      <c r="FL798" s="23"/>
      <c r="FM798" s="23"/>
      <c r="FN798" s="23"/>
      <c r="FO798" s="23"/>
      <c r="FP798" s="23"/>
      <c r="FQ798" s="23"/>
      <c r="FR798" s="23"/>
      <c r="FS798" s="23"/>
      <c r="FT798" s="23"/>
      <c r="FU798" s="23"/>
      <c r="FV798" s="23"/>
      <c r="FW798" s="23"/>
      <c r="FX798" s="23"/>
      <c r="FY798" s="23"/>
      <c r="FZ798" s="23"/>
      <c r="GA798" s="23"/>
      <c r="GB798" s="23"/>
      <c r="GC798" s="23"/>
      <c r="GD798" s="23"/>
      <c r="GE798" s="23"/>
      <c r="GF798" s="23"/>
      <c r="GG798" s="23"/>
      <c r="GH798" s="23"/>
      <c r="GI798" s="23"/>
      <c r="GJ798" s="23"/>
      <c r="GK798" s="23"/>
    </row>
    <row r="799" spans="1:193" x14ac:dyDescent="0.35">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c r="AD799" s="23"/>
      <c r="AE799" s="23"/>
      <c r="AF799" s="23"/>
      <c r="AG799" s="23"/>
      <c r="AH799" s="23"/>
      <c r="AI799" s="23"/>
      <c r="AJ799" s="23"/>
      <c r="AK799" s="23"/>
      <c r="AL799" s="23"/>
      <c r="AM799" s="23"/>
      <c r="AN799" s="23"/>
      <c r="AO799" s="23"/>
      <c r="AP799" s="23"/>
      <c r="AQ799" s="23"/>
      <c r="AR799" s="23"/>
      <c r="AS799" s="23"/>
      <c r="AT799" s="23"/>
      <c r="AU799" s="23"/>
      <c r="AV799" s="23"/>
      <c r="AW799" s="23"/>
      <c r="AX799" s="23"/>
      <c r="AY799" s="23"/>
      <c r="AZ799" s="23"/>
      <c r="BA799" s="23"/>
      <c r="BB799" s="23"/>
      <c r="BC799" s="23"/>
      <c r="BD799" s="23"/>
      <c r="BE799" s="23"/>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c r="EC799" s="23"/>
      <c r="ED799" s="23"/>
      <c r="EE799" s="23"/>
      <c r="EF799" s="23"/>
      <c r="EG799" s="23"/>
      <c r="EH799" s="23"/>
      <c r="EI799" s="23"/>
      <c r="EJ799" s="23"/>
      <c r="EK799" s="23"/>
      <c r="EL799" s="23"/>
      <c r="EM799" s="23"/>
      <c r="EN799" s="23"/>
      <c r="EO799" s="23"/>
      <c r="EP799" s="23"/>
      <c r="EQ799" s="23"/>
      <c r="ER799" s="23"/>
      <c r="ES799" s="23"/>
      <c r="ET799" s="23"/>
      <c r="EU799" s="23"/>
      <c r="EV799" s="23"/>
      <c r="EW799" s="23"/>
      <c r="EX799" s="23"/>
      <c r="EY799" s="23"/>
      <c r="EZ799" s="23"/>
      <c r="FA799" s="23"/>
      <c r="FB799" s="23"/>
      <c r="FC799" s="23"/>
      <c r="FD799" s="23"/>
      <c r="FE799" s="23"/>
      <c r="FF799" s="23"/>
      <c r="FG799" s="23"/>
      <c r="FH799" s="23"/>
      <c r="FI799" s="23"/>
      <c r="FJ799" s="23"/>
      <c r="FK799" s="23"/>
      <c r="FL799" s="23"/>
      <c r="FM799" s="23"/>
      <c r="FN799" s="23"/>
      <c r="FO799" s="23"/>
      <c r="FP799" s="23"/>
      <c r="FQ799" s="23"/>
      <c r="FR799" s="23"/>
      <c r="FS799" s="23"/>
      <c r="FT799" s="23"/>
      <c r="FU799" s="23"/>
      <c r="FV799" s="23"/>
      <c r="FW799" s="23"/>
      <c r="FX799" s="23"/>
      <c r="FY799" s="23"/>
      <c r="FZ799" s="23"/>
      <c r="GA799" s="23"/>
      <c r="GB799" s="23"/>
      <c r="GC799" s="23"/>
      <c r="GD799" s="23"/>
      <c r="GE799" s="23"/>
      <c r="GF799" s="23"/>
      <c r="GG799" s="23"/>
      <c r="GH799" s="23"/>
      <c r="GI799" s="23"/>
      <c r="GJ799" s="23"/>
      <c r="GK799" s="23"/>
    </row>
    <row r="800" spans="1:193" x14ac:dyDescent="0.35">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c r="AD800" s="23"/>
      <c r="AE800" s="23"/>
      <c r="AF800" s="23"/>
      <c r="AG800" s="23"/>
      <c r="AH800" s="23"/>
      <c r="AI800" s="23"/>
      <c r="AJ800" s="23"/>
      <c r="AK800" s="23"/>
      <c r="AL800" s="23"/>
      <c r="AM800" s="23"/>
      <c r="AN800" s="23"/>
      <c r="AO800" s="23"/>
      <c r="AP800" s="23"/>
      <c r="AQ800" s="23"/>
      <c r="AR800" s="23"/>
      <c r="AS800" s="23"/>
      <c r="AT800" s="23"/>
      <c r="AU800" s="23"/>
      <c r="AV800" s="23"/>
      <c r="AW800" s="23"/>
      <c r="AX800" s="23"/>
      <c r="AY800" s="23"/>
      <c r="AZ800" s="23"/>
      <c r="BA800" s="23"/>
      <c r="BB800" s="23"/>
      <c r="BC800" s="23"/>
      <c r="BD800" s="23"/>
      <c r="BE800" s="23"/>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c r="EC800" s="23"/>
      <c r="ED800" s="23"/>
      <c r="EE800" s="23"/>
      <c r="EF800" s="23"/>
      <c r="EG800" s="23"/>
      <c r="EH800" s="23"/>
      <c r="EI800" s="23"/>
      <c r="EJ800" s="23"/>
      <c r="EK800" s="23"/>
      <c r="EL800" s="23"/>
      <c r="EM800" s="23"/>
      <c r="EN800" s="23"/>
      <c r="EO800" s="23"/>
      <c r="EP800" s="23"/>
      <c r="EQ800" s="23"/>
      <c r="ER800" s="23"/>
      <c r="ES800" s="23"/>
      <c r="ET800" s="23"/>
      <c r="EU800" s="23"/>
      <c r="EV800" s="23"/>
      <c r="EW800" s="23"/>
      <c r="EX800" s="23"/>
      <c r="EY800" s="23"/>
      <c r="EZ800" s="23"/>
      <c r="FA800" s="23"/>
      <c r="FB800" s="23"/>
      <c r="FC800" s="23"/>
      <c r="FD800" s="23"/>
      <c r="FE800" s="23"/>
      <c r="FF800" s="23"/>
      <c r="FG800" s="23"/>
      <c r="FH800" s="23"/>
      <c r="FI800" s="23"/>
      <c r="FJ800" s="23"/>
      <c r="FK800" s="23"/>
      <c r="FL800" s="23"/>
      <c r="FM800" s="23"/>
      <c r="FN800" s="23"/>
      <c r="FO800" s="23"/>
      <c r="FP800" s="23"/>
      <c r="FQ800" s="23"/>
      <c r="FR800" s="23"/>
      <c r="FS800" s="23"/>
      <c r="FT800" s="23"/>
      <c r="FU800" s="23"/>
      <c r="FV800" s="23"/>
      <c r="FW800" s="23"/>
      <c r="FX800" s="23"/>
      <c r="FY800" s="23"/>
      <c r="FZ800" s="23"/>
      <c r="GA800" s="23"/>
      <c r="GB800" s="23"/>
      <c r="GC800" s="23"/>
      <c r="GD800" s="23"/>
      <c r="GE800" s="23"/>
      <c r="GF800" s="23"/>
      <c r="GG800" s="23"/>
      <c r="GH800" s="23"/>
      <c r="GI800" s="23"/>
      <c r="GJ800" s="23"/>
      <c r="GK800" s="23"/>
    </row>
    <row r="801" spans="1:193" x14ac:dyDescent="0.35">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c r="AD801" s="23"/>
      <c r="AE801" s="23"/>
      <c r="AF801" s="23"/>
      <c r="AG801" s="23"/>
      <c r="AH801" s="23"/>
      <c r="AI801" s="23"/>
      <c r="AJ801" s="23"/>
      <c r="AK801" s="23"/>
      <c r="AL801" s="23"/>
      <c r="AM801" s="23"/>
      <c r="AN801" s="23"/>
      <c r="AO801" s="23"/>
      <c r="AP801" s="23"/>
      <c r="AQ801" s="23"/>
      <c r="AR801" s="23"/>
      <c r="AS801" s="23"/>
      <c r="AT801" s="23"/>
      <c r="AU801" s="23"/>
      <c r="AV801" s="23"/>
      <c r="AW801" s="23"/>
      <c r="AX801" s="23"/>
      <c r="AY801" s="23"/>
      <c r="AZ801" s="23"/>
      <c r="BA801" s="23"/>
      <c r="BB801" s="23"/>
      <c r="BC801" s="23"/>
      <c r="BD801" s="23"/>
      <c r="BE801" s="23"/>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c r="EC801" s="23"/>
      <c r="ED801" s="23"/>
      <c r="EE801" s="23"/>
      <c r="EF801" s="23"/>
      <c r="EG801" s="23"/>
      <c r="EH801" s="23"/>
      <c r="EI801" s="23"/>
      <c r="EJ801" s="23"/>
      <c r="EK801" s="23"/>
      <c r="EL801" s="23"/>
      <c r="EM801" s="23"/>
      <c r="EN801" s="23"/>
      <c r="EO801" s="23"/>
      <c r="EP801" s="23"/>
      <c r="EQ801" s="23"/>
      <c r="ER801" s="23"/>
      <c r="ES801" s="23"/>
      <c r="ET801" s="23"/>
      <c r="EU801" s="23"/>
      <c r="EV801" s="23"/>
      <c r="EW801" s="23"/>
      <c r="EX801" s="23"/>
      <c r="EY801" s="23"/>
      <c r="EZ801" s="23"/>
      <c r="FA801" s="23"/>
      <c r="FB801" s="23"/>
      <c r="FC801" s="23"/>
      <c r="FD801" s="23"/>
      <c r="FE801" s="23"/>
      <c r="FF801" s="23"/>
      <c r="FG801" s="23"/>
      <c r="FH801" s="23"/>
      <c r="FI801" s="23"/>
      <c r="FJ801" s="23"/>
      <c r="FK801" s="23"/>
      <c r="FL801" s="23"/>
      <c r="FM801" s="23"/>
      <c r="FN801" s="23"/>
      <c r="FO801" s="23"/>
      <c r="FP801" s="23"/>
      <c r="FQ801" s="23"/>
      <c r="FR801" s="23"/>
      <c r="FS801" s="23"/>
      <c r="FT801" s="23"/>
      <c r="FU801" s="23"/>
      <c r="FV801" s="23"/>
      <c r="FW801" s="23"/>
      <c r="FX801" s="23"/>
      <c r="FY801" s="23"/>
      <c r="FZ801" s="23"/>
      <c r="GA801" s="23"/>
      <c r="GB801" s="23"/>
      <c r="GC801" s="23"/>
      <c r="GD801" s="23"/>
      <c r="GE801" s="23"/>
      <c r="GF801" s="23"/>
      <c r="GG801" s="23"/>
      <c r="GH801" s="23"/>
      <c r="GI801" s="23"/>
      <c r="GJ801" s="23"/>
      <c r="GK801" s="23"/>
    </row>
    <row r="802" spans="1:193" x14ac:dyDescent="0.35">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c r="AD802" s="23"/>
      <c r="AE802" s="23"/>
      <c r="AF802" s="23"/>
      <c r="AG802" s="23"/>
      <c r="AH802" s="23"/>
      <c r="AI802" s="23"/>
      <c r="AJ802" s="23"/>
      <c r="AK802" s="23"/>
      <c r="AL802" s="23"/>
      <c r="AM802" s="23"/>
      <c r="AN802" s="23"/>
      <c r="AO802" s="23"/>
      <c r="AP802" s="23"/>
      <c r="AQ802" s="23"/>
      <c r="AR802" s="23"/>
      <c r="AS802" s="23"/>
      <c r="AT802" s="23"/>
      <c r="AU802" s="23"/>
      <c r="AV802" s="23"/>
      <c r="AW802" s="23"/>
      <c r="AX802" s="23"/>
      <c r="AY802" s="23"/>
      <c r="AZ802" s="23"/>
      <c r="BA802" s="23"/>
      <c r="BB802" s="23"/>
      <c r="BC802" s="23"/>
      <c r="BD802" s="23"/>
      <c r="BE802" s="23"/>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c r="EC802" s="23"/>
      <c r="ED802" s="23"/>
      <c r="EE802" s="23"/>
      <c r="EF802" s="23"/>
      <c r="EG802" s="23"/>
      <c r="EH802" s="23"/>
      <c r="EI802" s="23"/>
      <c r="EJ802" s="23"/>
      <c r="EK802" s="23"/>
      <c r="EL802" s="23"/>
      <c r="EM802" s="23"/>
      <c r="EN802" s="23"/>
      <c r="EO802" s="23"/>
      <c r="EP802" s="23"/>
      <c r="EQ802" s="23"/>
      <c r="ER802" s="23"/>
      <c r="ES802" s="23"/>
      <c r="ET802" s="23"/>
      <c r="EU802" s="23"/>
      <c r="EV802" s="23"/>
      <c r="EW802" s="23"/>
      <c r="EX802" s="23"/>
      <c r="EY802" s="23"/>
      <c r="EZ802" s="23"/>
      <c r="FA802" s="23"/>
      <c r="FB802" s="23"/>
      <c r="FC802" s="23"/>
      <c r="FD802" s="23"/>
      <c r="FE802" s="23"/>
      <c r="FF802" s="23"/>
      <c r="FG802" s="23"/>
      <c r="FH802" s="23"/>
      <c r="FI802" s="23"/>
      <c r="FJ802" s="23"/>
      <c r="FK802" s="23"/>
      <c r="FL802" s="23"/>
      <c r="FM802" s="23"/>
      <c r="FN802" s="23"/>
      <c r="FO802" s="23"/>
      <c r="FP802" s="23"/>
      <c r="FQ802" s="23"/>
      <c r="FR802" s="23"/>
      <c r="FS802" s="23"/>
      <c r="FT802" s="23"/>
      <c r="FU802" s="23"/>
      <c r="FV802" s="23"/>
      <c r="FW802" s="23"/>
      <c r="FX802" s="23"/>
      <c r="FY802" s="23"/>
      <c r="FZ802" s="23"/>
      <c r="GA802" s="23"/>
      <c r="GB802" s="23"/>
      <c r="GC802" s="23"/>
      <c r="GD802" s="23"/>
      <c r="GE802" s="23"/>
      <c r="GF802" s="23"/>
      <c r="GG802" s="23"/>
      <c r="GH802" s="23"/>
      <c r="GI802" s="23"/>
      <c r="GJ802" s="23"/>
      <c r="GK802" s="23"/>
    </row>
    <row r="803" spans="1:193" x14ac:dyDescent="0.35">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c r="AD803" s="23"/>
      <c r="AE803" s="23"/>
      <c r="AF803" s="23"/>
      <c r="AG803" s="23"/>
      <c r="AH803" s="23"/>
      <c r="AI803" s="23"/>
      <c r="AJ803" s="23"/>
      <c r="AK803" s="23"/>
      <c r="AL803" s="23"/>
      <c r="AM803" s="23"/>
      <c r="AN803" s="23"/>
      <c r="AO803" s="23"/>
      <c r="AP803" s="23"/>
      <c r="AQ803" s="23"/>
      <c r="AR803" s="23"/>
      <c r="AS803" s="23"/>
      <c r="AT803" s="23"/>
      <c r="AU803" s="23"/>
      <c r="AV803" s="23"/>
      <c r="AW803" s="23"/>
      <c r="AX803" s="23"/>
      <c r="AY803" s="23"/>
      <c r="AZ803" s="23"/>
      <c r="BA803" s="23"/>
      <c r="BB803" s="23"/>
      <c r="BC803" s="23"/>
      <c r="BD803" s="23"/>
      <c r="BE803" s="23"/>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c r="EC803" s="23"/>
      <c r="ED803" s="23"/>
      <c r="EE803" s="23"/>
      <c r="EF803" s="23"/>
      <c r="EG803" s="23"/>
      <c r="EH803" s="23"/>
      <c r="EI803" s="23"/>
      <c r="EJ803" s="23"/>
      <c r="EK803" s="23"/>
      <c r="EL803" s="23"/>
      <c r="EM803" s="23"/>
      <c r="EN803" s="23"/>
      <c r="EO803" s="23"/>
      <c r="EP803" s="23"/>
      <c r="EQ803" s="23"/>
      <c r="ER803" s="23"/>
      <c r="ES803" s="23"/>
      <c r="ET803" s="23"/>
      <c r="EU803" s="23"/>
      <c r="EV803" s="23"/>
      <c r="EW803" s="23"/>
      <c r="EX803" s="23"/>
      <c r="EY803" s="23"/>
      <c r="EZ803" s="23"/>
      <c r="FA803" s="23"/>
      <c r="FB803" s="23"/>
      <c r="FC803" s="23"/>
      <c r="FD803" s="23"/>
      <c r="FE803" s="23"/>
      <c r="FF803" s="23"/>
      <c r="FG803" s="23"/>
      <c r="FH803" s="23"/>
      <c r="FI803" s="23"/>
      <c r="FJ803" s="23"/>
      <c r="FK803" s="23"/>
      <c r="FL803" s="23"/>
      <c r="FM803" s="23"/>
      <c r="FN803" s="23"/>
      <c r="FO803" s="23"/>
      <c r="FP803" s="23"/>
      <c r="FQ803" s="23"/>
      <c r="FR803" s="23"/>
      <c r="FS803" s="23"/>
      <c r="FT803" s="23"/>
      <c r="FU803" s="23"/>
      <c r="FV803" s="23"/>
      <c r="FW803" s="23"/>
      <c r="FX803" s="23"/>
      <c r="FY803" s="23"/>
      <c r="FZ803" s="23"/>
      <c r="GA803" s="23"/>
      <c r="GB803" s="23"/>
      <c r="GC803" s="23"/>
      <c r="GD803" s="23"/>
      <c r="GE803" s="23"/>
      <c r="GF803" s="23"/>
      <c r="GG803" s="23"/>
      <c r="GH803" s="23"/>
      <c r="GI803" s="23"/>
      <c r="GJ803" s="23"/>
      <c r="GK803" s="23"/>
    </row>
    <row r="804" spans="1:193" x14ac:dyDescent="0.35">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c r="AD804" s="23"/>
      <c r="AE804" s="23"/>
      <c r="AF804" s="23"/>
      <c r="AG804" s="23"/>
      <c r="AH804" s="23"/>
      <c r="AI804" s="23"/>
      <c r="AJ804" s="23"/>
      <c r="AK804" s="23"/>
      <c r="AL804" s="23"/>
      <c r="AM804" s="23"/>
      <c r="AN804" s="23"/>
      <c r="AO804" s="23"/>
      <c r="AP804" s="23"/>
      <c r="AQ804" s="23"/>
      <c r="AR804" s="23"/>
      <c r="AS804" s="23"/>
      <c r="AT804" s="23"/>
      <c r="AU804" s="23"/>
      <c r="AV804" s="23"/>
      <c r="AW804" s="23"/>
      <c r="AX804" s="23"/>
      <c r="AY804" s="23"/>
      <c r="AZ804" s="23"/>
      <c r="BA804" s="23"/>
      <c r="BB804" s="23"/>
      <c r="BC804" s="23"/>
      <c r="BD804" s="23"/>
      <c r="BE804" s="23"/>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c r="EC804" s="23"/>
      <c r="ED804" s="23"/>
      <c r="EE804" s="23"/>
      <c r="EF804" s="23"/>
      <c r="EG804" s="23"/>
      <c r="EH804" s="23"/>
      <c r="EI804" s="23"/>
      <c r="EJ804" s="23"/>
      <c r="EK804" s="23"/>
      <c r="EL804" s="23"/>
      <c r="EM804" s="23"/>
      <c r="EN804" s="23"/>
      <c r="EO804" s="23"/>
      <c r="EP804" s="23"/>
      <c r="EQ804" s="23"/>
      <c r="ER804" s="23"/>
      <c r="ES804" s="23"/>
      <c r="ET804" s="23"/>
      <c r="EU804" s="23"/>
      <c r="EV804" s="23"/>
      <c r="EW804" s="23"/>
      <c r="EX804" s="23"/>
      <c r="EY804" s="23"/>
      <c r="EZ804" s="23"/>
      <c r="FA804" s="23"/>
      <c r="FB804" s="23"/>
      <c r="FC804" s="23"/>
      <c r="FD804" s="23"/>
      <c r="FE804" s="23"/>
      <c r="FF804" s="23"/>
      <c r="FG804" s="23"/>
      <c r="FH804" s="23"/>
      <c r="FI804" s="23"/>
      <c r="FJ804" s="23"/>
      <c r="FK804" s="23"/>
      <c r="FL804" s="23"/>
      <c r="FM804" s="23"/>
      <c r="FN804" s="23"/>
      <c r="FO804" s="23"/>
      <c r="FP804" s="23"/>
      <c r="FQ804" s="23"/>
      <c r="FR804" s="23"/>
      <c r="FS804" s="23"/>
      <c r="FT804" s="23"/>
      <c r="FU804" s="23"/>
      <c r="FV804" s="23"/>
      <c r="FW804" s="23"/>
      <c r="FX804" s="23"/>
      <c r="FY804" s="23"/>
      <c r="FZ804" s="23"/>
      <c r="GA804" s="23"/>
      <c r="GB804" s="23"/>
      <c r="GC804" s="23"/>
      <c r="GD804" s="23"/>
      <c r="GE804" s="23"/>
      <c r="GF804" s="23"/>
      <c r="GG804" s="23"/>
      <c r="GH804" s="23"/>
      <c r="GI804" s="23"/>
      <c r="GJ804" s="23"/>
      <c r="GK804" s="23"/>
    </row>
    <row r="805" spans="1:193" x14ac:dyDescent="0.35">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c r="AD805" s="23"/>
      <c r="AE805" s="23"/>
      <c r="AF805" s="23"/>
      <c r="AG805" s="23"/>
      <c r="AH805" s="23"/>
      <c r="AI805" s="23"/>
      <c r="AJ805" s="23"/>
      <c r="AK805" s="23"/>
      <c r="AL805" s="23"/>
      <c r="AM805" s="23"/>
      <c r="AN805" s="23"/>
      <c r="AO805" s="23"/>
      <c r="AP805" s="23"/>
      <c r="AQ805" s="23"/>
      <c r="AR805" s="23"/>
      <c r="AS805" s="23"/>
      <c r="AT805" s="23"/>
      <c r="AU805" s="23"/>
      <c r="AV805" s="23"/>
      <c r="AW805" s="23"/>
      <c r="AX805" s="23"/>
      <c r="AY805" s="23"/>
      <c r="AZ805" s="23"/>
      <c r="BA805" s="23"/>
      <c r="BB805" s="23"/>
      <c r="BC805" s="23"/>
      <c r="BD805" s="23"/>
      <c r="BE805" s="23"/>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c r="EC805" s="23"/>
      <c r="ED805" s="23"/>
      <c r="EE805" s="23"/>
      <c r="EF805" s="23"/>
      <c r="EG805" s="23"/>
      <c r="EH805" s="23"/>
      <c r="EI805" s="23"/>
      <c r="EJ805" s="23"/>
      <c r="EK805" s="23"/>
      <c r="EL805" s="23"/>
      <c r="EM805" s="23"/>
      <c r="EN805" s="23"/>
      <c r="EO805" s="23"/>
      <c r="EP805" s="23"/>
      <c r="EQ805" s="23"/>
      <c r="ER805" s="23"/>
      <c r="ES805" s="23"/>
      <c r="ET805" s="23"/>
      <c r="EU805" s="23"/>
      <c r="EV805" s="23"/>
      <c r="EW805" s="23"/>
      <c r="EX805" s="23"/>
      <c r="EY805" s="23"/>
      <c r="EZ805" s="23"/>
      <c r="FA805" s="23"/>
      <c r="FB805" s="23"/>
      <c r="FC805" s="23"/>
      <c r="FD805" s="23"/>
      <c r="FE805" s="23"/>
      <c r="FF805" s="23"/>
      <c r="FG805" s="23"/>
      <c r="FH805" s="23"/>
      <c r="FI805" s="23"/>
      <c r="FJ805" s="23"/>
      <c r="FK805" s="23"/>
      <c r="FL805" s="23"/>
      <c r="FM805" s="23"/>
      <c r="FN805" s="23"/>
      <c r="FO805" s="23"/>
      <c r="FP805" s="23"/>
      <c r="FQ805" s="23"/>
      <c r="FR805" s="23"/>
      <c r="FS805" s="23"/>
      <c r="FT805" s="23"/>
      <c r="FU805" s="23"/>
      <c r="FV805" s="23"/>
      <c r="FW805" s="23"/>
      <c r="FX805" s="23"/>
      <c r="FY805" s="23"/>
      <c r="FZ805" s="23"/>
      <c r="GA805" s="23"/>
      <c r="GB805" s="23"/>
      <c r="GC805" s="23"/>
      <c r="GD805" s="23"/>
      <c r="GE805" s="23"/>
      <c r="GF805" s="23"/>
      <c r="GG805" s="23"/>
      <c r="GH805" s="23"/>
      <c r="GI805" s="23"/>
      <c r="GJ805" s="23"/>
      <c r="GK805" s="23"/>
    </row>
    <row r="806" spans="1:193" x14ac:dyDescent="0.35">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c r="AD806" s="23"/>
      <c r="AE806" s="23"/>
      <c r="AF806" s="23"/>
      <c r="AG806" s="23"/>
      <c r="AH806" s="23"/>
      <c r="AI806" s="23"/>
      <c r="AJ806" s="23"/>
      <c r="AK806" s="23"/>
      <c r="AL806" s="23"/>
      <c r="AM806" s="23"/>
      <c r="AN806" s="23"/>
      <c r="AO806" s="23"/>
      <c r="AP806" s="23"/>
      <c r="AQ806" s="23"/>
      <c r="AR806" s="23"/>
      <c r="AS806" s="23"/>
      <c r="AT806" s="23"/>
      <c r="AU806" s="23"/>
      <c r="AV806" s="23"/>
      <c r="AW806" s="23"/>
      <c r="AX806" s="23"/>
      <c r="AY806" s="23"/>
      <c r="AZ806" s="23"/>
      <c r="BA806" s="23"/>
      <c r="BB806" s="23"/>
      <c r="BC806" s="23"/>
      <c r="BD806" s="23"/>
      <c r="BE806" s="23"/>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c r="EC806" s="23"/>
      <c r="ED806" s="23"/>
      <c r="EE806" s="23"/>
      <c r="EF806" s="23"/>
      <c r="EG806" s="23"/>
      <c r="EH806" s="23"/>
      <c r="EI806" s="23"/>
      <c r="EJ806" s="23"/>
      <c r="EK806" s="23"/>
      <c r="EL806" s="23"/>
      <c r="EM806" s="23"/>
      <c r="EN806" s="23"/>
      <c r="EO806" s="23"/>
      <c r="EP806" s="23"/>
      <c r="EQ806" s="23"/>
      <c r="ER806" s="23"/>
      <c r="ES806" s="23"/>
      <c r="ET806" s="23"/>
      <c r="EU806" s="23"/>
      <c r="EV806" s="23"/>
      <c r="EW806" s="23"/>
      <c r="EX806" s="23"/>
      <c r="EY806" s="23"/>
      <c r="EZ806" s="23"/>
      <c r="FA806" s="23"/>
      <c r="FB806" s="23"/>
      <c r="FC806" s="23"/>
      <c r="FD806" s="23"/>
      <c r="FE806" s="23"/>
      <c r="FF806" s="23"/>
      <c r="FG806" s="23"/>
      <c r="FH806" s="23"/>
      <c r="FI806" s="23"/>
      <c r="FJ806" s="23"/>
      <c r="FK806" s="23"/>
      <c r="FL806" s="23"/>
      <c r="FM806" s="23"/>
      <c r="FN806" s="23"/>
      <c r="FO806" s="23"/>
      <c r="FP806" s="23"/>
      <c r="FQ806" s="23"/>
      <c r="FR806" s="23"/>
      <c r="FS806" s="23"/>
      <c r="FT806" s="23"/>
      <c r="FU806" s="23"/>
      <c r="FV806" s="23"/>
      <c r="FW806" s="23"/>
      <c r="FX806" s="23"/>
      <c r="FY806" s="23"/>
      <c r="FZ806" s="23"/>
      <c r="GA806" s="23"/>
      <c r="GB806" s="23"/>
      <c r="GC806" s="23"/>
      <c r="GD806" s="23"/>
      <c r="GE806" s="23"/>
      <c r="GF806" s="23"/>
      <c r="GG806" s="23"/>
      <c r="GH806" s="23"/>
      <c r="GI806" s="23"/>
      <c r="GJ806" s="23"/>
      <c r="GK806" s="23"/>
    </row>
    <row r="807" spans="1:193" x14ac:dyDescent="0.35">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c r="AD807" s="23"/>
      <c r="AE807" s="23"/>
      <c r="AF807" s="23"/>
      <c r="AG807" s="23"/>
      <c r="AH807" s="23"/>
      <c r="AI807" s="23"/>
      <c r="AJ807" s="23"/>
      <c r="AK807" s="23"/>
      <c r="AL807" s="23"/>
      <c r="AM807" s="23"/>
      <c r="AN807" s="23"/>
      <c r="AO807" s="23"/>
      <c r="AP807" s="23"/>
      <c r="AQ807" s="23"/>
      <c r="AR807" s="23"/>
      <c r="AS807" s="23"/>
      <c r="AT807" s="23"/>
      <c r="AU807" s="23"/>
      <c r="AV807" s="23"/>
      <c r="AW807" s="23"/>
      <c r="AX807" s="23"/>
      <c r="AY807" s="23"/>
      <c r="AZ807" s="23"/>
      <c r="BA807" s="23"/>
      <c r="BB807" s="23"/>
      <c r="BC807" s="23"/>
      <c r="BD807" s="23"/>
      <c r="BE807" s="23"/>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c r="EC807" s="23"/>
      <c r="ED807" s="23"/>
      <c r="EE807" s="23"/>
      <c r="EF807" s="23"/>
      <c r="EG807" s="23"/>
      <c r="EH807" s="23"/>
      <c r="EI807" s="23"/>
      <c r="EJ807" s="23"/>
      <c r="EK807" s="23"/>
      <c r="EL807" s="23"/>
      <c r="EM807" s="23"/>
      <c r="EN807" s="23"/>
      <c r="EO807" s="23"/>
      <c r="EP807" s="23"/>
      <c r="EQ807" s="23"/>
      <c r="ER807" s="23"/>
      <c r="ES807" s="23"/>
      <c r="ET807" s="23"/>
      <c r="EU807" s="23"/>
      <c r="EV807" s="23"/>
      <c r="EW807" s="23"/>
      <c r="EX807" s="23"/>
      <c r="EY807" s="23"/>
      <c r="EZ807" s="23"/>
      <c r="FA807" s="23"/>
      <c r="FB807" s="23"/>
      <c r="FC807" s="23"/>
      <c r="FD807" s="23"/>
      <c r="FE807" s="23"/>
      <c r="FF807" s="23"/>
      <c r="FG807" s="23"/>
      <c r="FH807" s="23"/>
      <c r="FI807" s="23"/>
      <c r="FJ807" s="23"/>
      <c r="FK807" s="23"/>
      <c r="FL807" s="23"/>
      <c r="FM807" s="23"/>
      <c r="FN807" s="23"/>
      <c r="FO807" s="23"/>
      <c r="FP807" s="23"/>
      <c r="FQ807" s="23"/>
      <c r="FR807" s="23"/>
      <c r="FS807" s="23"/>
      <c r="FT807" s="23"/>
      <c r="FU807" s="23"/>
      <c r="FV807" s="23"/>
      <c r="FW807" s="23"/>
      <c r="FX807" s="23"/>
      <c r="FY807" s="23"/>
      <c r="FZ807" s="23"/>
      <c r="GA807" s="23"/>
      <c r="GB807" s="23"/>
      <c r="GC807" s="23"/>
      <c r="GD807" s="23"/>
      <c r="GE807" s="23"/>
      <c r="GF807" s="23"/>
      <c r="GG807" s="23"/>
      <c r="GH807" s="23"/>
      <c r="GI807" s="23"/>
      <c r="GJ807" s="23"/>
      <c r="GK807" s="23"/>
    </row>
    <row r="808" spans="1:193" x14ac:dyDescent="0.35">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c r="AD808" s="23"/>
      <c r="AE808" s="23"/>
      <c r="AF808" s="23"/>
      <c r="AG808" s="23"/>
      <c r="AH808" s="23"/>
      <c r="AI808" s="23"/>
      <c r="AJ808" s="23"/>
      <c r="AK808" s="23"/>
      <c r="AL808" s="23"/>
      <c r="AM808" s="23"/>
      <c r="AN808" s="23"/>
      <c r="AO808" s="23"/>
      <c r="AP808" s="23"/>
      <c r="AQ808" s="23"/>
      <c r="AR808" s="23"/>
      <c r="AS808" s="23"/>
      <c r="AT808" s="23"/>
      <c r="AU808" s="23"/>
      <c r="AV808" s="23"/>
      <c r="AW808" s="23"/>
      <c r="AX808" s="23"/>
      <c r="AY808" s="23"/>
      <c r="AZ808" s="23"/>
      <c r="BA808" s="23"/>
      <c r="BB808" s="23"/>
      <c r="BC808" s="23"/>
      <c r="BD808" s="23"/>
      <c r="BE808" s="23"/>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c r="EC808" s="23"/>
      <c r="ED808" s="23"/>
      <c r="EE808" s="23"/>
      <c r="EF808" s="23"/>
      <c r="EG808" s="23"/>
      <c r="EH808" s="23"/>
      <c r="EI808" s="23"/>
      <c r="EJ808" s="23"/>
      <c r="EK808" s="23"/>
      <c r="EL808" s="23"/>
      <c r="EM808" s="23"/>
      <c r="EN808" s="23"/>
      <c r="EO808" s="23"/>
      <c r="EP808" s="23"/>
      <c r="EQ808" s="23"/>
      <c r="ER808" s="23"/>
      <c r="ES808" s="23"/>
      <c r="ET808" s="23"/>
      <c r="EU808" s="23"/>
      <c r="EV808" s="23"/>
      <c r="EW808" s="23"/>
      <c r="EX808" s="23"/>
      <c r="EY808" s="23"/>
      <c r="EZ808" s="23"/>
      <c r="FA808" s="23"/>
      <c r="FB808" s="23"/>
      <c r="FC808" s="23"/>
      <c r="FD808" s="23"/>
      <c r="FE808" s="23"/>
      <c r="FF808" s="23"/>
      <c r="FG808" s="23"/>
      <c r="FH808" s="23"/>
      <c r="FI808" s="23"/>
      <c r="FJ808" s="23"/>
      <c r="FK808" s="23"/>
      <c r="FL808" s="23"/>
      <c r="FM808" s="23"/>
      <c r="FN808" s="23"/>
      <c r="FO808" s="23"/>
      <c r="FP808" s="23"/>
      <c r="FQ808" s="23"/>
      <c r="FR808" s="23"/>
      <c r="FS808" s="23"/>
      <c r="FT808" s="23"/>
      <c r="FU808" s="23"/>
      <c r="FV808" s="23"/>
      <c r="FW808" s="23"/>
      <c r="FX808" s="23"/>
      <c r="FY808" s="23"/>
      <c r="FZ808" s="23"/>
      <c r="GA808" s="23"/>
      <c r="GB808" s="23"/>
      <c r="GC808" s="23"/>
      <c r="GD808" s="23"/>
      <c r="GE808" s="23"/>
      <c r="GF808" s="23"/>
      <c r="GG808" s="23"/>
      <c r="GH808" s="23"/>
      <c r="GI808" s="23"/>
      <c r="GJ808" s="23"/>
      <c r="GK808" s="23"/>
    </row>
    <row r="809" spans="1:193" x14ac:dyDescent="0.35">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c r="AD809" s="23"/>
      <c r="AE809" s="23"/>
      <c r="AF809" s="23"/>
      <c r="AG809" s="23"/>
      <c r="AH809" s="23"/>
      <c r="AI809" s="23"/>
      <c r="AJ809" s="23"/>
      <c r="AK809" s="23"/>
      <c r="AL809" s="23"/>
      <c r="AM809" s="23"/>
      <c r="AN809" s="23"/>
      <c r="AO809" s="23"/>
      <c r="AP809" s="23"/>
      <c r="AQ809" s="23"/>
      <c r="AR809" s="23"/>
      <c r="AS809" s="23"/>
      <c r="AT809" s="23"/>
      <c r="AU809" s="23"/>
      <c r="AV809" s="23"/>
      <c r="AW809" s="23"/>
      <c r="AX809" s="23"/>
      <c r="AY809" s="23"/>
      <c r="AZ809" s="23"/>
      <c r="BA809" s="23"/>
      <c r="BB809" s="23"/>
      <c r="BC809" s="23"/>
      <c r="BD809" s="23"/>
      <c r="BE809" s="23"/>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c r="EC809" s="23"/>
      <c r="ED809" s="23"/>
      <c r="EE809" s="23"/>
      <c r="EF809" s="23"/>
      <c r="EG809" s="23"/>
      <c r="EH809" s="23"/>
      <c r="EI809" s="23"/>
      <c r="EJ809" s="23"/>
      <c r="EK809" s="23"/>
      <c r="EL809" s="23"/>
      <c r="EM809" s="23"/>
      <c r="EN809" s="23"/>
      <c r="EO809" s="23"/>
      <c r="EP809" s="23"/>
      <c r="EQ809" s="23"/>
      <c r="ER809" s="23"/>
      <c r="ES809" s="23"/>
      <c r="ET809" s="23"/>
      <c r="EU809" s="23"/>
      <c r="EV809" s="23"/>
      <c r="EW809" s="23"/>
      <c r="EX809" s="23"/>
      <c r="EY809" s="23"/>
      <c r="EZ809" s="23"/>
      <c r="FA809" s="23"/>
      <c r="FB809" s="23"/>
      <c r="FC809" s="23"/>
      <c r="FD809" s="23"/>
      <c r="FE809" s="23"/>
      <c r="FF809" s="23"/>
      <c r="FG809" s="23"/>
      <c r="FH809" s="23"/>
      <c r="FI809" s="23"/>
      <c r="FJ809" s="23"/>
      <c r="FK809" s="23"/>
      <c r="FL809" s="23"/>
      <c r="FM809" s="23"/>
      <c r="FN809" s="23"/>
      <c r="FO809" s="23"/>
      <c r="FP809" s="23"/>
      <c r="FQ809" s="23"/>
      <c r="FR809" s="23"/>
      <c r="FS809" s="23"/>
      <c r="FT809" s="23"/>
      <c r="FU809" s="23"/>
      <c r="FV809" s="23"/>
      <c r="FW809" s="23"/>
      <c r="FX809" s="23"/>
      <c r="FY809" s="23"/>
      <c r="FZ809" s="23"/>
      <c r="GA809" s="23"/>
      <c r="GB809" s="23"/>
      <c r="GC809" s="23"/>
      <c r="GD809" s="23"/>
      <c r="GE809" s="23"/>
      <c r="GF809" s="23"/>
      <c r="GG809" s="23"/>
      <c r="GH809" s="23"/>
      <c r="GI809" s="23"/>
      <c r="GJ809" s="23"/>
      <c r="GK809" s="23"/>
    </row>
    <row r="810" spans="1:193" x14ac:dyDescent="0.35">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c r="AD810" s="23"/>
      <c r="AE810" s="23"/>
      <c r="AF810" s="23"/>
      <c r="AG810" s="23"/>
      <c r="AH810" s="23"/>
      <c r="AI810" s="23"/>
      <c r="AJ810" s="23"/>
      <c r="AK810" s="23"/>
      <c r="AL810" s="23"/>
      <c r="AM810" s="23"/>
      <c r="AN810" s="23"/>
      <c r="AO810" s="23"/>
      <c r="AP810" s="23"/>
      <c r="AQ810" s="23"/>
      <c r="AR810" s="23"/>
      <c r="AS810" s="23"/>
      <c r="AT810" s="23"/>
      <c r="AU810" s="23"/>
      <c r="AV810" s="23"/>
      <c r="AW810" s="23"/>
      <c r="AX810" s="23"/>
      <c r="AY810" s="23"/>
      <c r="AZ810" s="23"/>
      <c r="BA810" s="23"/>
      <c r="BB810" s="23"/>
      <c r="BC810" s="23"/>
      <c r="BD810" s="23"/>
      <c r="BE810" s="23"/>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c r="EC810" s="23"/>
      <c r="ED810" s="23"/>
      <c r="EE810" s="23"/>
      <c r="EF810" s="23"/>
      <c r="EG810" s="23"/>
      <c r="EH810" s="23"/>
      <c r="EI810" s="23"/>
      <c r="EJ810" s="23"/>
      <c r="EK810" s="23"/>
      <c r="EL810" s="23"/>
      <c r="EM810" s="23"/>
      <c r="EN810" s="23"/>
      <c r="EO810" s="23"/>
      <c r="EP810" s="23"/>
      <c r="EQ810" s="23"/>
      <c r="ER810" s="23"/>
      <c r="ES810" s="23"/>
      <c r="ET810" s="23"/>
      <c r="EU810" s="23"/>
      <c r="EV810" s="23"/>
      <c r="EW810" s="23"/>
      <c r="EX810" s="23"/>
      <c r="EY810" s="23"/>
      <c r="EZ810" s="23"/>
      <c r="FA810" s="23"/>
      <c r="FB810" s="23"/>
      <c r="FC810" s="23"/>
      <c r="FD810" s="23"/>
      <c r="FE810" s="23"/>
      <c r="FF810" s="23"/>
      <c r="FG810" s="23"/>
      <c r="FH810" s="23"/>
      <c r="FI810" s="23"/>
      <c r="FJ810" s="23"/>
      <c r="FK810" s="23"/>
      <c r="FL810" s="23"/>
      <c r="FM810" s="23"/>
      <c r="FN810" s="23"/>
      <c r="FO810" s="23"/>
      <c r="FP810" s="23"/>
      <c r="FQ810" s="23"/>
      <c r="FR810" s="23"/>
      <c r="FS810" s="23"/>
      <c r="FT810" s="23"/>
      <c r="FU810" s="23"/>
      <c r="FV810" s="23"/>
      <c r="FW810" s="23"/>
      <c r="FX810" s="23"/>
      <c r="FY810" s="23"/>
      <c r="FZ810" s="23"/>
      <c r="GA810" s="23"/>
      <c r="GB810" s="23"/>
      <c r="GC810" s="23"/>
      <c r="GD810" s="23"/>
      <c r="GE810" s="23"/>
      <c r="GF810" s="23"/>
      <c r="GG810" s="23"/>
      <c r="GH810" s="23"/>
      <c r="GI810" s="23"/>
      <c r="GJ810" s="23"/>
      <c r="GK810" s="23"/>
    </row>
    <row r="811" spans="1:193" x14ac:dyDescent="0.35">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c r="AD811" s="23"/>
      <c r="AE811" s="23"/>
      <c r="AF811" s="23"/>
      <c r="AG811" s="23"/>
      <c r="AH811" s="23"/>
      <c r="AI811" s="23"/>
      <c r="AJ811" s="23"/>
      <c r="AK811" s="23"/>
      <c r="AL811" s="23"/>
      <c r="AM811" s="23"/>
      <c r="AN811" s="23"/>
      <c r="AO811" s="23"/>
      <c r="AP811" s="23"/>
      <c r="AQ811" s="23"/>
      <c r="AR811" s="23"/>
      <c r="AS811" s="23"/>
      <c r="AT811" s="23"/>
      <c r="AU811" s="23"/>
      <c r="AV811" s="23"/>
      <c r="AW811" s="23"/>
      <c r="AX811" s="23"/>
      <c r="AY811" s="23"/>
      <c r="AZ811" s="23"/>
      <c r="BA811" s="23"/>
      <c r="BB811" s="23"/>
      <c r="BC811" s="23"/>
      <c r="BD811" s="23"/>
      <c r="BE811" s="23"/>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c r="EC811" s="23"/>
      <c r="ED811" s="23"/>
      <c r="EE811" s="23"/>
      <c r="EF811" s="23"/>
      <c r="EG811" s="23"/>
      <c r="EH811" s="23"/>
      <c r="EI811" s="23"/>
      <c r="EJ811" s="23"/>
      <c r="EK811" s="23"/>
      <c r="EL811" s="23"/>
      <c r="EM811" s="23"/>
      <c r="EN811" s="23"/>
      <c r="EO811" s="23"/>
      <c r="EP811" s="23"/>
      <c r="EQ811" s="23"/>
      <c r="ER811" s="23"/>
      <c r="ES811" s="23"/>
      <c r="ET811" s="23"/>
      <c r="EU811" s="23"/>
      <c r="EV811" s="23"/>
      <c r="EW811" s="23"/>
      <c r="EX811" s="23"/>
      <c r="EY811" s="23"/>
      <c r="EZ811" s="23"/>
      <c r="FA811" s="23"/>
      <c r="FB811" s="23"/>
      <c r="FC811" s="23"/>
      <c r="FD811" s="23"/>
      <c r="FE811" s="23"/>
      <c r="FF811" s="23"/>
      <c r="FG811" s="23"/>
      <c r="FH811" s="23"/>
      <c r="FI811" s="23"/>
      <c r="FJ811" s="23"/>
      <c r="FK811" s="23"/>
      <c r="FL811" s="23"/>
      <c r="FM811" s="23"/>
      <c r="FN811" s="23"/>
      <c r="FO811" s="23"/>
      <c r="FP811" s="23"/>
      <c r="FQ811" s="23"/>
      <c r="FR811" s="23"/>
      <c r="FS811" s="23"/>
      <c r="FT811" s="23"/>
      <c r="FU811" s="23"/>
      <c r="FV811" s="23"/>
      <c r="FW811" s="23"/>
      <c r="FX811" s="23"/>
      <c r="FY811" s="23"/>
      <c r="FZ811" s="23"/>
      <c r="GA811" s="23"/>
      <c r="GB811" s="23"/>
      <c r="GC811" s="23"/>
      <c r="GD811" s="23"/>
      <c r="GE811" s="23"/>
      <c r="GF811" s="23"/>
      <c r="GG811" s="23"/>
      <c r="GH811" s="23"/>
      <c r="GI811" s="23"/>
      <c r="GJ811" s="23"/>
      <c r="GK811" s="23"/>
    </row>
    <row r="812" spans="1:193" x14ac:dyDescent="0.35">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c r="AD812" s="23"/>
      <c r="AE812" s="23"/>
      <c r="AF812" s="23"/>
      <c r="AG812" s="23"/>
      <c r="AH812" s="23"/>
      <c r="AI812" s="23"/>
      <c r="AJ812" s="23"/>
      <c r="AK812" s="23"/>
      <c r="AL812" s="23"/>
      <c r="AM812" s="23"/>
      <c r="AN812" s="23"/>
      <c r="AO812" s="23"/>
      <c r="AP812" s="23"/>
      <c r="AQ812" s="23"/>
      <c r="AR812" s="23"/>
      <c r="AS812" s="23"/>
      <c r="AT812" s="23"/>
      <c r="AU812" s="23"/>
      <c r="AV812" s="23"/>
      <c r="AW812" s="23"/>
      <c r="AX812" s="23"/>
      <c r="AY812" s="23"/>
      <c r="AZ812" s="23"/>
      <c r="BA812" s="23"/>
      <c r="BB812" s="23"/>
      <c r="BC812" s="23"/>
      <c r="BD812" s="23"/>
      <c r="BE812" s="23"/>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c r="EC812" s="23"/>
      <c r="ED812" s="23"/>
      <c r="EE812" s="23"/>
      <c r="EF812" s="23"/>
      <c r="EG812" s="23"/>
      <c r="EH812" s="23"/>
      <c r="EI812" s="23"/>
      <c r="EJ812" s="23"/>
      <c r="EK812" s="23"/>
      <c r="EL812" s="23"/>
      <c r="EM812" s="23"/>
      <c r="EN812" s="23"/>
      <c r="EO812" s="23"/>
      <c r="EP812" s="23"/>
      <c r="EQ812" s="23"/>
      <c r="ER812" s="23"/>
      <c r="ES812" s="23"/>
      <c r="ET812" s="23"/>
      <c r="EU812" s="23"/>
      <c r="EV812" s="23"/>
      <c r="EW812" s="23"/>
      <c r="EX812" s="23"/>
      <c r="EY812" s="23"/>
      <c r="EZ812" s="23"/>
      <c r="FA812" s="23"/>
      <c r="FB812" s="23"/>
      <c r="FC812" s="23"/>
      <c r="FD812" s="23"/>
      <c r="FE812" s="23"/>
      <c r="FF812" s="23"/>
      <c r="FG812" s="23"/>
      <c r="FH812" s="23"/>
      <c r="FI812" s="23"/>
      <c r="FJ812" s="23"/>
      <c r="FK812" s="23"/>
      <c r="FL812" s="23"/>
      <c r="FM812" s="23"/>
      <c r="FN812" s="23"/>
      <c r="FO812" s="23"/>
      <c r="FP812" s="23"/>
      <c r="FQ812" s="23"/>
      <c r="FR812" s="23"/>
      <c r="FS812" s="23"/>
      <c r="FT812" s="23"/>
      <c r="FU812" s="23"/>
      <c r="FV812" s="23"/>
      <c r="FW812" s="23"/>
      <c r="FX812" s="23"/>
      <c r="FY812" s="23"/>
      <c r="FZ812" s="23"/>
      <c r="GA812" s="23"/>
      <c r="GB812" s="23"/>
      <c r="GC812" s="23"/>
      <c r="GD812" s="23"/>
      <c r="GE812" s="23"/>
      <c r="GF812" s="23"/>
      <c r="GG812" s="23"/>
      <c r="GH812" s="23"/>
      <c r="GI812" s="23"/>
      <c r="GJ812" s="23"/>
      <c r="GK812" s="23"/>
    </row>
    <row r="813" spans="1:193" x14ac:dyDescent="0.35">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c r="AD813" s="23"/>
      <c r="AE813" s="23"/>
      <c r="AF813" s="23"/>
      <c r="AG813" s="23"/>
      <c r="AH813" s="23"/>
      <c r="AI813" s="23"/>
      <c r="AJ813" s="23"/>
      <c r="AK813" s="23"/>
      <c r="AL813" s="23"/>
      <c r="AM813" s="23"/>
      <c r="AN813" s="23"/>
      <c r="AO813" s="23"/>
      <c r="AP813" s="23"/>
      <c r="AQ813" s="23"/>
      <c r="AR813" s="23"/>
      <c r="AS813" s="23"/>
      <c r="AT813" s="23"/>
      <c r="AU813" s="23"/>
      <c r="AV813" s="23"/>
      <c r="AW813" s="23"/>
      <c r="AX813" s="23"/>
      <c r="AY813" s="23"/>
      <c r="AZ813" s="23"/>
      <c r="BA813" s="23"/>
      <c r="BB813" s="23"/>
      <c r="BC813" s="23"/>
      <c r="BD813" s="23"/>
      <c r="BE813" s="23"/>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c r="EC813" s="23"/>
      <c r="ED813" s="23"/>
      <c r="EE813" s="23"/>
      <c r="EF813" s="23"/>
      <c r="EG813" s="23"/>
      <c r="EH813" s="23"/>
      <c r="EI813" s="23"/>
      <c r="EJ813" s="23"/>
      <c r="EK813" s="23"/>
      <c r="EL813" s="23"/>
      <c r="EM813" s="23"/>
      <c r="EN813" s="23"/>
      <c r="EO813" s="23"/>
      <c r="EP813" s="23"/>
      <c r="EQ813" s="23"/>
      <c r="ER813" s="23"/>
      <c r="ES813" s="23"/>
      <c r="ET813" s="23"/>
      <c r="EU813" s="23"/>
      <c r="EV813" s="23"/>
      <c r="EW813" s="23"/>
      <c r="EX813" s="23"/>
      <c r="EY813" s="23"/>
      <c r="EZ813" s="23"/>
      <c r="FA813" s="23"/>
      <c r="FB813" s="23"/>
      <c r="FC813" s="23"/>
      <c r="FD813" s="23"/>
      <c r="FE813" s="23"/>
      <c r="FF813" s="23"/>
      <c r="FG813" s="23"/>
      <c r="FH813" s="23"/>
      <c r="FI813" s="23"/>
      <c r="FJ813" s="23"/>
      <c r="FK813" s="23"/>
      <c r="FL813" s="23"/>
      <c r="FM813" s="23"/>
      <c r="FN813" s="23"/>
      <c r="FO813" s="23"/>
      <c r="FP813" s="23"/>
      <c r="FQ813" s="23"/>
      <c r="FR813" s="23"/>
      <c r="FS813" s="23"/>
      <c r="FT813" s="23"/>
      <c r="FU813" s="23"/>
      <c r="FV813" s="23"/>
      <c r="FW813" s="23"/>
      <c r="FX813" s="23"/>
      <c r="FY813" s="23"/>
      <c r="FZ813" s="23"/>
      <c r="GA813" s="23"/>
      <c r="GB813" s="23"/>
      <c r="GC813" s="23"/>
      <c r="GD813" s="23"/>
      <c r="GE813" s="23"/>
      <c r="GF813" s="23"/>
      <c r="GG813" s="23"/>
      <c r="GH813" s="23"/>
      <c r="GI813" s="23"/>
      <c r="GJ813" s="23"/>
      <c r="GK813" s="23"/>
    </row>
    <row r="814" spans="1:193" x14ac:dyDescent="0.35">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c r="AD814" s="23"/>
      <c r="AE814" s="23"/>
      <c r="AF814" s="23"/>
      <c r="AG814" s="23"/>
      <c r="AH814" s="23"/>
      <c r="AI814" s="23"/>
      <c r="AJ814" s="23"/>
      <c r="AK814" s="23"/>
      <c r="AL814" s="23"/>
      <c r="AM814" s="23"/>
      <c r="AN814" s="23"/>
      <c r="AO814" s="23"/>
      <c r="AP814" s="23"/>
      <c r="AQ814" s="23"/>
      <c r="AR814" s="23"/>
      <c r="AS814" s="23"/>
      <c r="AT814" s="23"/>
      <c r="AU814" s="23"/>
      <c r="AV814" s="23"/>
      <c r="AW814" s="23"/>
      <c r="AX814" s="23"/>
      <c r="AY814" s="23"/>
      <c r="AZ814" s="23"/>
      <c r="BA814" s="23"/>
      <c r="BB814" s="23"/>
      <c r="BC814" s="23"/>
      <c r="BD814" s="23"/>
      <c r="BE814" s="23"/>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c r="EC814" s="23"/>
      <c r="ED814" s="23"/>
      <c r="EE814" s="23"/>
      <c r="EF814" s="23"/>
      <c r="EG814" s="23"/>
      <c r="EH814" s="23"/>
      <c r="EI814" s="23"/>
      <c r="EJ814" s="23"/>
      <c r="EK814" s="23"/>
      <c r="EL814" s="23"/>
      <c r="EM814" s="23"/>
      <c r="EN814" s="23"/>
      <c r="EO814" s="23"/>
      <c r="EP814" s="23"/>
      <c r="EQ814" s="23"/>
      <c r="ER814" s="23"/>
      <c r="ES814" s="23"/>
      <c r="ET814" s="23"/>
      <c r="EU814" s="23"/>
      <c r="EV814" s="23"/>
      <c r="EW814" s="23"/>
      <c r="EX814" s="23"/>
      <c r="EY814" s="23"/>
      <c r="EZ814" s="23"/>
      <c r="FA814" s="23"/>
      <c r="FB814" s="23"/>
      <c r="FC814" s="23"/>
      <c r="FD814" s="23"/>
      <c r="FE814" s="23"/>
      <c r="FF814" s="23"/>
      <c r="FG814" s="23"/>
      <c r="FH814" s="23"/>
      <c r="FI814" s="23"/>
      <c r="FJ814" s="23"/>
      <c r="FK814" s="23"/>
      <c r="FL814" s="23"/>
      <c r="FM814" s="23"/>
      <c r="FN814" s="23"/>
      <c r="FO814" s="23"/>
      <c r="FP814" s="23"/>
      <c r="FQ814" s="23"/>
      <c r="FR814" s="23"/>
      <c r="FS814" s="23"/>
      <c r="FT814" s="23"/>
      <c r="FU814" s="23"/>
      <c r="FV814" s="23"/>
      <c r="FW814" s="23"/>
      <c r="FX814" s="23"/>
      <c r="FY814" s="23"/>
      <c r="FZ814" s="23"/>
      <c r="GA814" s="23"/>
      <c r="GB814" s="23"/>
      <c r="GC814" s="23"/>
      <c r="GD814" s="23"/>
      <c r="GE814" s="23"/>
      <c r="GF814" s="23"/>
      <c r="GG814" s="23"/>
      <c r="GH814" s="23"/>
      <c r="GI814" s="23"/>
      <c r="GJ814" s="23"/>
      <c r="GK814" s="23"/>
    </row>
    <row r="815" spans="1:193" x14ac:dyDescent="0.35">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c r="AD815" s="23"/>
      <c r="AE815" s="23"/>
      <c r="AF815" s="23"/>
      <c r="AG815" s="23"/>
      <c r="AH815" s="23"/>
      <c r="AI815" s="23"/>
      <c r="AJ815" s="23"/>
      <c r="AK815" s="23"/>
      <c r="AL815" s="23"/>
      <c r="AM815" s="23"/>
      <c r="AN815" s="23"/>
      <c r="AO815" s="23"/>
      <c r="AP815" s="23"/>
      <c r="AQ815" s="23"/>
      <c r="AR815" s="23"/>
      <c r="AS815" s="23"/>
      <c r="AT815" s="23"/>
      <c r="AU815" s="23"/>
      <c r="AV815" s="23"/>
      <c r="AW815" s="23"/>
      <c r="AX815" s="23"/>
      <c r="AY815" s="23"/>
      <c r="AZ815" s="23"/>
      <c r="BA815" s="23"/>
      <c r="BB815" s="23"/>
      <c r="BC815" s="23"/>
      <c r="BD815" s="23"/>
      <c r="BE815" s="23"/>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c r="EC815" s="23"/>
      <c r="ED815" s="23"/>
      <c r="EE815" s="23"/>
      <c r="EF815" s="23"/>
      <c r="EG815" s="23"/>
      <c r="EH815" s="23"/>
      <c r="EI815" s="23"/>
      <c r="EJ815" s="23"/>
      <c r="EK815" s="23"/>
      <c r="EL815" s="23"/>
      <c r="EM815" s="23"/>
      <c r="EN815" s="23"/>
      <c r="EO815" s="23"/>
      <c r="EP815" s="23"/>
      <c r="EQ815" s="23"/>
      <c r="ER815" s="23"/>
      <c r="ES815" s="23"/>
      <c r="ET815" s="23"/>
      <c r="EU815" s="23"/>
      <c r="EV815" s="23"/>
      <c r="EW815" s="23"/>
      <c r="EX815" s="23"/>
      <c r="EY815" s="23"/>
      <c r="EZ815" s="23"/>
      <c r="FA815" s="23"/>
      <c r="FB815" s="23"/>
      <c r="FC815" s="23"/>
      <c r="FD815" s="23"/>
      <c r="FE815" s="23"/>
      <c r="FF815" s="23"/>
      <c r="FG815" s="23"/>
      <c r="FH815" s="23"/>
      <c r="FI815" s="23"/>
      <c r="FJ815" s="23"/>
      <c r="FK815" s="23"/>
      <c r="FL815" s="23"/>
      <c r="FM815" s="23"/>
      <c r="FN815" s="23"/>
      <c r="FO815" s="23"/>
      <c r="FP815" s="23"/>
      <c r="FQ815" s="23"/>
      <c r="FR815" s="23"/>
      <c r="FS815" s="23"/>
      <c r="FT815" s="23"/>
      <c r="FU815" s="23"/>
      <c r="FV815" s="23"/>
      <c r="FW815" s="23"/>
      <c r="FX815" s="23"/>
      <c r="FY815" s="23"/>
      <c r="FZ815" s="23"/>
      <c r="GA815" s="23"/>
      <c r="GB815" s="23"/>
      <c r="GC815" s="23"/>
      <c r="GD815" s="23"/>
      <c r="GE815" s="23"/>
      <c r="GF815" s="23"/>
      <c r="GG815" s="23"/>
      <c r="GH815" s="23"/>
      <c r="GI815" s="23"/>
      <c r="GJ815" s="23"/>
      <c r="GK815" s="23"/>
    </row>
    <row r="816" spans="1:193" x14ac:dyDescent="0.35">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c r="BE816" s="23"/>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c r="EC816" s="23"/>
      <c r="ED816" s="23"/>
      <c r="EE816" s="23"/>
      <c r="EF816" s="23"/>
      <c r="EG816" s="23"/>
      <c r="EH816" s="23"/>
      <c r="EI816" s="23"/>
      <c r="EJ816" s="23"/>
      <c r="EK816" s="23"/>
      <c r="EL816" s="23"/>
      <c r="EM816" s="23"/>
      <c r="EN816" s="23"/>
      <c r="EO816" s="23"/>
      <c r="EP816" s="23"/>
      <c r="EQ816" s="23"/>
      <c r="ER816" s="23"/>
      <c r="ES816" s="23"/>
      <c r="ET816" s="23"/>
      <c r="EU816" s="23"/>
      <c r="EV816" s="23"/>
      <c r="EW816" s="23"/>
      <c r="EX816" s="23"/>
      <c r="EY816" s="23"/>
      <c r="EZ816" s="23"/>
      <c r="FA816" s="23"/>
      <c r="FB816" s="23"/>
      <c r="FC816" s="23"/>
      <c r="FD816" s="23"/>
      <c r="FE816" s="23"/>
      <c r="FF816" s="23"/>
      <c r="FG816" s="23"/>
      <c r="FH816" s="23"/>
      <c r="FI816" s="23"/>
      <c r="FJ816" s="23"/>
      <c r="FK816" s="23"/>
      <c r="FL816" s="23"/>
      <c r="FM816" s="23"/>
      <c r="FN816" s="23"/>
      <c r="FO816" s="23"/>
      <c r="FP816" s="23"/>
      <c r="FQ816" s="23"/>
      <c r="FR816" s="23"/>
      <c r="FS816" s="23"/>
      <c r="FT816" s="23"/>
      <c r="FU816" s="23"/>
      <c r="FV816" s="23"/>
      <c r="FW816" s="23"/>
      <c r="FX816" s="23"/>
      <c r="FY816" s="23"/>
      <c r="FZ816" s="23"/>
      <c r="GA816" s="23"/>
      <c r="GB816" s="23"/>
      <c r="GC816" s="23"/>
      <c r="GD816" s="23"/>
      <c r="GE816" s="23"/>
      <c r="GF816" s="23"/>
      <c r="GG816" s="23"/>
      <c r="GH816" s="23"/>
      <c r="GI816" s="23"/>
      <c r="GJ816" s="23"/>
      <c r="GK816" s="23"/>
    </row>
    <row r="817" spans="1:193" x14ac:dyDescent="0.35">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c r="AD817" s="23"/>
      <c r="AE817" s="23"/>
      <c r="AF817" s="23"/>
      <c r="AG817" s="23"/>
      <c r="AH817" s="23"/>
      <c r="AI817" s="23"/>
      <c r="AJ817" s="23"/>
      <c r="AK817" s="23"/>
      <c r="AL817" s="23"/>
      <c r="AM817" s="23"/>
      <c r="AN817" s="23"/>
      <c r="AO817" s="23"/>
      <c r="AP817" s="23"/>
      <c r="AQ817" s="23"/>
      <c r="AR817" s="23"/>
      <c r="AS817" s="23"/>
      <c r="AT817" s="23"/>
      <c r="AU817" s="23"/>
      <c r="AV817" s="23"/>
      <c r="AW817" s="23"/>
      <c r="AX817" s="23"/>
      <c r="AY817" s="23"/>
      <c r="AZ817" s="23"/>
      <c r="BA817" s="23"/>
      <c r="BB817" s="23"/>
      <c r="BC817" s="23"/>
      <c r="BD817" s="23"/>
      <c r="BE817" s="23"/>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c r="EC817" s="23"/>
      <c r="ED817" s="23"/>
      <c r="EE817" s="23"/>
      <c r="EF817" s="23"/>
      <c r="EG817" s="23"/>
      <c r="EH817" s="23"/>
      <c r="EI817" s="23"/>
      <c r="EJ817" s="23"/>
      <c r="EK817" s="23"/>
      <c r="EL817" s="23"/>
      <c r="EM817" s="23"/>
      <c r="EN817" s="23"/>
      <c r="EO817" s="23"/>
      <c r="EP817" s="23"/>
      <c r="EQ817" s="23"/>
      <c r="ER817" s="23"/>
      <c r="ES817" s="23"/>
      <c r="ET817" s="23"/>
      <c r="EU817" s="23"/>
      <c r="EV817" s="23"/>
      <c r="EW817" s="23"/>
      <c r="EX817" s="23"/>
      <c r="EY817" s="23"/>
      <c r="EZ817" s="23"/>
      <c r="FA817" s="23"/>
      <c r="FB817" s="23"/>
      <c r="FC817" s="23"/>
      <c r="FD817" s="23"/>
      <c r="FE817" s="23"/>
      <c r="FF817" s="23"/>
      <c r="FG817" s="23"/>
      <c r="FH817" s="23"/>
      <c r="FI817" s="23"/>
      <c r="FJ817" s="23"/>
      <c r="FK817" s="23"/>
      <c r="FL817" s="23"/>
      <c r="FM817" s="23"/>
      <c r="FN817" s="23"/>
      <c r="FO817" s="23"/>
      <c r="FP817" s="23"/>
      <c r="FQ817" s="23"/>
      <c r="FR817" s="23"/>
      <c r="FS817" s="23"/>
      <c r="FT817" s="23"/>
      <c r="FU817" s="23"/>
      <c r="FV817" s="23"/>
      <c r="FW817" s="23"/>
      <c r="FX817" s="23"/>
      <c r="FY817" s="23"/>
      <c r="FZ817" s="23"/>
      <c r="GA817" s="23"/>
      <c r="GB817" s="23"/>
      <c r="GC817" s="23"/>
      <c r="GD817" s="23"/>
      <c r="GE817" s="23"/>
      <c r="GF817" s="23"/>
      <c r="GG817" s="23"/>
      <c r="GH817" s="23"/>
      <c r="GI817" s="23"/>
      <c r="GJ817" s="23"/>
      <c r="GK817" s="23"/>
    </row>
    <row r="818" spans="1:193" x14ac:dyDescent="0.35">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c r="AD818" s="23"/>
      <c r="AE818" s="23"/>
      <c r="AF818" s="23"/>
      <c r="AG818" s="23"/>
      <c r="AH818" s="23"/>
      <c r="AI818" s="23"/>
      <c r="AJ818" s="23"/>
      <c r="AK818" s="23"/>
      <c r="AL818" s="23"/>
      <c r="AM818" s="23"/>
      <c r="AN818" s="23"/>
      <c r="AO818" s="23"/>
      <c r="AP818" s="23"/>
      <c r="AQ818" s="23"/>
      <c r="AR818" s="23"/>
      <c r="AS818" s="23"/>
      <c r="AT818" s="23"/>
      <c r="AU818" s="23"/>
      <c r="AV818" s="23"/>
      <c r="AW818" s="23"/>
      <c r="AX818" s="23"/>
      <c r="AY818" s="23"/>
      <c r="AZ818" s="23"/>
      <c r="BA818" s="23"/>
      <c r="BB818" s="23"/>
      <c r="BC818" s="23"/>
      <c r="BD818" s="23"/>
      <c r="BE818" s="23"/>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c r="EC818" s="23"/>
      <c r="ED818" s="23"/>
      <c r="EE818" s="23"/>
      <c r="EF818" s="23"/>
      <c r="EG818" s="23"/>
      <c r="EH818" s="23"/>
      <c r="EI818" s="23"/>
      <c r="EJ818" s="23"/>
      <c r="EK818" s="23"/>
      <c r="EL818" s="23"/>
      <c r="EM818" s="23"/>
      <c r="EN818" s="23"/>
      <c r="EO818" s="23"/>
      <c r="EP818" s="23"/>
      <c r="EQ818" s="23"/>
      <c r="ER818" s="23"/>
      <c r="ES818" s="23"/>
      <c r="ET818" s="23"/>
      <c r="EU818" s="23"/>
      <c r="EV818" s="23"/>
      <c r="EW818" s="23"/>
      <c r="EX818" s="23"/>
      <c r="EY818" s="23"/>
      <c r="EZ818" s="23"/>
      <c r="FA818" s="23"/>
      <c r="FB818" s="23"/>
      <c r="FC818" s="23"/>
      <c r="FD818" s="23"/>
      <c r="FE818" s="23"/>
      <c r="FF818" s="23"/>
      <c r="FG818" s="23"/>
      <c r="FH818" s="23"/>
      <c r="FI818" s="23"/>
      <c r="FJ818" s="23"/>
      <c r="FK818" s="23"/>
      <c r="FL818" s="23"/>
      <c r="FM818" s="23"/>
      <c r="FN818" s="23"/>
      <c r="FO818" s="23"/>
      <c r="FP818" s="23"/>
      <c r="FQ818" s="23"/>
      <c r="FR818" s="23"/>
      <c r="FS818" s="23"/>
      <c r="FT818" s="23"/>
      <c r="FU818" s="23"/>
      <c r="FV818" s="23"/>
      <c r="FW818" s="23"/>
      <c r="FX818" s="23"/>
      <c r="FY818" s="23"/>
      <c r="FZ818" s="23"/>
      <c r="GA818" s="23"/>
      <c r="GB818" s="23"/>
      <c r="GC818" s="23"/>
      <c r="GD818" s="23"/>
      <c r="GE818" s="23"/>
      <c r="GF818" s="23"/>
      <c r="GG818" s="23"/>
      <c r="GH818" s="23"/>
      <c r="GI818" s="23"/>
      <c r="GJ818" s="23"/>
      <c r="GK818" s="23"/>
    </row>
    <row r="819" spans="1:193" x14ac:dyDescent="0.35">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c r="AG819" s="23"/>
      <c r="AH819" s="23"/>
      <c r="AI819" s="23"/>
      <c r="AJ819" s="23"/>
      <c r="AK819" s="23"/>
      <c r="AL819" s="23"/>
      <c r="AM819" s="23"/>
      <c r="AN819" s="23"/>
      <c r="AO819" s="23"/>
      <c r="AP819" s="23"/>
      <c r="AQ819" s="23"/>
      <c r="AR819" s="23"/>
      <c r="AS819" s="23"/>
      <c r="AT819" s="23"/>
      <c r="AU819" s="23"/>
      <c r="AV819" s="23"/>
      <c r="AW819" s="23"/>
      <c r="AX819" s="23"/>
      <c r="AY819" s="23"/>
      <c r="AZ819" s="23"/>
      <c r="BA819" s="23"/>
      <c r="BB819" s="23"/>
      <c r="BC819" s="23"/>
      <c r="BD819" s="23"/>
      <c r="BE819" s="23"/>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c r="EC819" s="23"/>
      <c r="ED819" s="23"/>
      <c r="EE819" s="23"/>
      <c r="EF819" s="23"/>
      <c r="EG819" s="23"/>
      <c r="EH819" s="23"/>
      <c r="EI819" s="23"/>
      <c r="EJ819" s="23"/>
      <c r="EK819" s="23"/>
      <c r="EL819" s="23"/>
      <c r="EM819" s="23"/>
      <c r="EN819" s="23"/>
      <c r="EO819" s="23"/>
      <c r="EP819" s="23"/>
      <c r="EQ819" s="23"/>
      <c r="ER819" s="23"/>
      <c r="ES819" s="23"/>
      <c r="ET819" s="23"/>
      <c r="EU819" s="23"/>
      <c r="EV819" s="23"/>
      <c r="EW819" s="23"/>
      <c r="EX819" s="23"/>
      <c r="EY819" s="23"/>
      <c r="EZ819" s="23"/>
      <c r="FA819" s="23"/>
      <c r="FB819" s="23"/>
      <c r="FC819" s="23"/>
      <c r="FD819" s="23"/>
      <c r="FE819" s="23"/>
      <c r="FF819" s="23"/>
      <c r="FG819" s="23"/>
      <c r="FH819" s="23"/>
      <c r="FI819" s="23"/>
      <c r="FJ819" s="23"/>
      <c r="FK819" s="23"/>
      <c r="FL819" s="23"/>
      <c r="FM819" s="23"/>
      <c r="FN819" s="23"/>
      <c r="FO819" s="23"/>
      <c r="FP819" s="23"/>
      <c r="FQ819" s="23"/>
      <c r="FR819" s="23"/>
      <c r="FS819" s="23"/>
      <c r="FT819" s="23"/>
      <c r="FU819" s="23"/>
      <c r="FV819" s="23"/>
      <c r="FW819" s="23"/>
      <c r="FX819" s="23"/>
      <c r="FY819" s="23"/>
      <c r="FZ819" s="23"/>
      <c r="GA819" s="23"/>
      <c r="GB819" s="23"/>
      <c r="GC819" s="23"/>
      <c r="GD819" s="23"/>
      <c r="GE819" s="23"/>
      <c r="GF819" s="23"/>
      <c r="GG819" s="23"/>
      <c r="GH819" s="23"/>
      <c r="GI819" s="23"/>
      <c r="GJ819" s="23"/>
      <c r="GK819" s="23"/>
    </row>
    <row r="820" spans="1:193" x14ac:dyDescent="0.35">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c r="AD820" s="23"/>
      <c r="AE820" s="23"/>
      <c r="AF820" s="23"/>
      <c r="AG820" s="23"/>
      <c r="AH820" s="23"/>
      <c r="AI820" s="23"/>
      <c r="AJ820" s="23"/>
      <c r="AK820" s="23"/>
      <c r="AL820" s="23"/>
      <c r="AM820" s="23"/>
      <c r="AN820" s="23"/>
      <c r="AO820" s="23"/>
      <c r="AP820" s="23"/>
      <c r="AQ820" s="23"/>
      <c r="AR820" s="23"/>
      <c r="AS820" s="23"/>
      <c r="AT820" s="23"/>
      <c r="AU820" s="23"/>
      <c r="AV820" s="23"/>
      <c r="AW820" s="23"/>
      <c r="AX820" s="23"/>
      <c r="AY820" s="23"/>
      <c r="AZ820" s="23"/>
      <c r="BA820" s="23"/>
      <c r="BB820" s="23"/>
      <c r="BC820" s="23"/>
      <c r="BD820" s="23"/>
      <c r="BE820" s="23"/>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c r="EC820" s="23"/>
      <c r="ED820" s="23"/>
      <c r="EE820" s="23"/>
      <c r="EF820" s="23"/>
      <c r="EG820" s="23"/>
      <c r="EH820" s="23"/>
      <c r="EI820" s="23"/>
      <c r="EJ820" s="23"/>
      <c r="EK820" s="23"/>
      <c r="EL820" s="23"/>
      <c r="EM820" s="23"/>
      <c r="EN820" s="23"/>
      <c r="EO820" s="23"/>
      <c r="EP820" s="23"/>
      <c r="EQ820" s="23"/>
      <c r="ER820" s="23"/>
      <c r="ES820" s="23"/>
      <c r="ET820" s="23"/>
      <c r="EU820" s="23"/>
      <c r="EV820" s="23"/>
      <c r="EW820" s="23"/>
      <c r="EX820" s="23"/>
      <c r="EY820" s="23"/>
      <c r="EZ820" s="23"/>
      <c r="FA820" s="23"/>
      <c r="FB820" s="23"/>
      <c r="FC820" s="23"/>
      <c r="FD820" s="23"/>
      <c r="FE820" s="23"/>
      <c r="FF820" s="23"/>
      <c r="FG820" s="23"/>
      <c r="FH820" s="23"/>
      <c r="FI820" s="23"/>
      <c r="FJ820" s="23"/>
      <c r="FK820" s="23"/>
      <c r="FL820" s="23"/>
      <c r="FM820" s="23"/>
      <c r="FN820" s="23"/>
      <c r="FO820" s="23"/>
      <c r="FP820" s="23"/>
      <c r="FQ820" s="23"/>
      <c r="FR820" s="23"/>
      <c r="FS820" s="23"/>
      <c r="FT820" s="23"/>
      <c r="FU820" s="23"/>
      <c r="FV820" s="23"/>
      <c r="FW820" s="23"/>
      <c r="FX820" s="23"/>
      <c r="FY820" s="23"/>
      <c r="FZ820" s="23"/>
      <c r="GA820" s="23"/>
      <c r="GB820" s="23"/>
      <c r="GC820" s="23"/>
      <c r="GD820" s="23"/>
      <c r="GE820" s="23"/>
      <c r="GF820" s="23"/>
      <c r="GG820" s="23"/>
      <c r="GH820" s="23"/>
      <c r="GI820" s="23"/>
      <c r="GJ820" s="23"/>
      <c r="GK820" s="23"/>
    </row>
    <row r="821" spans="1:193" x14ac:dyDescent="0.35">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c r="AD821" s="23"/>
      <c r="AE821" s="23"/>
      <c r="AF821" s="23"/>
      <c r="AG821" s="23"/>
      <c r="AH821" s="23"/>
      <c r="AI821" s="23"/>
      <c r="AJ821" s="23"/>
      <c r="AK821" s="23"/>
      <c r="AL821" s="23"/>
      <c r="AM821" s="23"/>
      <c r="AN821" s="23"/>
      <c r="AO821" s="23"/>
      <c r="AP821" s="23"/>
      <c r="AQ821" s="23"/>
      <c r="AR821" s="23"/>
      <c r="AS821" s="23"/>
      <c r="AT821" s="23"/>
      <c r="AU821" s="23"/>
      <c r="AV821" s="23"/>
      <c r="AW821" s="23"/>
      <c r="AX821" s="23"/>
      <c r="AY821" s="23"/>
      <c r="AZ821" s="23"/>
      <c r="BA821" s="23"/>
      <c r="BB821" s="23"/>
      <c r="BC821" s="23"/>
      <c r="BD821" s="23"/>
      <c r="BE821" s="23"/>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c r="EC821" s="23"/>
      <c r="ED821" s="23"/>
      <c r="EE821" s="23"/>
      <c r="EF821" s="23"/>
      <c r="EG821" s="23"/>
      <c r="EH821" s="23"/>
      <c r="EI821" s="23"/>
      <c r="EJ821" s="23"/>
      <c r="EK821" s="23"/>
      <c r="EL821" s="23"/>
      <c r="EM821" s="23"/>
      <c r="EN821" s="23"/>
      <c r="EO821" s="23"/>
      <c r="EP821" s="23"/>
      <c r="EQ821" s="23"/>
      <c r="ER821" s="23"/>
      <c r="ES821" s="23"/>
      <c r="ET821" s="23"/>
      <c r="EU821" s="23"/>
      <c r="EV821" s="23"/>
      <c r="EW821" s="23"/>
      <c r="EX821" s="23"/>
      <c r="EY821" s="23"/>
      <c r="EZ821" s="23"/>
      <c r="FA821" s="23"/>
      <c r="FB821" s="23"/>
      <c r="FC821" s="23"/>
      <c r="FD821" s="23"/>
      <c r="FE821" s="23"/>
      <c r="FF821" s="23"/>
      <c r="FG821" s="23"/>
      <c r="FH821" s="23"/>
      <c r="FI821" s="23"/>
      <c r="FJ821" s="23"/>
      <c r="FK821" s="23"/>
      <c r="FL821" s="23"/>
      <c r="FM821" s="23"/>
      <c r="FN821" s="23"/>
      <c r="FO821" s="23"/>
      <c r="FP821" s="23"/>
      <c r="FQ821" s="23"/>
      <c r="FR821" s="23"/>
      <c r="FS821" s="23"/>
      <c r="FT821" s="23"/>
      <c r="FU821" s="23"/>
      <c r="FV821" s="23"/>
      <c r="FW821" s="23"/>
      <c r="FX821" s="23"/>
      <c r="FY821" s="23"/>
      <c r="FZ821" s="23"/>
      <c r="GA821" s="23"/>
      <c r="GB821" s="23"/>
      <c r="GC821" s="23"/>
      <c r="GD821" s="23"/>
      <c r="GE821" s="23"/>
      <c r="GF821" s="23"/>
      <c r="GG821" s="23"/>
      <c r="GH821" s="23"/>
      <c r="GI821" s="23"/>
      <c r="GJ821" s="23"/>
      <c r="GK821" s="23"/>
    </row>
    <row r="822" spans="1:193" x14ac:dyDescent="0.35">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c r="AD822" s="23"/>
      <c r="AE822" s="23"/>
      <c r="AF822" s="23"/>
      <c r="AG822" s="23"/>
      <c r="AH822" s="23"/>
      <c r="AI822" s="23"/>
      <c r="AJ822" s="23"/>
      <c r="AK822" s="23"/>
      <c r="AL822" s="23"/>
      <c r="AM822" s="23"/>
      <c r="AN822" s="23"/>
      <c r="AO822" s="23"/>
      <c r="AP822" s="23"/>
      <c r="AQ822" s="23"/>
      <c r="AR822" s="23"/>
      <c r="AS822" s="23"/>
      <c r="AT822" s="23"/>
      <c r="AU822" s="23"/>
      <c r="AV822" s="23"/>
      <c r="AW822" s="23"/>
      <c r="AX822" s="23"/>
      <c r="AY822" s="23"/>
      <c r="AZ822" s="23"/>
      <c r="BA822" s="23"/>
      <c r="BB822" s="23"/>
      <c r="BC822" s="23"/>
      <c r="BD822" s="23"/>
      <c r="BE822" s="23"/>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c r="EC822" s="23"/>
      <c r="ED822" s="23"/>
      <c r="EE822" s="23"/>
      <c r="EF822" s="23"/>
      <c r="EG822" s="23"/>
      <c r="EH822" s="23"/>
      <c r="EI822" s="23"/>
      <c r="EJ822" s="23"/>
      <c r="EK822" s="23"/>
      <c r="EL822" s="23"/>
      <c r="EM822" s="23"/>
      <c r="EN822" s="23"/>
      <c r="EO822" s="23"/>
      <c r="EP822" s="23"/>
      <c r="EQ822" s="23"/>
      <c r="ER822" s="23"/>
      <c r="ES822" s="23"/>
      <c r="ET822" s="23"/>
      <c r="EU822" s="23"/>
      <c r="EV822" s="23"/>
      <c r="EW822" s="23"/>
      <c r="EX822" s="23"/>
      <c r="EY822" s="23"/>
      <c r="EZ822" s="23"/>
      <c r="FA822" s="23"/>
      <c r="FB822" s="23"/>
      <c r="FC822" s="23"/>
      <c r="FD822" s="23"/>
      <c r="FE822" s="23"/>
      <c r="FF822" s="23"/>
      <c r="FG822" s="23"/>
      <c r="FH822" s="23"/>
      <c r="FI822" s="23"/>
      <c r="FJ822" s="23"/>
      <c r="FK822" s="23"/>
      <c r="FL822" s="23"/>
      <c r="FM822" s="23"/>
      <c r="FN822" s="23"/>
      <c r="FO822" s="23"/>
      <c r="FP822" s="23"/>
      <c r="FQ822" s="23"/>
      <c r="FR822" s="23"/>
      <c r="FS822" s="23"/>
      <c r="FT822" s="23"/>
      <c r="FU822" s="23"/>
      <c r="FV822" s="23"/>
      <c r="FW822" s="23"/>
      <c r="FX822" s="23"/>
      <c r="FY822" s="23"/>
      <c r="FZ822" s="23"/>
      <c r="GA822" s="23"/>
      <c r="GB822" s="23"/>
      <c r="GC822" s="23"/>
      <c r="GD822" s="23"/>
      <c r="GE822" s="23"/>
      <c r="GF822" s="23"/>
      <c r="GG822" s="23"/>
      <c r="GH822" s="23"/>
      <c r="GI822" s="23"/>
      <c r="GJ822" s="23"/>
      <c r="GK822" s="23"/>
    </row>
    <row r="823" spans="1:193" x14ac:dyDescent="0.35">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c r="AD823" s="23"/>
      <c r="AE823" s="23"/>
      <c r="AF823" s="23"/>
      <c r="AG823" s="23"/>
      <c r="AH823" s="23"/>
      <c r="AI823" s="23"/>
      <c r="AJ823" s="23"/>
      <c r="AK823" s="23"/>
      <c r="AL823" s="23"/>
      <c r="AM823" s="23"/>
      <c r="AN823" s="23"/>
      <c r="AO823" s="23"/>
      <c r="AP823" s="23"/>
      <c r="AQ823" s="23"/>
      <c r="AR823" s="23"/>
      <c r="AS823" s="23"/>
      <c r="AT823" s="23"/>
      <c r="AU823" s="23"/>
      <c r="AV823" s="23"/>
      <c r="AW823" s="23"/>
      <c r="AX823" s="23"/>
      <c r="AY823" s="23"/>
      <c r="AZ823" s="23"/>
      <c r="BA823" s="23"/>
      <c r="BB823" s="23"/>
      <c r="BC823" s="23"/>
      <c r="BD823" s="23"/>
      <c r="BE823" s="23"/>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c r="EC823" s="23"/>
      <c r="ED823" s="23"/>
      <c r="EE823" s="23"/>
      <c r="EF823" s="23"/>
      <c r="EG823" s="23"/>
      <c r="EH823" s="23"/>
      <c r="EI823" s="23"/>
      <c r="EJ823" s="23"/>
      <c r="EK823" s="23"/>
      <c r="EL823" s="23"/>
      <c r="EM823" s="23"/>
      <c r="EN823" s="23"/>
      <c r="EO823" s="23"/>
      <c r="EP823" s="23"/>
      <c r="EQ823" s="23"/>
      <c r="ER823" s="23"/>
      <c r="ES823" s="23"/>
      <c r="ET823" s="23"/>
      <c r="EU823" s="23"/>
      <c r="EV823" s="23"/>
      <c r="EW823" s="23"/>
      <c r="EX823" s="23"/>
      <c r="EY823" s="23"/>
      <c r="EZ823" s="23"/>
      <c r="FA823" s="23"/>
      <c r="FB823" s="23"/>
      <c r="FC823" s="23"/>
      <c r="FD823" s="23"/>
      <c r="FE823" s="23"/>
      <c r="FF823" s="23"/>
      <c r="FG823" s="23"/>
      <c r="FH823" s="23"/>
      <c r="FI823" s="23"/>
      <c r="FJ823" s="23"/>
      <c r="FK823" s="23"/>
      <c r="FL823" s="23"/>
      <c r="FM823" s="23"/>
      <c r="FN823" s="23"/>
      <c r="FO823" s="23"/>
      <c r="FP823" s="23"/>
      <c r="FQ823" s="23"/>
      <c r="FR823" s="23"/>
      <c r="FS823" s="23"/>
      <c r="FT823" s="23"/>
      <c r="FU823" s="23"/>
      <c r="FV823" s="23"/>
      <c r="FW823" s="23"/>
      <c r="FX823" s="23"/>
      <c r="FY823" s="23"/>
      <c r="FZ823" s="23"/>
      <c r="GA823" s="23"/>
      <c r="GB823" s="23"/>
      <c r="GC823" s="23"/>
      <c r="GD823" s="23"/>
      <c r="GE823" s="23"/>
      <c r="GF823" s="23"/>
      <c r="GG823" s="23"/>
      <c r="GH823" s="23"/>
      <c r="GI823" s="23"/>
      <c r="GJ823" s="23"/>
      <c r="GK823" s="23"/>
    </row>
    <row r="824" spans="1:193" x14ac:dyDescent="0.35">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c r="AD824" s="23"/>
      <c r="AE824" s="23"/>
      <c r="AF824" s="23"/>
      <c r="AG824" s="23"/>
      <c r="AH824" s="23"/>
      <c r="AI824" s="23"/>
      <c r="AJ824" s="23"/>
      <c r="AK824" s="23"/>
      <c r="AL824" s="23"/>
      <c r="AM824" s="23"/>
      <c r="AN824" s="23"/>
      <c r="AO824" s="23"/>
      <c r="AP824" s="23"/>
      <c r="AQ824" s="23"/>
      <c r="AR824" s="23"/>
      <c r="AS824" s="23"/>
      <c r="AT824" s="23"/>
      <c r="AU824" s="23"/>
      <c r="AV824" s="23"/>
      <c r="AW824" s="23"/>
      <c r="AX824" s="23"/>
      <c r="AY824" s="23"/>
      <c r="AZ824" s="23"/>
      <c r="BA824" s="23"/>
      <c r="BB824" s="23"/>
      <c r="BC824" s="23"/>
      <c r="BD824" s="23"/>
      <c r="BE824" s="23"/>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c r="EC824" s="23"/>
      <c r="ED824" s="23"/>
      <c r="EE824" s="23"/>
      <c r="EF824" s="23"/>
      <c r="EG824" s="23"/>
      <c r="EH824" s="23"/>
      <c r="EI824" s="23"/>
      <c r="EJ824" s="23"/>
      <c r="EK824" s="23"/>
      <c r="EL824" s="23"/>
      <c r="EM824" s="23"/>
      <c r="EN824" s="23"/>
      <c r="EO824" s="23"/>
      <c r="EP824" s="23"/>
      <c r="EQ824" s="23"/>
      <c r="ER824" s="23"/>
      <c r="ES824" s="23"/>
      <c r="ET824" s="23"/>
      <c r="EU824" s="23"/>
      <c r="EV824" s="23"/>
      <c r="EW824" s="23"/>
      <c r="EX824" s="23"/>
      <c r="EY824" s="23"/>
      <c r="EZ824" s="23"/>
      <c r="FA824" s="23"/>
      <c r="FB824" s="23"/>
      <c r="FC824" s="23"/>
      <c r="FD824" s="23"/>
      <c r="FE824" s="23"/>
      <c r="FF824" s="23"/>
      <c r="FG824" s="23"/>
      <c r="FH824" s="23"/>
      <c r="FI824" s="23"/>
      <c r="FJ824" s="23"/>
      <c r="FK824" s="23"/>
      <c r="FL824" s="23"/>
      <c r="FM824" s="23"/>
      <c r="FN824" s="23"/>
      <c r="FO824" s="23"/>
      <c r="FP824" s="23"/>
      <c r="FQ824" s="23"/>
      <c r="FR824" s="23"/>
      <c r="FS824" s="23"/>
      <c r="FT824" s="23"/>
      <c r="FU824" s="23"/>
      <c r="FV824" s="23"/>
      <c r="FW824" s="23"/>
      <c r="FX824" s="23"/>
      <c r="FY824" s="23"/>
      <c r="FZ824" s="23"/>
      <c r="GA824" s="23"/>
      <c r="GB824" s="23"/>
      <c r="GC824" s="23"/>
      <c r="GD824" s="23"/>
      <c r="GE824" s="23"/>
      <c r="GF824" s="23"/>
      <c r="GG824" s="23"/>
      <c r="GH824" s="23"/>
      <c r="GI824" s="23"/>
      <c r="GJ824" s="23"/>
      <c r="GK824" s="23"/>
    </row>
    <row r="825" spans="1:193" x14ac:dyDescent="0.35">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c r="AD825" s="23"/>
      <c r="AE825" s="23"/>
      <c r="AF825" s="23"/>
      <c r="AG825" s="23"/>
      <c r="AH825" s="23"/>
      <c r="AI825" s="23"/>
      <c r="AJ825" s="23"/>
      <c r="AK825" s="23"/>
      <c r="AL825" s="23"/>
      <c r="AM825" s="23"/>
      <c r="AN825" s="23"/>
      <c r="AO825" s="23"/>
      <c r="AP825" s="23"/>
      <c r="AQ825" s="23"/>
      <c r="AR825" s="23"/>
      <c r="AS825" s="23"/>
      <c r="AT825" s="23"/>
      <c r="AU825" s="23"/>
      <c r="AV825" s="23"/>
      <c r="AW825" s="23"/>
      <c r="AX825" s="23"/>
      <c r="AY825" s="23"/>
      <c r="AZ825" s="23"/>
      <c r="BA825" s="23"/>
      <c r="BB825" s="23"/>
      <c r="BC825" s="23"/>
      <c r="BD825" s="23"/>
      <c r="BE825" s="23"/>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c r="EC825" s="23"/>
      <c r="ED825" s="23"/>
      <c r="EE825" s="23"/>
      <c r="EF825" s="23"/>
      <c r="EG825" s="23"/>
      <c r="EH825" s="23"/>
      <c r="EI825" s="23"/>
      <c r="EJ825" s="23"/>
      <c r="EK825" s="23"/>
      <c r="EL825" s="23"/>
      <c r="EM825" s="23"/>
      <c r="EN825" s="23"/>
      <c r="EO825" s="23"/>
      <c r="EP825" s="23"/>
      <c r="EQ825" s="23"/>
      <c r="ER825" s="23"/>
      <c r="ES825" s="23"/>
      <c r="ET825" s="23"/>
      <c r="EU825" s="23"/>
      <c r="EV825" s="23"/>
      <c r="EW825" s="23"/>
      <c r="EX825" s="23"/>
      <c r="EY825" s="23"/>
      <c r="EZ825" s="23"/>
      <c r="FA825" s="23"/>
      <c r="FB825" s="23"/>
      <c r="FC825" s="23"/>
      <c r="FD825" s="23"/>
      <c r="FE825" s="23"/>
      <c r="FF825" s="23"/>
      <c r="FG825" s="23"/>
      <c r="FH825" s="23"/>
      <c r="FI825" s="23"/>
      <c r="FJ825" s="23"/>
      <c r="FK825" s="23"/>
      <c r="FL825" s="23"/>
      <c r="FM825" s="23"/>
      <c r="FN825" s="23"/>
      <c r="FO825" s="23"/>
      <c r="FP825" s="23"/>
      <c r="FQ825" s="23"/>
      <c r="FR825" s="23"/>
      <c r="FS825" s="23"/>
      <c r="FT825" s="23"/>
      <c r="FU825" s="23"/>
      <c r="FV825" s="23"/>
      <c r="FW825" s="23"/>
      <c r="FX825" s="23"/>
      <c r="FY825" s="23"/>
      <c r="FZ825" s="23"/>
      <c r="GA825" s="23"/>
      <c r="GB825" s="23"/>
      <c r="GC825" s="23"/>
      <c r="GD825" s="23"/>
      <c r="GE825" s="23"/>
      <c r="GF825" s="23"/>
      <c r="GG825" s="23"/>
      <c r="GH825" s="23"/>
      <c r="GI825" s="23"/>
      <c r="GJ825" s="23"/>
      <c r="GK825" s="23"/>
    </row>
    <row r="826" spans="1:193" x14ac:dyDescent="0.35">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c r="AD826" s="23"/>
      <c r="AE826" s="23"/>
      <c r="AF826" s="23"/>
      <c r="AG826" s="23"/>
      <c r="AH826" s="23"/>
      <c r="AI826" s="23"/>
      <c r="AJ826" s="23"/>
      <c r="AK826" s="23"/>
      <c r="AL826" s="23"/>
      <c r="AM826" s="23"/>
      <c r="AN826" s="23"/>
      <c r="AO826" s="23"/>
      <c r="AP826" s="23"/>
      <c r="AQ826" s="23"/>
      <c r="AR826" s="23"/>
      <c r="AS826" s="23"/>
      <c r="AT826" s="23"/>
      <c r="AU826" s="23"/>
      <c r="AV826" s="23"/>
      <c r="AW826" s="23"/>
      <c r="AX826" s="23"/>
      <c r="AY826" s="23"/>
      <c r="AZ826" s="23"/>
      <c r="BA826" s="23"/>
      <c r="BB826" s="23"/>
      <c r="BC826" s="23"/>
      <c r="BD826" s="23"/>
      <c r="BE826" s="23"/>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c r="EC826" s="23"/>
      <c r="ED826" s="23"/>
      <c r="EE826" s="23"/>
      <c r="EF826" s="23"/>
      <c r="EG826" s="23"/>
      <c r="EH826" s="23"/>
      <c r="EI826" s="23"/>
      <c r="EJ826" s="23"/>
      <c r="EK826" s="23"/>
      <c r="EL826" s="23"/>
      <c r="EM826" s="23"/>
      <c r="EN826" s="23"/>
      <c r="EO826" s="23"/>
      <c r="EP826" s="23"/>
      <c r="EQ826" s="23"/>
      <c r="ER826" s="23"/>
      <c r="ES826" s="23"/>
      <c r="ET826" s="23"/>
      <c r="EU826" s="23"/>
      <c r="EV826" s="23"/>
      <c r="EW826" s="23"/>
      <c r="EX826" s="23"/>
      <c r="EY826" s="23"/>
      <c r="EZ826" s="23"/>
      <c r="FA826" s="23"/>
      <c r="FB826" s="23"/>
      <c r="FC826" s="23"/>
      <c r="FD826" s="23"/>
      <c r="FE826" s="23"/>
      <c r="FF826" s="23"/>
      <c r="FG826" s="23"/>
      <c r="FH826" s="23"/>
      <c r="FI826" s="23"/>
      <c r="FJ826" s="23"/>
      <c r="FK826" s="23"/>
      <c r="FL826" s="23"/>
      <c r="FM826" s="23"/>
      <c r="FN826" s="23"/>
      <c r="FO826" s="23"/>
      <c r="FP826" s="23"/>
      <c r="FQ826" s="23"/>
      <c r="FR826" s="23"/>
      <c r="FS826" s="23"/>
      <c r="FT826" s="23"/>
      <c r="FU826" s="23"/>
      <c r="FV826" s="23"/>
      <c r="FW826" s="23"/>
      <c r="FX826" s="23"/>
      <c r="FY826" s="23"/>
      <c r="FZ826" s="23"/>
      <c r="GA826" s="23"/>
      <c r="GB826" s="23"/>
      <c r="GC826" s="23"/>
      <c r="GD826" s="23"/>
      <c r="GE826" s="23"/>
      <c r="GF826" s="23"/>
      <c r="GG826" s="23"/>
      <c r="GH826" s="23"/>
      <c r="GI826" s="23"/>
      <c r="GJ826" s="23"/>
      <c r="GK826" s="23"/>
    </row>
    <row r="827" spans="1:193" x14ac:dyDescent="0.35">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c r="AD827" s="23"/>
      <c r="AE827" s="23"/>
      <c r="AF827" s="23"/>
      <c r="AG827" s="23"/>
      <c r="AH827" s="23"/>
      <c r="AI827" s="23"/>
      <c r="AJ827" s="23"/>
      <c r="AK827" s="23"/>
      <c r="AL827" s="23"/>
      <c r="AM827" s="23"/>
      <c r="AN827" s="23"/>
      <c r="AO827" s="23"/>
      <c r="AP827" s="23"/>
      <c r="AQ827" s="23"/>
      <c r="AR827" s="23"/>
      <c r="AS827" s="23"/>
      <c r="AT827" s="23"/>
      <c r="AU827" s="23"/>
      <c r="AV827" s="23"/>
      <c r="AW827" s="23"/>
      <c r="AX827" s="23"/>
      <c r="AY827" s="23"/>
      <c r="AZ827" s="23"/>
      <c r="BA827" s="23"/>
      <c r="BB827" s="23"/>
      <c r="BC827" s="23"/>
      <c r="BD827" s="23"/>
      <c r="BE827" s="23"/>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c r="EC827" s="23"/>
      <c r="ED827" s="23"/>
      <c r="EE827" s="23"/>
      <c r="EF827" s="23"/>
      <c r="EG827" s="23"/>
      <c r="EH827" s="23"/>
      <c r="EI827" s="23"/>
      <c r="EJ827" s="23"/>
      <c r="EK827" s="23"/>
      <c r="EL827" s="23"/>
      <c r="EM827" s="23"/>
      <c r="EN827" s="23"/>
      <c r="EO827" s="23"/>
      <c r="EP827" s="23"/>
      <c r="EQ827" s="23"/>
      <c r="ER827" s="23"/>
      <c r="ES827" s="23"/>
      <c r="ET827" s="23"/>
      <c r="EU827" s="23"/>
      <c r="EV827" s="23"/>
      <c r="EW827" s="23"/>
      <c r="EX827" s="23"/>
      <c r="EY827" s="23"/>
      <c r="EZ827" s="23"/>
      <c r="FA827" s="23"/>
      <c r="FB827" s="23"/>
      <c r="FC827" s="23"/>
      <c r="FD827" s="23"/>
      <c r="FE827" s="23"/>
      <c r="FF827" s="23"/>
      <c r="FG827" s="23"/>
      <c r="FH827" s="23"/>
      <c r="FI827" s="23"/>
      <c r="FJ827" s="23"/>
      <c r="FK827" s="23"/>
      <c r="FL827" s="23"/>
      <c r="FM827" s="23"/>
      <c r="FN827" s="23"/>
      <c r="FO827" s="23"/>
      <c r="FP827" s="23"/>
      <c r="FQ827" s="23"/>
      <c r="FR827" s="23"/>
      <c r="FS827" s="23"/>
      <c r="FT827" s="23"/>
      <c r="FU827" s="23"/>
      <c r="FV827" s="23"/>
      <c r="FW827" s="23"/>
      <c r="FX827" s="23"/>
      <c r="FY827" s="23"/>
      <c r="FZ827" s="23"/>
      <c r="GA827" s="23"/>
      <c r="GB827" s="23"/>
      <c r="GC827" s="23"/>
      <c r="GD827" s="23"/>
      <c r="GE827" s="23"/>
      <c r="GF827" s="23"/>
      <c r="GG827" s="23"/>
      <c r="GH827" s="23"/>
      <c r="GI827" s="23"/>
      <c r="GJ827" s="23"/>
      <c r="GK827" s="23"/>
    </row>
    <row r="828" spans="1:193" x14ac:dyDescent="0.35">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c r="AD828" s="23"/>
      <c r="AE828" s="23"/>
      <c r="AF828" s="23"/>
      <c r="AG828" s="23"/>
      <c r="AH828" s="23"/>
      <c r="AI828" s="23"/>
      <c r="AJ828" s="23"/>
      <c r="AK828" s="23"/>
      <c r="AL828" s="23"/>
      <c r="AM828" s="23"/>
      <c r="AN828" s="23"/>
      <c r="AO828" s="23"/>
      <c r="AP828" s="23"/>
      <c r="AQ828" s="23"/>
      <c r="AR828" s="23"/>
      <c r="AS828" s="23"/>
      <c r="AT828" s="23"/>
      <c r="AU828" s="23"/>
      <c r="AV828" s="23"/>
      <c r="AW828" s="23"/>
      <c r="AX828" s="23"/>
      <c r="AY828" s="23"/>
      <c r="AZ828" s="23"/>
      <c r="BA828" s="23"/>
      <c r="BB828" s="23"/>
      <c r="BC828" s="23"/>
      <c r="BD828" s="23"/>
      <c r="BE828" s="23"/>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c r="EC828" s="23"/>
      <c r="ED828" s="23"/>
      <c r="EE828" s="23"/>
      <c r="EF828" s="23"/>
      <c r="EG828" s="23"/>
      <c r="EH828" s="23"/>
      <c r="EI828" s="23"/>
      <c r="EJ828" s="23"/>
      <c r="EK828" s="23"/>
      <c r="EL828" s="23"/>
      <c r="EM828" s="23"/>
      <c r="EN828" s="23"/>
      <c r="EO828" s="23"/>
      <c r="EP828" s="23"/>
      <c r="EQ828" s="23"/>
      <c r="ER828" s="23"/>
      <c r="ES828" s="23"/>
      <c r="ET828" s="23"/>
      <c r="EU828" s="23"/>
      <c r="EV828" s="23"/>
      <c r="EW828" s="23"/>
      <c r="EX828" s="23"/>
      <c r="EY828" s="23"/>
      <c r="EZ828" s="23"/>
      <c r="FA828" s="23"/>
      <c r="FB828" s="23"/>
      <c r="FC828" s="23"/>
      <c r="FD828" s="23"/>
      <c r="FE828" s="23"/>
      <c r="FF828" s="23"/>
      <c r="FG828" s="23"/>
      <c r="FH828" s="23"/>
      <c r="FI828" s="23"/>
      <c r="FJ828" s="23"/>
      <c r="FK828" s="23"/>
      <c r="FL828" s="23"/>
      <c r="FM828" s="23"/>
      <c r="FN828" s="23"/>
      <c r="FO828" s="23"/>
      <c r="FP828" s="23"/>
      <c r="FQ828" s="23"/>
      <c r="FR828" s="23"/>
      <c r="FS828" s="23"/>
      <c r="FT828" s="23"/>
      <c r="FU828" s="23"/>
      <c r="FV828" s="23"/>
      <c r="FW828" s="23"/>
      <c r="FX828" s="23"/>
      <c r="FY828" s="23"/>
      <c r="FZ828" s="23"/>
      <c r="GA828" s="23"/>
      <c r="GB828" s="23"/>
      <c r="GC828" s="23"/>
      <c r="GD828" s="23"/>
      <c r="GE828" s="23"/>
      <c r="GF828" s="23"/>
      <c r="GG828" s="23"/>
      <c r="GH828" s="23"/>
      <c r="GI828" s="23"/>
      <c r="GJ828" s="23"/>
      <c r="GK828" s="23"/>
    </row>
    <row r="829" spans="1:193" x14ac:dyDescent="0.35">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c r="AG829" s="23"/>
      <c r="AH829" s="23"/>
      <c r="AI829" s="23"/>
      <c r="AJ829" s="23"/>
      <c r="AK829" s="23"/>
      <c r="AL829" s="23"/>
      <c r="AM829" s="23"/>
      <c r="AN829" s="23"/>
      <c r="AO829" s="23"/>
      <c r="AP829" s="23"/>
      <c r="AQ829" s="23"/>
      <c r="AR829" s="23"/>
      <c r="AS829" s="23"/>
      <c r="AT829" s="23"/>
      <c r="AU829" s="23"/>
      <c r="AV829" s="23"/>
      <c r="AW829" s="23"/>
      <c r="AX829" s="23"/>
      <c r="AY829" s="23"/>
      <c r="AZ829" s="23"/>
      <c r="BA829" s="23"/>
      <c r="BB829" s="23"/>
      <c r="BC829" s="23"/>
      <c r="BD829" s="23"/>
      <c r="BE829" s="23"/>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c r="EC829" s="23"/>
      <c r="ED829" s="23"/>
      <c r="EE829" s="23"/>
      <c r="EF829" s="23"/>
      <c r="EG829" s="23"/>
      <c r="EH829" s="23"/>
      <c r="EI829" s="23"/>
      <c r="EJ829" s="23"/>
      <c r="EK829" s="23"/>
      <c r="EL829" s="23"/>
      <c r="EM829" s="23"/>
      <c r="EN829" s="23"/>
      <c r="EO829" s="23"/>
      <c r="EP829" s="23"/>
      <c r="EQ829" s="23"/>
      <c r="ER829" s="23"/>
      <c r="ES829" s="23"/>
      <c r="ET829" s="23"/>
      <c r="EU829" s="23"/>
      <c r="EV829" s="23"/>
      <c r="EW829" s="23"/>
      <c r="EX829" s="23"/>
      <c r="EY829" s="23"/>
      <c r="EZ829" s="23"/>
      <c r="FA829" s="23"/>
      <c r="FB829" s="23"/>
      <c r="FC829" s="23"/>
      <c r="FD829" s="23"/>
      <c r="FE829" s="23"/>
      <c r="FF829" s="23"/>
      <c r="FG829" s="23"/>
      <c r="FH829" s="23"/>
      <c r="FI829" s="23"/>
      <c r="FJ829" s="23"/>
      <c r="FK829" s="23"/>
      <c r="FL829" s="23"/>
      <c r="FM829" s="23"/>
      <c r="FN829" s="23"/>
      <c r="FO829" s="23"/>
      <c r="FP829" s="23"/>
      <c r="FQ829" s="23"/>
      <c r="FR829" s="23"/>
      <c r="FS829" s="23"/>
      <c r="FT829" s="23"/>
      <c r="FU829" s="23"/>
      <c r="FV829" s="23"/>
      <c r="FW829" s="23"/>
      <c r="FX829" s="23"/>
      <c r="FY829" s="23"/>
      <c r="FZ829" s="23"/>
      <c r="GA829" s="23"/>
      <c r="GB829" s="23"/>
      <c r="GC829" s="23"/>
      <c r="GD829" s="23"/>
      <c r="GE829" s="23"/>
      <c r="GF829" s="23"/>
      <c r="GG829" s="23"/>
      <c r="GH829" s="23"/>
      <c r="GI829" s="23"/>
      <c r="GJ829" s="23"/>
      <c r="GK829" s="23"/>
    </row>
    <row r="830" spans="1:193" x14ac:dyDescent="0.35">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c r="AD830" s="23"/>
      <c r="AE830" s="23"/>
      <c r="AF830" s="23"/>
      <c r="AG830" s="23"/>
      <c r="AH830" s="23"/>
      <c r="AI830" s="23"/>
      <c r="AJ830" s="23"/>
      <c r="AK830" s="23"/>
      <c r="AL830" s="23"/>
      <c r="AM830" s="23"/>
      <c r="AN830" s="23"/>
      <c r="AO830" s="23"/>
      <c r="AP830" s="23"/>
      <c r="AQ830" s="23"/>
      <c r="AR830" s="23"/>
      <c r="AS830" s="23"/>
      <c r="AT830" s="23"/>
      <c r="AU830" s="23"/>
      <c r="AV830" s="23"/>
      <c r="AW830" s="23"/>
      <c r="AX830" s="23"/>
      <c r="AY830" s="23"/>
      <c r="AZ830" s="23"/>
      <c r="BA830" s="23"/>
      <c r="BB830" s="23"/>
      <c r="BC830" s="23"/>
      <c r="BD830" s="23"/>
      <c r="BE830" s="23"/>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c r="EC830" s="23"/>
      <c r="ED830" s="23"/>
      <c r="EE830" s="23"/>
      <c r="EF830" s="23"/>
      <c r="EG830" s="23"/>
      <c r="EH830" s="23"/>
      <c r="EI830" s="23"/>
      <c r="EJ830" s="23"/>
      <c r="EK830" s="23"/>
      <c r="EL830" s="23"/>
      <c r="EM830" s="23"/>
      <c r="EN830" s="23"/>
      <c r="EO830" s="23"/>
      <c r="EP830" s="23"/>
      <c r="EQ830" s="23"/>
      <c r="ER830" s="23"/>
      <c r="ES830" s="23"/>
      <c r="ET830" s="23"/>
      <c r="EU830" s="23"/>
      <c r="EV830" s="23"/>
      <c r="EW830" s="23"/>
      <c r="EX830" s="23"/>
      <c r="EY830" s="23"/>
      <c r="EZ830" s="23"/>
      <c r="FA830" s="23"/>
      <c r="FB830" s="23"/>
      <c r="FC830" s="23"/>
      <c r="FD830" s="23"/>
      <c r="FE830" s="23"/>
      <c r="FF830" s="23"/>
      <c r="FG830" s="23"/>
      <c r="FH830" s="23"/>
      <c r="FI830" s="23"/>
      <c r="FJ830" s="23"/>
      <c r="FK830" s="23"/>
      <c r="FL830" s="23"/>
      <c r="FM830" s="23"/>
      <c r="FN830" s="23"/>
      <c r="FO830" s="23"/>
      <c r="FP830" s="23"/>
      <c r="FQ830" s="23"/>
      <c r="FR830" s="23"/>
      <c r="FS830" s="23"/>
      <c r="FT830" s="23"/>
      <c r="FU830" s="23"/>
      <c r="FV830" s="23"/>
      <c r="FW830" s="23"/>
      <c r="FX830" s="23"/>
      <c r="FY830" s="23"/>
      <c r="FZ830" s="23"/>
      <c r="GA830" s="23"/>
      <c r="GB830" s="23"/>
      <c r="GC830" s="23"/>
      <c r="GD830" s="23"/>
      <c r="GE830" s="23"/>
      <c r="GF830" s="23"/>
      <c r="GG830" s="23"/>
      <c r="GH830" s="23"/>
      <c r="GI830" s="23"/>
      <c r="GJ830" s="23"/>
      <c r="GK830" s="23"/>
    </row>
    <row r="831" spans="1:193" x14ac:dyDescent="0.35">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c r="AD831" s="23"/>
      <c r="AE831" s="23"/>
      <c r="AF831" s="23"/>
      <c r="AG831" s="23"/>
      <c r="AH831" s="23"/>
      <c r="AI831" s="23"/>
      <c r="AJ831" s="23"/>
      <c r="AK831" s="23"/>
      <c r="AL831" s="23"/>
      <c r="AM831" s="23"/>
      <c r="AN831" s="23"/>
      <c r="AO831" s="23"/>
      <c r="AP831" s="23"/>
      <c r="AQ831" s="23"/>
      <c r="AR831" s="23"/>
      <c r="AS831" s="23"/>
      <c r="AT831" s="23"/>
      <c r="AU831" s="23"/>
      <c r="AV831" s="23"/>
      <c r="AW831" s="23"/>
      <c r="AX831" s="23"/>
      <c r="AY831" s="23"/>
      <c r="AZ831" s="23"/>
      <c r="BA831" s="23"/>
      <c r="BB831" s="23"/>
      <c r="BC831" s="23"/>
      <c r="BD831" s="23"/>
      <c r="BE831" s="23"/>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c r="EC831" s="23"/>
      <c r="ED831" s="23"/>
      <c r="EE831" s="23"/>
      <c r="EF831" s="23"/>
      <c r="EG831" s="23"/>
      <c r="EH831" s="23"/>
      <c r="EI831" s="23"/>
      <c r="EJ831" s="23"/>
      <c r="EK831" s="23"/>
      <c r="EL831" s="23"/>
      <c r="EM831" s="23"/>
      <c r="EN831" s="23"/>
      <c r="EO831" s="23"/>
      <c r="EP831" s="23"/>
      <c r="EQ831" s="23"/>
      <c r="ER831" s="23"/>
      <c r="ES831" s="23"/>
      <c r="ET831" s="23"/>
      <c r="EU831" s="23"/>
      <c r="EV831" s="23"/>
      <c r="EW831" s="23"/>
      <c r="EX831" s="23"/>
      <c r="EY831" s="23"/>
      <c r="EZ831" s="23"/>
      <c r="FA831" s="23"/>
      <c r="FB831" s="23"/>
      <c r="FC831" s="23"/>
      <c r="FD831" s="23"/>
      <c r="FE831" s="23"/>
      <c r="FF831" s="23"/>
      <c r="FG831" s="23"/>
      <c r="FH831" s="23"/>
      <c r="FI831" s="23"/>
      <c r="FJ831" s="23"/>
      <c r="FK831" s="23"/>
      <c r="FL831" s="23"/>
      <c r="FM831" s="23"/>
      <c r="FN831" s="23"/>
      <c r="FO831" s="23"/>
      <c r="FP831" s="23"/>
      <c r="FQ831" s="23"/>
      <c r="FR831" s="23"/>
      <c r="FS831" s="23"/>
      <c r="FT831" s="23"/>
      <c r="FU831" s="23"/>
      <c r="FV831" s="23"/>
      <c r="FW831" s="23"/>
      <c r="FX831" s="23"/>
      <c r="FY831" s="23"/>
      <c r="FZ831" s="23"/>
      <c r="GA831" s="23"/>
      <c r="GB831" s="23"/>
      <c r="GC831" s="23"/>
      <c r="GD831" s="23"/>
      <c r="GE831" s="23"/>
      <c r="GF831" s="23"/>
      <c r="GG831" s="23"/>
      <c r="GH831" s="23"/>
      <c r="GI831" s="23"/>
      <c r="GJ831" s="23"/>
      <c r="GK831" s="23"/>
    </row>
    <row r="832" spans="1:193" x14ac:dyDescent="0.35">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c r="AD832" s="23"/>
      <c r="AE832" s="23"/>
      <c r="AF832" s="23"/>
      <c r="AG832" s="23"/>
      <c r="AH832" s="23"/>
      <c r="AI832" s="23"/>
      <c r="AJ832" s="23"/>
      <c r="AK832" s="23"/>
      <c r="AL832" s="23"/>
      <c r="AM832" s="23"/>
      <c r="AN832" s="23"/>
      <c r="AO832" s="23"/>
      <c r="AP832" s="23"/>
      <c r="AQ832" s="23"/>
      <c r="AR832" s="23"/>
      <c r="AS832" s="23"/>
      <c r="AT832" s="23"/>
      <c r="AU832" s="23"/>
      <c r="AV832" s="23"/>
      <c r="AW832" s="23"/>
      <c r="AX832" s="23"/>
      <c r="AY832" s="23"/>
      <c r="AZ832" s="23"/>
      <c r="BA832" s="23"/>
      <c r="BB832" s="23"/>
      <c r="BC832" s="23"/>
      <c r="BD832" s="23"/>
      <c r="BE832" s="23"/>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c r="EC832" s="23"/>
      <c r="ED832" s="23"/>
      <c r="EE832" s="23"/>
      <c r="EF832" s="23"/>
      <c r="EG832" s="23"/>
      <c r="EH832" s="23"/>
      <c r="EI832" s="23"/>
      <c r="EJ832" s="23"/>
      <c r="EK832" s="23"/>
      <c r="EL832" s="23"/>
      <c r="EM832" s="23"/>
      <c r="EN832" s="23"/>
      <c r="EO832" s="23"/>
      <c r="EP832" s="23"/>
      <c r="EQ832" s="23"/>
      <c r="ER832" s="23"/>
      <c r="ES832" s="23"/>
      <c r="ET832" s="23"/>
      <c r="EU832" s="23"/>
      <c r="EV832" s="23"/>
      <c r="EW832" s="23"/>
      <c r="EX832" s="23"/>
      <c r="EY832" s="23"/>
      <c r="EZ832" s="23"/>
      <c r="FA832" s="23"/>
      <c r="FB832" s="23"/>
      <c r="FC832" s="23"/>
      <c r="FD832" s="23"/>
      <c r="FE832" s="23"/>
      <c r="FF832" s="23"/>
      <c r="FG832" s="23"/>
      <c r="FH832" s="23"/>
      <c r="FI832" s="23"/>
      <c r="FJ832" s="23"/>
      <c r="FK832" s="23"/>
      <c r="FL832" s="23"/>
      <c r="FM832" s="23"/>
      <c r="FN832" s="23"/>
      <c r="FO832" s="23"/>
      <c r="FP832" s="23"/>
      <c r="FQ832" s="23"/>
      <c r="FR832" s="23"/>
      <c r="FS832" s="23"/>
      <c r="FT832" s="23"/>
      <c r="FU832" s="23"/>
      <c r="FV832" s="23"/>
      <c r="FW832" s="23"/>
      <c r="FX832" s="23"/>
      <c r="FY832" s="23"/>
      <c r="FZ832" s="23"/>
      <c r="GA832" s="23"/>
      <c r="GB832" s="23"/>
      <c r="GC832" s="23"/>
      <c r="GD832" s="23"/>
      <c r="GE832" s="23"/>
      <c r="GF832" s="23"/>
      <c r="GG832" s="23"/>
      <c r="GH832" s="23"/>
      <c r="GI832" s="23"/>
      <c r="GJ832" s="23"/>
      <c r="GK832" s="23"/>
    </row>
    <row r="833" spans="1:193" x14ac:dyDescent="0.35">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c r="AD833" s="23"/>
      <c r="AE833" s="23"/>
      <c r="AF833" s="23"/>
      <c r="AG833" s="23"/>
      <c r="AH833" s="23"/>
      <c r="AI833" s="23"/>
      <c r="AJ833" s="23"/>
      <c r="AK833" s="23"/>
      <c r="AL833" s="23"/>
      <c r="AM833" s="23"/>
      <c r="AN833" s="23"/>
      <c r="AO833" s="23"/>
      <c r="AP833" s="23"/>
      <c r="AQ833" s="23"/>
      <c r="AR833" s="23"/>
      <c r="AS833" s="23"/>
      <c r="AT833" s="23"/>
      <c r="AU833" s="23"/>
      <c r="AV833" s="23"/>
      <c r="AW833" s="23"/>
      <c r="AX833" s="23"/>
      <c r="AY833" s="23"/>
      <c r="AZ833" s="23"/>
      <c r="BA833" s="23"/>
      <c r="BB833" s="23"/>
      <c r="BC833" s="23"/>
      <c r="BD833" s="23"/>
      <c r="BE833" s="23"/>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c r="EC833" s="23"/>
      <c r="ED833" s="23"/>
      <c r="EE833" s="23"/>
      <c r="EF833" s="23"/>
      <c r="EG833" s="23"/>
      <c r="EH833" s="23"/>
      <c r="EI833" s="23"/>
      <c r="EJ833" s="23"/>
      <c r="EK833" s="23"/>
      <c r="EL833" s="23"/>
      <c r="EM833" s="23"/>
      <c r="EN833" s="23"/>
      <c r="EO833" s="23"/>
      <c r="EP833" s="23"/>
      <c r="EQ833" s="23"/>
      <c r="ER833" s="23"/>
      <c r="ES833" s="23"/>
      <c r="ET833" s="23"/>
      <c r="EU833" s="23"/>
      <c r="EV833" s="23"/>
      <c r="EW833" s="23"/>
      <c r="EX833" s="23"/>
      <c r="EY833" s="23"/>
      <c r="EZ833" s="23"/>
      <c r="FA833" s="23"/>
      <c r="FB833" s="23"/>
      <c r="FC833" s="23"/>
      <c r="FD833" s="23"/>
      <c r="FE833" s="23"/>
      <c r="FF833" s="23"/>
      <c r="FG833" s="23"/>
      <c r="FH833" s="23"/>
      <c r="FI833" s="23"/>
      <c r="FJ833" s="23"/>
      <c r="FK833" s="23"/>
      <c r="FL833" s="23"/>
      <c r="FM833" s="23"/>
      <c r="FN833" s="23"/>
      <c r="FO833" s="23"/>
      <c r="FP833" s="23"/>
      <c r="FQ833" s="23"/>
      <c r="FR833" s="23"/>
      <c r="FS833" s="23"/>
      <c r="FT833" s="23"/>
      <c r="FU833" s="23"/>
      <c r="FV833" s="23"/>
      <c r="FW833" s="23"/>
      <c r="FX833" s="23"/>
      <c r="FY833" s="23"/>
      <c r="FZ833" s="23"/>
      <c r="GA833" s="23"/>
      <c r="GB833" s="23"/>
      <c r="GC833" s="23"/>
      <c r="GD833" s="23"/>
      <c r="GE833" s="23"/>
      <c r="GF833" s="23"/>
      <c r="GG833" s="23"/>
      <c r="GH833" s="23"/>
      <c r="GI833" s="23"/>
      <c r="GJ833" s="23"/>
      <c r="GK833" s="23"/>
    </row>
    <row r="834" spans="1:193" x14ac:dyDescent="0.35">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c r="AD834" s="23"/>
      <c r="AE834" s="23"/>
      <c r="AF834" s="23"/>
      <c r="AG834" s="23"/>
      <c r="AH834" s="23"/>
      <c r="AI834" s="23"/>
      <c r="AJ834" s="23"/>
      <c r="AK834" s="23"/>
      <c r="AL834" s="23"/>
      <c r="AM834" s="23"/>
      <c r="AN834" s="23"/>
      <c r="AO834" s="23"/>
      <c r="AP834" s="23"/>
      <c r="AQ834" s="23"/>
      <c r="AR834" s="23"/>
      <c r="AS834" s="23"/>
      <c r="AT834" s="23"/>
      <c r="AU834" s="23"/>
      <c r="AV834" s="23"/>
      <c r="AW834" s="23"/>
      <c r="AX834" s="23"/>
      <c r="AY834" s="23"/>
      <c r="AZ834" s="23"/>
      <c r="BA834" s="23"/>
      <c r="BB834" s="23"/>
      <c r="BC834" s="23"/>
      <c r="BD834" s="23"/>
      <c r="BE834" s="23"/>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c r="EC834" s="23"/>
      <c r="ED834" s="23"/>
      <c r="EE834" s="23"/>
      <c r="EF834" s="23"/>
      <c r="EG834" s="23"/>
      <c r="EH834" s="23"/>
      <c r="EI834" s="23"/>
      <c r="EJ834" s="23"/>
      <c r="EK834" s="23"/>
      <c r="EL834" s="23"/>
      <c r="EM834" s="23"/>
      <c r="EN834" s="23"/>
      <c r="EO834" s="23"/>
      <c r="EP834" s="23"/>
      <c r="EQ834" s="23"/>
      <c r="ER834" s="23"/>
      <c r="ES834" s="23"/>
      <c r="ET834" s="23"/>
      <c r="EU834" s="23"/>
      <c r="EV834" s="23"/>
      <c r="EW834" s="23"/>
      <c r="EX834" s="23"/>
      <c r="EY834" s="23"/>
      <c r="EZ834" s="23"/>
      <c r="FA834" s="23"/>
      <c r="FB834" s="23"/>
      <c r="FC834" s="23"/>
      <c r="FD834" s="23"/>
      <c r="FE834" s="23"/>
      <c r="FF834" s="23"/>
      <c r="FG834" s="23"/>
      <c r="FH834" s="23"/>
      <c r="FI834" s="23"/>
      <c r="FJ834" s="23"/>
      <c r="FK834" s="23"/>
      <c r="FL834" s="23"/>
      <c r="FM834" s="23"/>
      <c r="FN834" s="23"/>
      <c r="FO834" s="23"/>
      <c r="FP834" s="23"/>
      <c r="FQ834" s="23"/>
      <c r="FR834" s="23"/>
      <c r="FS834" s="23"/>
      <c r="FT834" s="23"/>
      <c r="FU834" s="23"/>
      <c r="FV834" s="23"/>
      <c r="FW834" s="23"/>
      <c r="FX834" s="23"/>
      <c r="FY834" s="23"/>
      <c r="FZ834" s="23"/>
      <c r="GA834" s="23"/>
      <c r="GB834" s="23"/>
      <c r="GC834" s="23"/>
      <c r="GD834" s="23"/>
      <c r="GE834" s="23"/>
      <c r="GF834" s="23"/>
      <c r="GG834" s="23"/>
      <c r="GH834" s="23"/>
      <c r="GI834" s="23"/>
      <c r="GJ834" s="23"/>
      <c r="GK834" s="23"/>
    </row>
    <row r="835" spans="1:193" x14ac:dyDescent="0.35">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c r="AD835" s="23"/>
      <c r="AE835" s="23"/>
      <c r="AF835" s="23"/>
      <c r="AG835" s="23"/>
      <c r="AH835" s="23"/>
      <c r="AI835" s="23"/>
      <c r="AJ835" s="23"/>
      <c r="AK835" s="23"/>
      <c r="AL835" s="23"/>
      <c r="AM835" s="23"/>
      <c r="AN835" s="23"/>
      <c r="AO835" s="23"/>
      <c r="AP835" s="23"/>
      <c r="AQ835" s="23"/>
      <c r="AR835" s="23"/>
      <c r="AS835" s="23"/>
      <c r="AT835" s="23"/>
      <c r="AU835" s="23"/>
      <c r="AV835" s="23"/>
      <c r="AW835" s="23"/>
      <c r="AX835" s="23"/>
      <c r="AY835" s="23"/>
      <c r="AZ835" s="23"/>
      <c r="BA835" s="23"/>
      <c r="BB835" s="23"/>
      <c r="BC835" s="23"/>
      <c r="BD835" s="23"/>
      <c r="BE835" s="23"/>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c r="EC835" s="23"/>
      <c r="ED835" s="23"/>
      <c r="EE835" s="23"/>
      <c r="EF835" s="23"/>
      <c r="EG835" s="23"/>
      <c r="EH835" s="23"/>
      <c r="EI835" s="23"/>
      <c r="EJ835" s="23"/>
      <c r="EK835" s="23"/>
      <c r="EL835" s="23"/>
      <c r="EM835" s="23"/>
      <c r="EN835" s="23"/>
      <c r="EO835" s="23"/>
      <c r="EP835" s="23"/>
      <c r="EQ835" s="23"/>
      <c r="ER835" s="23"/>
      <c r="ES835" s="23"/>
      <c r="ET835" s="23"/>
      <c r="EU835" s="23"/>
      <c r="EV835" s="23"/>
      <c r="EW835" s="23"/>
      <c r="EX835" s="23"/>
      <c r="EY835" s="23"/>
      <c r="EZ835" s="23"/>
      <c r="FA835" s="23"/>
      <c r="FB835" s="23"/>
      <c r="FC835" s="23"/>
      <c r="FD835" s="23"/>
      <c r="FE835" s="23"/>
      <c r="FF835" s="23"/>
      <c r="FG835" s="23"/>
      <c r="FH835" s="23"/>
      <c r="FI835" s="23"/>
      <c r="FJ835" s="23"/>
      <c r="FK835" s="23"/>
      <c r="FL835" s="23"/>
      <c r="FM835" s="23"/>
      <c r="FN835" s="23"/>
      <c r="FO835" s="23"/>
      <c r="FP835" s="23"/>
      <c r="FQ835" s="23"/>
      <c r="FR835" s="23"/>
      <c r="FS835" s="23"/>
      <c r="FT835" s="23"/>
      <c r="FU835" s="23"/>
      <c r="FV835" s="23"/>
      <c r="FW835" s="23"/>
      <c r="FX835" s="23"/>
      <c r="FY835" s="23"/>
      <c r="FZ835" s="23"/>
      <c r="GA835" s="23"/>
      <c r="GB835" s="23"/>
      <c r="GC835" s="23"/>
      <c r="GD835" s="23"/>
      <c r="GE835" s="23"/>
      <c r="GF835" s="23"/>
      <c r="GG835" s="23"/>
      <c r="GH835" s="23"/>
      <c r="GI835" s="23"/>
      <c r="GJ835" s="23"/>
      <c r="GK835" s="23"/>
    </row>
    <row r="836" spans="1:193" x14ac:dyDescent="0.35">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c r="AD836" s="23"/>
      <c r="AE836" s="23"/>
      <c r="AF836" s="23"/>
      <c r="AG836" s="23"/>
      <c r="AH836" s="23"/>
      <c r="AI836" s="23"/>
      <c r="AJ836" s="23"/>
      <c r="AK836" s="23"/>
      <c r="AL836" s="23"/>
      <c r="AM836" s="23"/>
      <c r="AN836" s="23"/>
      <c r="AO836" s="23"/>
      <c r="AP836" s="23"/>
      <c r="AQ836" s="23"/>
      <c r="AR836" s="23"/>
      <c r="AS836" s="23"/>
      <c r="AT836" s="23"/>
      <c r="AU836" s="23"/>
      <c r="AV836" s="23"/>
      <c r="AW836" s="23"/>
      <c r="AX836" s="23"/>
      <c r="AY836" s="23"/>
      <c r="AZ836" s="23"/>
      <c r="BA836" s="23"/>
      <c r="BB836" s="23"/>
      <c r="BC836" s="23"/>
      <c r="BD836" s="23"/>
      <c r="BE836" s="23"/>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c r="EC836" s="23"/>
      <c r="ED836" s="23"/>
      <c r="EE836" s="23"/>
      <c r="EF836" s="23"/>
      <c r="EG836" s="23"/>
      <c r="EH836" s="23"/>
      <c r="EI836" s="23"/>
      <c r="EJ836" s="23"/>
      <c r="EK836" s="23"/>
      <c r="EL836" s="23"/>
      <c r="EM836" s="23"/>
      <c r="EN836" s="23"/>
      <c r="EO836" s="23"/>
      <c r="EP836" s="23"/>
      <c r="EQ836" s="23"/>
      <c r="ER836" s="23"/>
      <c r="ES836" s="23"/>
      <c r="ET836" s="23"/>
      <c r="EU836" s="23"/>
      <c r="EV836" s="23"/>
      <c r="EW836" s="23"/>
      <c r="EX836" s="23"/>
      <c r="EY836" s="23"/>
      <c r="EZ836" s="23"/>
      <c r="FA836" s="23"/>
      <c r="FB836" s="23"/>
      <c r="FC836" s="23"/>
      <c r="FD836" s="23"/>
      <c r="FE836" s="23"/>
      <c r="FF836" s="23"/>
      <c r="FG836" s="23"/>
      <c r="FH836" s="23"/>
      <c r="FI836" s="23"/>
      <c r="FJ836" s="23"/>
      <c r="FK836" s="23"/>
      <c r="FL836" s="23"/>
      <c r="FM836" s="23"/>
      <c r="FN836" s="23"/>
      <c r="FO836" s="23"/>
      <c r="FP836" s="23"/>
      <c r="FQ836" s="23"/>
      <c r="FR836" s="23"/>
      <c r="FS836" s="23"/>
      <c r="FT836" s="23"/>
      <c r="FU836" s="23"/>
      <c r="FV836" s="23"/>
      <c r="FW836" s="23"/>
      <c r="FX836" s="23"/>
      <c r="FY836" s="23"/>
      <c r="FZ836" s="23"/>
      <c r="GA836" s="23"/>
      <c r="GB836" s="23"/>
      <c r="GC836" s="23"/>
      <c r="GD836" s="23"/>
      <c r="GE836" s="23"/>
      <c r="GF836" s="23"/>
      <c r="GG836" s="23"/>
      <c r="GH836" s="23"/>
      <c r="GI836" s="23"/>
      <c r="GJ836" s="23"/>
      <c r="GK836" s="23"/>
    </row>
    <row r="837" spans="1:193" x14ac:dyDescent="0.35">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c r="AD837" s="23"/>
      <c r="AE837" s="23"/>
      <c r="AF837" s="23"/>
      <c r="AG837" s="23"/>
      <c r="AH837" s="23"/>
      <c r="AI837" s="23"/>
      <c r="AJ837" s="23"/>
      <c r="AK837" s="23"/>
      <c r="AL837" s="23"/>
      <c r="AM837" s="23"/>
      <c r="AN837" s="23"/>
      <c r="AO837" s="23"/>
      <c r="AP837" s="23"/>
      <c r="AQ837" s="23"/>
      <c r="AR837" s="23"/>
      <c r="AS837" s="23"/>
      <c r="AT837" s="23"/>
      <c r="AU837" s="23"/>
      <c r="AV837" s="23"/>
      <c r="AW837" s="23"/>
      <c r="AX837" s="23"/>
      <c r="AY837" s="23"/>
      <c r="AZ837" s="23"/>
      <c r="BA837" s="23"/>
      <c r="BB837" s="23"/>
      <c r="BC837" s="23"/>
      <c r="BD837" s="23"/>
      <c r="BE837" s="23"/>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c r="EC837" s="23"/>
      <c r="ED837" s="23"/>
      <c r="EE837" s="23"/>
      <c r="EF837" s="23"/>
      <c r="EG837" s="23"/>
      <c r="EH837" s="23"/>
      <c r="EI837" s="23"/>
      <c r="EJ837" s="23"/>
      <c r="EK837" s="23"/>
      <c r="EL837" s="23"/>
      <c r="EM837" s="23"/>
      <c r="EN837" s="23"/>
      <c r="EO837" s="23"/>
      <c r="EP837" s="23"/>
      <c r="EQ837" s="23"/>
      <c r="ER837" s="23"/>
      <c r="ES837" s="23"/>
      <c r="ET837" s="23"/>
      <c r="EU837" s="23"/>
      <c r="EV837" s="23"/>
      <c r="EW837" s="23"/>
      <c r="EX837" s="23"/>
      <c r="EY837" s="23"/>
      <c r="EZ837" s="23"/>
      <c r="FA837" s="23"/>
      <c r="FB837" s="23"/>
      <c r="FC837" s="23"/>
      <c r="FD837" s="23"/>
      <c r="FE837" s="23"/>
      <c r="FF837" s="23"/>
      <c r="FG837" s="23"/>
      <c r="FH837" s="23"/>
      <c r="FI837" s="23"/>
      <c r="FJ837" s="23"/>
      <c r="FK837" s="23"/>
      <c r="FL837" s="23"/>
      <c r="FM837" s="23"/>
      <c r="FN837" s="23"/>
      <c r="FO837" s="23"/>
      <c r="FP837" s="23"/>
      <c r="FQ837" s="23"/>
      <c r="FR837" s="23"/>
      <c r="FS837" s="23"/>
      <c r="FT837" s="23"/>
      <c r="FU837" s="23"/>
      <c r="FV837" s="23"/>
      <c r="FW837" s="23"/>
      <c r="FX837" s="23"/>
      <c r="FY837" s="23"/>
      <c r="FZ837" s="23"/>
      <c r="GA837" s="23"/>
      <c r="GB837" s="23"/>
      <c r="GC837" s="23"/>
      <c r="GD837" s="23"/>
      <c r="GE837" s="23"/>
      <c r="GF837" s="23"/>
      <c r="GG837" s="23"/>
      <c r="GH837" s="23"/>
      <c r="GI837" s="23"/>
      <c r="GJ837" s="23"/>
      <c r="GK837" s="23"/>
    </row>
    <row r="838" spans="1:193" x14ac:dyDescent="0.35">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c r="AD838" s="23"/>
      <c r="AE838" s="23"/>
      <c r="AF838" s="23"/>
      <c r="AG838" s="23"/>
      <c r="AH838" s="23"/>
      <c r="AI838" s="23"/>
      <c r="AJ838" s="23"/>
      <c r="AK838" s="23"/>
      <c r="AL838" s="23"/>
      <c r="AM838" s="23"/>
      <c r="AN838" s="23"/>
      <c r="AO838" s="23"/>
      <c r="AP838" s="23"/>
      <c r="AQ838" s="23"/>
      <c r="AR838" s="23"/>
      <c r="AS838" s="23"/>
      <c r="AT838" s="23"/>
      <c r="AU838" s="23"/>
      <c r="AV838" s="23"/>
      <c r="AW838" s="23"/>
      <c r="AX838" s="23"/>
      <c r="AY838" s="23"/>
      <c r="AZ838" s="23"/>
      <c r="BA838" s="23"/>
      <c r="BB838" s="23"/>
      <c r="BC838" s="23"/>
      <c r="BD838" s="23"/>
      <c r="BE838" s="23"/>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c r="EC838" s="23"/>
      <c r="ED838" s="23"/>
      <c r="EE838" s="23"/>
      <c r="EF838" s="23"/>
      <c r="EG838" s="23"/>
      <c r="EH838" s="23"/>
      <c r="EI838" s="23"/>
      <c r="EJ838" s="23"/>
      <c r="EK838" s="23"/>
      <c r="EL838" s="23"/>
      <c r="EM838" s="23"/>
      <c r="EN838" s="23"/>
      <c r="EO838" s="23"/>
      <c r="EP838" s="23"/>
      <c r="EQ838" s="23"/>
      <c r="ER838" s="23"/>
      <c r="ES838" s="23"/>
      <c r="ET838" s="23"/>
      <c r="EU838" s="23"/>
      <c r="EV838" s="23"/>
      <c r="EW838" s="23"/>
      <c r="EX838" s="23"/>
      <c r="EY838" s="23"/>
      <c r="EZ838" s="23"/>
      <c r="FA838" s="23"/>
      <c r="FB838" s="23"/>
      <c r="FC838" s="23"/>
      <c r="FD838" s="23"/>
      <c r="FE838" s="23"/>
      <c r="FF838" s="23"/>
      <c r="FG838" s="23"/>
      <c r="FH838" s="23"/>
      <c r="FI838" s="23"/>
      <c r="FJ838" s="23"/>
      <c r="FK838" s="23"/>
      <c r="FL838" s="23"/>
      <c r="FM838" s="23"/>
      <c r="FN838" s="23"/>
      <c r="FO838" s="23"/>
      <c r="FP838" s="23"/>
      <c r="FQ838" s="23"/>
      <c r="FR838" s="23"/>
      <c r="FS838" s="23"/>
      <c r="FT838" s="23"/>
      <c r="FU838" s="23"/>
      <c r="FV838" s="23"/>
      <c r="FW838" s="23"/>
      <c r="FX838" s="23"/>
      <c r="FY838" s="23"/>
      <c r="FZ838" s="23"/>
      <c r="GA838" s="23"/>
      <c r="GB838" s="23"/>
      <c r="GC838" s="23"/>
      <c r="GD838" s="23"/>
      <c r="GE838" s="23"/>
      <c r="GF838" s="23"/>
      <c r="GG838" s="23"/>
      <c r="GH838" s="23"/>
      <c r="GI838" s="23"/>
      <c r="GJ838" s="23"/>
      <c r="GK838" s="23"/>
    </row>
    <row r="839" spans="1:193" x14ac:dyDescent="0.35">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c r="AD839" s="23"/>
      <c r="AE839" s="23"/>
      <c r="AF839" s="23"/>
      <c r="AG839" s="23"/>
      <c r="AH839" s="23"/>
      <c r="AI839" s="23"/>
      <c r="AJ839" s="23"/>
      <c r="AK839" s="23"/>
      <c r="AL839" s="23"/>
      <c r="AM839" s="23"/>
      <c r="AN839" s="23"/>
      <c r="AO839" s="23"/>
      <c r="AP839" s="23"/>
      <c r="AQ839" s="23"/>
      <c r="AR839" s="23"/>
      <c r="AS839" s="23"/>
      <c r="AT839" s="23"/>
      <c r="AU839" s="23"/>
      <c r="AV839" s="23"/>
      <c r="AW839" s="23"/>
      <c r="AX839" s="23"/>
      <c r="AY839" s="23"/>
      <c r="AZ839" s="23"/>
      <c r="BA839" s="23"/>
      <c r="BB839" s="23"/>
      <c r="BC839" s="23"/>
      <c r="BD839" s="23"/>
      <c r="BE839" s="23"/>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c r="EC839" s="23"/>
      <c r="ED839" s="23"/>
      <c r="EE839" s="23"/>
      <c r="EF839" s="23"/>
      <c r="EG839" s="23"/>
      <c r="EH839" s="23"/>
      <c r="EI839" s="23"/>
      <c r="EJ839" s="23"/>
      <c r="EK839" s="23"/>
      <c r="EL839" s="23"/>
      <c r="EM839" s="23"/>
      <c r="EN839" s="23"/>
      <c r="EO839" s="23"/>
      <c r="EP839" s="23"/>
      <c r="EQ839" s="23"/>
      <c r="ER839" s="23"/>
      <c r="ES839" s="23"/>
      <c r="ET839" s="23"/>
      <c r="EU839" s="23"/>
      <c r="EV839" s="23"/>
      <c r="EW839" s="23"/>
      <c r="EX839" s="23"/>
      <c r="EY839" s="23"/>
      <c r="EZ839" s="23"/>
      <c r="FA839" s="23"/>
      <c r="FB839" s="23"/>
      <c r="FC839" s="23"/>
      <c r="FD839" s="23"/>
      <c r="FE839" s="23"/>
      <c r="FF839" s="23"/>
      <c r="FG839" s="23"/>
      <c r="FH839" s="23"/>
      <c r="FI839" s="23"/>
      <c r="FJ839" s="23"/>
      <c r="FK839" s="23"/>
      <c r="FL839" s="23"/>
      <c r="FM839" s="23"/>
      <c r="FN839" s="23"/>
      <c r="FO839" s="23"/>
      <c r="FP839" s="23"/>
      <c r="FQ839" s="23"/>
      <c r="FR839" s="23"/>
      <c r="FS839" s="23"/>
      <c r="FT839" s="23"/>
      <c r="FU839" s="23"/>
      <c r="FV839" s="23"/>
      <c r="FW839" s="23"/>
      <c r="FX839" s="23"/>
      <c r="FY839" s="23"/>
      <c r="FZ839" s="23"/>
      <c r="GA839" s="23"/>
      <c r="GB839" s="23"/>
      <c r="GC839" s="23"/>
      <c r="GD839" s="23"/>
      <c r="GE839" s="23"/>
      <c r="GF839" s="23"/>
      <c r="GG839" s="23"/>
      <c r="GH839" s="23"/>
      <c r="GI839" s="23"/>
      <c r="GJ839" s="23"/>
      <c r="GK839" s="23"/>
    </row>
    <row r="840" spans="1:193" x14ac:dyDescent="0.35">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c r="AD840" s="23"/>
      <c r="AE840" s="23"/>
      <c r="AF840" s="23"/>
      <c r="AG840" s="23"/>
      <c r="AH840" s="23"/>
      <c r="AI840" s="23"/>
      <c r="AJ840" s="23"/>
      <c r="AK840" s="23"/>
      <c r="AL840" s="23"/>
      <c r="AM840" s="23"/>
      <c r="AN840" s="23"/>
      <c r="AO840" s="23"/>
      <c r="AP840" s="23"/>
      <c r="AQ840" s="23"/>
      <c r="AR840" s="23"/>
      <c r="AS840" s="23"/>
      <c r="AT840" s="23"/>
      <c r="AU840" s="23"/>
      <c r="AV840" s="23"/>
      <c r="AW840" s="23"/>
      <c r="AX840" s="23"/>
      <c r="AY840" s="23"/>
      <c r="AZ840" s="23"/>
      <c r="BA840" s="23"/>
      <c r="BB840" s="23"/>
      <c r="BC840" s="23"/>
      <c r="BD840" s="23"/>
      <c r="BE840" s="23"/>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c r="EC840" s="23"/>
      <c r="ED840" s="23"/>
      <c r="EE840" s="23"/>
      <c r="EF840" s="23"/>
      <c r="EG840" s="23"/>
      <c r="EH840" s="23"/>
      <c r="EI840" s="23"/>
      <c r="EJ840" s="23"/>
      <c r="EK840" s="23"/>
      <c r="EL840" s="23"/>
      <c r="EM840" s="23"/>
      <c r="EN840" s="23"/>
      <c r="EO840" s="23"/>
      <c r="EP840" s="23"/>
      <c r="EQ840" s="23"/>
      <c r="ER840" s="23"/>
      <c r="ES840" s="23"/>
      <c r="ET840" s="23"/>
      <c r="EU840" s="23"/>
      <c r="EV840" s="23"/>
      <c r="EW840" s="23"/>
      <c r="EX840" s="23"/>
      <c r="EY840" s="23"/>
      <c r="EZ840" s="23"/>
      <c r="FA840" s="23"/>
      <c r="FB840" s="23"/>
      <c r="FC840" s="23"/>
      <c r="FD840" s="23"/>
      <c r="FE840" s="23"/>
      <c r="FF840" s="23"/>
      <c r="FG840" s="23"/>
      <c r="FH840" s="23"/>
      <c r="FI840" s="23"/>
      <c r="FJ840" s="23"/>
      <c r="FK840" s="23"/>
      <c r="FL840" s="23"/>
      <c r="FM840" s="23"/>
      <c r="FN840" s="23"/>
      <c r="FO840" s="23"/>
      <c r="FP840" s="23"/>
      <c r="FQ840" s="23"/>
      <c r="FR840" s="23"/>
      <c r="FS840" s="23"/>
      <c r="FT840" s="23"/>
      <c r="FU840" s="23"/>
      <c r="FV840" s="23"/>
      <c r="FW840" s="23"/>
      <c r="FX840" s="23"/>
      <c r="FY840" s="23"/>
      <c r="FZ840" s="23"/>
      <c r="GA840" s="23"/>
      <c r="GB840" s="23"/>
      <c r="GC840" s="23"/>
      <c r="GD840" s="23"/>
      <c r="GE840" s="23"/>
      <c r="GF840" s="23"/>
      <c r="GG840" s="23"/>
      <c r="GH840" s="23"/>
      <c r="GI840" s="23"/>
      <c r="GJ840" s="23"/>
      <c r="GK840" s="23"/>
    </row>
    <row r="841" spans="1:193" x14ac:dyDescent="0.35">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c r="AD841" s="23"/>
      <c r="AE841" s="23"/>
      <c r="AF841" s="23"/>
      <c r="AG841" s="23"/>
      <c r="AH841" s="23"/>
      <c r="AI841" s="23"/>
      <c r="AJ841" s="23"/>
      <c r="AK841" s="23"/>
      <c r="AL841" s="23"/>
      <c r="AM841" s="23"/>
      <c r="AN841" s="23"/>
      <c r="AO841" s="23"/>
      <c r="AP841" s="23"/>
      <c r="AQ841" s="23"/>
      <c r="AR841" s="23"/>
      <c r="AS841" s="23"/>
      <c r="AT841" s="23"/>
      <c r="AU841" s="23"/>
      <c r="AV841" s="23"/>
      <c r="AW841" s="23"/>
      <c r="AX841" s="23"/>
      <c r="AY841" s="23"/>
      <c r="AZ841" s="23"/>
      <c r="BA841" s="23"/>
      <c r="BB841" s="23"/>
      <c r="BC841" s="23"/>
      <c r="BD841" s="23"/>
      <c r="BE841" s="23"/>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c r="EC841" s="23"/>
      <c r="ED841" s="23"/>
      <c r="EE841" s="23"/>
      <c r="EF841" s="23"/>
      <c r="EG841" s="23"/>
      <c r="EH841" s="23"/>
      <c r="EI841" s="23"/>
      <c r="EJ841" s="23"/>
      <c r="EK841" s="23"/>
      <c r="EL841" s="23"/>
      <c r="EM841" s="23"/>
      <c r="EN841" s="23"/>
      <c r="EO841" s="23"/>
      <c r="EP841" s="23"/>
      <c r="EQ841" s="23"/>
      <c r="ER841" s="23"/>
      <c r="ES841" s="23"/>
      <c r="ET841" s="23"/>
      <c r="EU841" s="23"/>
      <c r="EV841" s="23"/>
      <c r="EW841" s="23"/>
      <c r="EX841" s="23"/>
      <c r="EY841" s="23"/>
      <c r="EZ841" s="23"/>
      <c r="FA841" s="23"/>
      <c r="FB841" s="23"/>
      <c r="FC841" s="23"/>
      <c r="FD841" s="23"/>
      <c r="FE841" s="23"/>
      <c r="FF841" s="23"/>
      <c r="FG841" s="23"/>
      <c r="FH841" s="23"/>
      <c r="FI841" s="23"/>
      <c r="FJ841" s="23"/>
      <c r="FK841" s="23"/>
      <c r="FL841" s="23"/>
      <c r="FM841" s="23"/>
      <c r="FN841" s="23"/>
      <c r="FO841" s="23"/>
      <c r="FP841" s="23"/>
      <c r="FQ841" s="23"/>
      <c r="FR841" s="23"/>
      <c r="FS841" s="23"/>
      <c r="FT841" s="23"/>
      <c r="FU841" s="23"/>
      <c r="FV841" s="23"/>
      <c r="FW841" s="23"/>
      <c r="FX841" s="23"/>
      <c r="FY841" s="23"/>
      <c r="FZ841" s="23"/>
      <c r="GA841" s="23"/>
      <c r="GB841" s="23"/>
      <c r="GC841" s="23"/>
      <c r="GD841" s="23"/>
      <c r="GE841" s="23"/>
      <c r="GF841" s="23"/>
      <c r="GG841" s="23"/>
      <c r="GH841" s="23"/>
      <c r="GI841" s="23"/>
      <c r="GJ841" s="23"/>
      <c r="GK841" s="23"/>
    </row>
    <row r="842" spans="1:193" x14ac:dyDescent="0.35">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c r="AD842" s="23"/>
      <c r="AE842" s="23"/>
      <c r="AF842" s="23"/>
      <c r="AG842" s="23"/>
      <c r="AH842" s="23"/>
      <c r="AI842" s="23"/>
      <c r="AJ842" s="23"/>
      <c r="AK842" s="23"/>
      <c r="AL842" s="23"/>
      <c r="AM842" s="23"/>
      <c r="AN842" s="23"/>
      <c r="AO842" s="23"/>
      <c r="AP842" s="23"/>
      <c r="AQ842" s="23"/>
      <c r="AR842" s="23"/>
      <c r="AS842" s="23"/>
      <c r="AT842" s="23"/>
      <c r="AU842" s="23"/>
      <c r="AV842" s="23"/>
      <c r="AW842" s="23"/>
      <c r="AX842" s="23"/>
      <c r="AY842" s="23"/>
      <c r="AZ842" s="23"/>
      <c r="BA842" s="23"/>
      <c r="BB842" s="23"/>
      <c r="BC842" s="23"/>
      <c r="BD842" s="23"/>
      <c r="BE842" s="23"/>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c r="EC842" s="23"/>
      <c r="ED842" s="23"/>
      <c r="EE842" s="23"/>
      <c r="EF842" s="23"/>
      <c r="EG842" s="23"/>
      <c r="EH842" s="23"/>
      <c r="EI842" s="23"/>
      <c r="EJ842" s="23"/>
      <c r="EK842" s="23"/>
      <c r="EL842" s="23"/>
      <c r="EM842" s="23"/>
      <c r="EN842" s="23"/>
      <c r="EO842" s="23"/>
      <c r="EP842" s="23"/>
      <c r="EQ842" s="23"/>
      <c r="ER842" s="23"/>
      <c r="ES842" s="23"/>
      <c r="ET842" s="23"/>
      <c r="EU842" s="23"/>
      <c r="EV842" s="23"/>
      <c r="EW842" s="23"/>
      <c r="EX842" s="23"/>
      <c r="EY842" s="23"/>
      <c r="EZ842" s="23"/>
      <c r="FA842" s="23"/>
      <c r="FB842" s="23"/>
      <c r="FC842" s="23"/>
      <c r="FD842" s="23"/>
      <c r="FE842" s="23"/>
      <c r="FF842" s="23"/>
      <c r="FG842" s="23"/>
      <c r="FH842" s="23"/>
      <c r="FI842" s="23"/>
      <c r="FJ842" s="23"/>
      <c r="FK842" s="23"/>
      <c r="FL842" s="23"/>
      <c r="FM842" s="23"/>
      <c r="FN842" s="23"/>
      <c r="FO842" s="23"/>
      <c r="FP842" s="23"/>
      <c r="FQ842" s="23"/>
      <c r="FR842" s="23"/>
      <c r="FS842" s="23"/>
      <c r="FT842" s="23"/>
      <c r="FU842" s="23"/>
      <c r="FV842" s="23"/>
      <c r="FW842" s="23"/>
      <c r="FX842" s="23"/>
      <c r="FY842" s="23"/>
      <c r="FZ842" s="23"/>
      <c r="GA842" s="23"/>
      <c r="GB842" s="23"/>
      <c r="GC842" s="23"/>
      <c r="GD842" s="23"/>
      <c r="GE842" s="23"/>
      <c r="GF842" s="23"/>
      <c r="GG842" s="23"/>
      <c r="GH842" s="23"/>
      <c r="GI842" s="23"/>
      <c r="GJ842" s="23"/>
      <c r="GK842" s="23"/>
    </row>
    <row r="843" spans="1:193" x14ac:dyDescent="0.35">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c r="AD843" s="23"/>
      <c r="AE843" s="23"/>
      <c r="AF843" s="23"/>
      <c r="AG843" s="23"/>
      <c r="AH843" s="23"/>
      <c r="AI843" s="23"/>
      <c r="AJ843" s="23"/>
      <c r="AK843" s="23"/>
      <c r="AL843" s="23"/>
      <c r="AM843" s="23"/>
      <c r="AN843" s="23"/>
      <c r="AO843" s="23"/>
      <c r="AP843" s="23"/>
      <c r="AQ843" s="23"/>
      <c r="AR843" s="23"/>
      <c r="AS843" s="23"/>
      <c r="AT843" s="23"/>
      <c r="AU843" s="23"/>
      <c r="AV843" s="23"/>
      <c r="AW843" s="23"/>
      <c r="AX843" s="23"/>
      <c r="AY843" s="23"/>
      <c r="AZ843" s="23"/>
      <c r="BA843" s="23"/>
      <c r="BB843" s="23"/>
      <c r="BC843" s="23"/>
      <c r="BD843" s="23"/>
      <c r="BE843" s="23"/>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c r="EC843" s="23"/>
      <c r="ED843" s="23"/>
      <c r="EE843" s="23"/>
      <c r="EF843" s="23"/>
      <c r="EG843" s="23"/>
      <c r="EH843" s="23"/>
      <c r="EI843" s="23"/>
      <c r="EJ843" s="23"/>
      <c r="EK843" s="23"/>
      <c r="EL843" s="23"/>
      <c r="EM843" s="23"/>
      <c r="EN843" s="23"/>
      <c r="EO843" s="23"/>
      <c r="EP843" s="23"/>
      <c r="EQ843" s="23"/>
      <c r="ER843" s="23"/>
      <c r="ES843" s="23"/>
      <c r="ET843" s="23"/>
      <c r="EU843" s="23"/>
      <c r="EV843" s="23"/>
      <c r="EW843" s="23"/>
      <c r="EX843" s="23"/>
      <c r="EY843" s="23"/>
      <c r="EZ843" s="23"/>
      <c r="FA843" s="23"/>
      <c r="FB843" s="23"/>
      <c r="FC843" s="23"/>
      <c r="FD843" s="23"/>
      <c r="FE843" s="23"/>
      <c r="FF843" s="23"/>
      <c r="FG843" s="23"/>
      <c r="FH843" s="23"/>
      <c r="FI843" s="23"/>
      <c r="FJ843" s="23"/>
      <c r="FK843" s="23"/>
      <c r="FL843" s="23"/>
      <c r="FM843" s="23"/>
      <c r="FN843" s="23"/>
      <c r="FO843" s="23"/>
      <c r="FP843" s="23"/>
      <c r="FQ843" s="23"/>
      <c r="FR843" s="23"/>
      <c r="FS843" s="23"/>
      <c r="FT843" s="23"/>
      <c r="FU843" s="23"/>
      <c r="FV843" s="23"/>
      <c r="FW843" s="23"/>
      <c r="FX843" s="23"/>
      <c r="FY843" s="23"/>
      <c r="FZ843" s="23"/>
      <c r="GA843" s="23"/>
      <c r="GB843" s="23"/>
      <c r="GC843" s="23"/>
      <c r="GD843" s="23"/>
      <c r="GE843" s="23"/>
      <c r="GF843" s="23"/>
      <c r="GG843" s="23"/>
      <c r="GH843" s="23"/>
      <c r="GI843" s="23"/>
      <c r="GJ843" s="23"/>
      <c r="GK843" s="23"/>
    </row>
    <row r="844" spans="1:193" x14ac:dyDescent="0.35">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c r="AD844" s="23"/>
      <c r="AE844" s="23"/>
      <c r="AF844" s="23"/>
      <c r="AG844" s="23"/>
      <c r="AH844" s="23"/>
      <c r="AI844" s="23"/>
      <c r="AJ844" s="23"/>
      <c r="AK844" s="23"/>
      <c r="AL844" s="23"/>
      <c r="AM844" s="23"/>
      <c r="AN844" s="23"/>
      <c r="AO844" s="23"/>
      <c r="AP844" s="23"/>
      <c r="AQ844" s="23"/>
      <c r="AR844" s="23"/>
      <c r="AS844" s="23"/>
      <c r="AT844" s="23"/>
      <c r="AU844" s="23"/>
      <c r="AV844" s="23"/>
      <c r="AW844" s="23"/>
      <c r="AX844" s="23"/>
      <c r="AY844" s="23"/>
      <c r="AZ844" s="23"/>
      <c r="BA844" s="23"/>
      <c r="BB844" s="23"/>
      <c r="BC844" s="23"/>
      <c r="BD844" s="23"/>
      <c r="BE844" s="23"/>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c r="EC844" s="23"/>
      <c r="ED844" s="23"/>
      <c r="EE844" s="23"/>
      <c r="EF844" s="23"/>
      <c r="EG844" s="23"/>
      <c r="EH844" s="23"/>
      <c r="EI844" s="23"/>
      <c r="EJ844" s="23"/>
      <c r="EK844" s="23"/>
      <c r="EL844" s="23"/>
      <c r="EM844" s="23"/>
      <c r="EN844" s="23"/>
      <c r="EO844" s="23"/>
      <c r="EP844" s="23"/>
      <c r="EQ844" s="23"/>
      <c r="ER844" s="23"/>
      <c r="ES844" s="23"/>
      <c r="ET844" s="23"/>
      <c r="EU844" s="23"/>
      <c r="EV844" s="23"/>
      <c r="EW844" s="23"/>
      <c r="EX844" s="23"/>
      <c r="EY844" s="23"/>
      <c r="EZ844" s="23"/>
      <c r="FA844" s="23"/>
      <c r="FB844" s="23"/>
      <c r="FC844" s="23"/>
      <c r="FD844" s="23"/>
      <c r="FE844" s="23"/>
      <c r="FF844" s="23"/>
      <c r="FG844" s="23"/>
      <c r="FH844" s="23"/>
      <c r="FI844" s="23"/>
      <c r="FJ844" s="23"/>
      <c r="FK844" s="23"/>
      <c r="FL844" s="23"/>
      <c r="FM844" s="23"/>
      <c r="FN844" s="23"/>
      <c r="FO844" s="23"/>
      <c r="FP844" s="23"/>
      <c r="FQ844" s="23"/>
      <c r="FR844" s="23"/>
      <c r="FS844" s="23"/>
      <c r="FT844" s="23"/>
      <c r="FU844" s="23"/>
      <c r="FV844" s="23"/>
      <c r="FW844" s="23"/>
      <c r="FX844" s="23"/>
      <c r="FY844" s="23"/>
      <c r="FZ844" s="23"/>
      <c r="GA844" s="23"/>
      <c r="GB844" s="23"/>
      <c r="GC844" s="23"/>
      <c r="GD844" s="23"/>
      <c r="GE844" s="23"/>
      <c r="GF844" s="23"/>
      <c r="GG844" s="23"/>
      <c r="GH844" s="23"/>
      <c r="GI844" s="23"/>
      <c r="GJ844" s="23"/>
      <c r="GK844" s="23"/>
    </row>
    <row r="845" spans="1:193" x14ac:dyDescent="0.35">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c r="AD845" s="23"/>
      <c r="AE845" s="23"/>
      <c r="AF845" s="23"/>
      <c r="AG845" s="23"/>
      <c r="AH845" s="23"/>
      <c r="AI845" s="23"/>
      <c r="AJ845" s="23"/>
      <c r="AK845" s="23"/>
      <c r="AL845" s="23"/>
      <c r="AM845" s="23"/>
      <c r="AN845" s="23"/>
      <c r="AO845" s="23"/>
      <c r="AP845" s="23"/>
      <c r="AQ845" s="23"/>
      <c r="AR845" s="23"/>
      <c r="AS845" s="23"/>
      <c r="AT845" s="23"/>
      <c r="AU845" s="23"/>
      <c r="AV845" s="23"/>
      <c r="AW845" s="23"/>
      <c r="AX845" s="23"/>
      <c r="AY845" s="23"/>
      <c r="AZ845" s="23"/>
      <c r="BA845" s="23"/>
      <c r="BB845" s="23"/>
      <c r="BC845" s="23"/>
      <c r="BD845" s="23"/>
      <c r="BE845" s="23"/>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c r="EC845" s="23"/>
      <c r="ED845" s="23"/>
      <c r="EE845" s="23"/>
      <c r="EF845" s="23"/>
      <c r="EG845" s="23"/>
      <c r="EH845" s="23"/>
      <c r="EI845" s="23"/>
      <c r="EJ845" s="23"/>
      <c r="EK845" s="23"/>
      <c r="EL845" s="23"/>
      <c r="EM845" s="23"/>
      <c r="EN845" s="23"/>
      <c r="EO845" s="23"/>
      <c r="EP845" s="23"/>
      <c r="EQ845" s="23"/>
      <c r="ER845" s="23"/>
      <c r="ES845" s="23"/>
      <c r="ET845" s="23"/>
      <c r="EU845" s="23"/>
      <c r="EV845" s="23"/>
      <c r="EW845" s="23"/>
      <c r="EX845" s="23"/>
      <c r="EY845" s="23"/>
      <c r="EZ845" s="23"/>
      <c r="FA845" s="23"/>
      <c r="FB845" s="23"/>
      <c r="FC845" s="23"/>
      <c r="FD845" s="23"/>
      <c r="FE845" s="23"/>
      <c r="FF845" s="23"/>
      <c r="FG845" s="23"/>
      <c r="FH845" s="23"/>
      <c r="FI845" s="23"/>
      <c r="FJ845" s="23"/>
      <c r="FK845" s="23"/>
      <c r="FL845" s="23"/>
      <c r="FM845" s="23"/>
      <c r="FN845" s="23"/>
      <c r="FO845" s="23"/>
      <c r="FP845" s="23"/>
      <c r="FQ845" s="23"/>
      <c r="FR845" s="23"/>
      <c r="FS845" s="23"/>
      <c r="FT845" s="23"/>
      <c r="FU845" s="23"/>
      <c r="FV845" s="23"/>
      <c r="FW845" s="23"/>
      <c r="FX845" s="23"/>
      <c r="FY845" s="23"/>
      <c r="FZ845" s="23"/>
      <c r="GA845" s="23"/>
      <c r="GB845" s="23"/>
      <c r="GC845" s="23"/>
      <c r="GD845" s="23"/>
      <c r="GE845" s="23"/>
      <c r="GF845" s="23"/>
      <c r="GG845" s="23"/>
      <c r="GH845" s="23"/>
      <c r="GI845" s="23"/>
      <c r="GJ845" s="23"/>
      <c r="GK845" s="23"/>
    </row>
    <row r="846" spans="1:193" x14ac:dyDescent="0.35">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c r="AD846" s="23"/>
      <c r="AE846" s="23"/>
      <c r="AF846" s="23"/>
      <c r="AG846" s="23"/>
      <c r="AH846" s="23"/>
      <c r="AI846" s="23"/>
      <c r="AJ846" s="23"/>
      <c r="AK846" s="23"/>
      <c r="AL846" s="23"/>
      <c r="AM846" s="23"/>
      <c r="AN846" s="23"/>
      <c r="AO846" s="23"/>
      <c r="AP846" s="23"/>
      <c r="AQ846" s="23"/>
      <c r="AR846" s="23"/>
      <c r="AS846" s="23"/>
      <c r="AT846" s="23"/>
      <c r="AU846" s="23"/>
      <c r="AV846" s="23"/>
      <c r="AW846" s="23"/>
      <c r="AX846" s="23"/>
      <c r="AY846" s="23"/>
      <c r="AZ846" s="23"/>
      <c r="BA846" s="23"/>
      <c r="BB846" s="23"/>
      <c r="BC846" s="23"/>
      <c r="BD846" s="23"/>
      <c r="BE846" s="23"/>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c r="EC846" s="23"/>
      <c r="ED846" s="23"/>
      <c r="EE846" s="23"/>
      <c r="EF846" s="23"/>
      <c r="EG846" s="23"/>
      <c r="EH846" s="23"/>
      <c r="EI846" s="23"/>
      <c r="EJ846" s="23"/>
      <c r="EK846" s="23"/>
      <c r="EL846" s="23"/>
      <c r="EM846" s="23"/>
      <c r="EN846" s="23"/>
      <c r="EO846" s="23"/>
      <c r="EP846" s="23"/>
      <c r="EQ846" s="23"/>
      <c r="ER846" s="23"/>
      <c r="ES846" s="23"/>
      <c r="ET846" s="23"/>
      <c r="EU846" s="23"/>
      <c r="EV846" s="23"/>
      <c r="EW846" s="23"/>
      <c r="EX846" s="23"/>
      <c r="EY846" s="23"/>
      <c r="EZ846" s="23"/>
      <c r="FA846" s="23"/>
      <c r="FB846" s="23"/>
      <c r="FC846" s="23"/>
      <c r="FD846" s="23"/>
      <c r="FE846" s="23"/>
      <c r="FF846" s="23"/>
      <c r="FG846" s="23"/>
      <c r="FH846" s="23"/>
      <c r="FI846" s="23"/>
      <c r="FJ846" s="23"/>
      <c r="FK846" s="23"/>
      <c r="FL846" s="23"/>
      <c r="FM846" s="23"/>
      <c r="FN846" s="23"/>
      <c r="FO846" s="23"/>
      <c r="FP846" s="23"/>
      <c r="FQ846" s="23"/>
      <c r="FR846" s="23"/>
      <c r="FS846" s="23"/>
      <c r="FT846" s="23"/>
      <c r="FU846" s="23"/>
      <c r="FV846" s="23"/>
      <c r="FW846" s="23"/>
      <c r="FX846" s="23"/>
      <c r="FY846" s="23"/>
      <c r="FZ846" s="23"/>
      <c r="GA846" s="23"/>
      <c r="GB846" s="23"/>
      <c r="GC846" s="23"/>
      <c r="GD846" s="23"/>
      <c r="GE846" s="23"/>
      <c r="GF846" s="23"/>
      <c r="GG846" s="23"/>
      <c r="GH846" s="23"/>
      <c r="GI846" s="23"/>
      <c r="GJ846" s="23"/>
      <c r="GK846" s="23"/>
    </row>
    <row r="847" spans="1:193" x14ac:dyDescent="0.35">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c r="AD847" s="23"/>
      <c r="AE847" s="23"/>
      <c r="AF847" s="23"/>
      <c r="AG847" s="23"/>
      <c r="AH847" s="23"/>
      <c r="AI847" s="23"/>
      <c r="AJ847" s="23"/>
      <c r="AK847" s="23"/>
      <c r="AL847" s="23"/>
      <c r="AM847" s="23"/>
      <c r="AN847" s="23"/>
      <c r="AO847" s="23"/>
      <c r="AP847" s="23"/>
      <c r="AQ847" s="23"/>
      <c r="AR847" s="23"/>
      <c r="AS847" s="23"/>
      <c r="AT847" s="23"/>
      <c r="AU847" s="23"/>
      <c r="AV847" s="23"/>
      <c r="AW847" s="23"/>
      <c r="AX847" s="23"/>
      <c r="AY847" s="23"/>
      <c r="AZ847" s="23"/>
      <c r="BA847" s="23"/>
      <c r="BB847" s="23"/>
      <c r="BC847" s="23"/>
      <c r="BD847" s="23"/>
      <c r="BE847" s="23"/>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c r="EC847" s="23"/>
      <c r="ED847" s="23"/>
      <c r="EE847" s="23"/>
      <c r="EF847" s="23"/>
      <c r="EG847" s="23"/>
      <c r="EH847" s="23"/>
      <c r="EI847" s="23"/>
      <c r="EJ847" s="23"/>
      <c r="EK847" s="23"/>
      <c r="EL847" s="23"/>
      <c r="EM847" s="23"/>
      <c r="EN847" s="23"/>
      <c r="EO847" s="23"/>
      <c r="EP847" s="23"/>
      <c r="EQ847" s="23"/>
      <c r="ER847" s="23"/>
      <c r="ES847" s="23"/>
      <c r="ET847" s="23"/>
      <c r="EU847" s="23"/>
      <c r="EV847" s="23"/>
      <c r="EW847" s="23"/>
      <c r="EX847" s="23"/>
      <c r="EY847" s="23"/>
      <c r="EZ847" s="23"/>
      <c r="FA847" s="23"/>
      <c r="FB847" s="23"/>
      <c r="FC847" s="23"/>
      <c r="FD847" s="23"/>
      <c r="FE847" s="23"/>
      <c r="FF847" s="23"/>
      <c r="FG847" s="23"/>
      <c r="FH847" s="23"/>
      <c r="FI847" s="23"/>
      <c r="FJ847" s="23"/>
      <c r="FK847" s="23"/>
      <c r="FL847" s="23"/>
      <c r="FM847" s="23"/>
      <c r="FN847" s="23"/>
      <c r="FO847" s="23"/>
      <c r="FP847" s="23"/>
      <c r="FQ847" s="23"/>
      <c r="FR847" s="23"/>
      <c r="FS847" s="23"/>
      <c r="FT847" s="23"/>
      <c r="FU847" s="23"/>
      <c r="FV847" s="23"/>
      <c r="FW847" s="23"/>
      <c r="FX847" s="23"/>
      <c r="FY847" s="23"/>
      <c r="FZ847" s="23"/>
      <c r="GA847" s="23"/>
      <c r="GB847" s="23"/>
      <c r="GC847" s="23"/>
      <c r="GD847" s="23"/>
      <c r="GE847" s="23"/>
      <c r="GF847" s="23"/>
      <c r="GG847" s="23"/>
      <c r="GH847" s="23"/>
      <c r="GI847" s="23"/>
      <c r="GJ847" s="23"/>
      <c r="GK847" s="23"/>
    </row>
    <row r="848" spans="1:193" x14ac:dyDescent="0.35">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c r="AD848" s="23"/>
      <c r="AE848" s="23"/>
      <c r="AF848" s="23"/>
      <c r="AG848" s="23"/>
      <c r="AH848" s="23"/>
      <c r="AI848" s="23"/>
      <c r="AJ848" s="23"/>
      <c r="AK848" s="23"/>
      <c r="AL848" s="23"/>
      <c r="AM848" s="23"/>
      <c r="AN848" s="23"/>
      <c r="AO848" s="23"/>
      <c r="AP848" s="23"/>
      <c r="AQ848" s="23"/>
      <c r="AR848" s="23"/>
      <c r="AS848" s="23"/>
      <c r="AT848" s="23"/>
      <c r="AU848" s="23"/>
      <c r="AV848" s="23"/>
      <c r="AW848" s="23"/>
      <c r="AX848" s="23"/>
      <c r="AY848" s="23"/>
      <c r="AZ848" s="23"/>
      <c r="BA848" s="23"/>
      <c r="BB848" s="23"/>
      <c r="BC848" s="23"/>
      <c r="BD848" s="23"/>
      <c r="BE848" s="23"/>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c r="EC848" s="23"/>
      <c r="ED848" s="23"/>
      <c r="EE848" s="23"/>
      <c r="EF848" s="23"/>
      <c r="EG848" s="23"/>
      <c r="EH848" s="23"/>
      <c r="EI848" s="23"/>
      <c r="EJ848" s="23"/>
      <c r="EK848" s="23"/>
      <c r="EL848" s="23"/>
      <c r="EM848" s="23"/>
      <c r="EN848" s="23"/>
      <c r="EO848" s="23"/>
      <c r="EP848" s="23"/>
      <c r="EQ848" s="23"/>
      <c r="ER848" s="23"/>
      <c r="ES848" s="23"/>
      <c r="ET848" s="23"/>
      <c r="EU848" s="23"/>
      <c r="EV848" s="23"/>
      <c r="EW848" s="23"/>
      <c r="EX848" s="23"/>
      <c r="EY848" s="23"/>
      <c r="EZ848" s="23"/>
      <c r="FA848" s="23"/>
      <c r="FB848" s="23"/>
      <c r="FC848" s="23"/>
      <c r="FD848" s="23"/>
      <c r="FE848" s="23"/>
      <c r="FF848" s="23"/>
      <c r="FG848" s="23"/>
      <c r="FH848" s="23"/>
      <c r="FI848" s="23"/>
      <c r="FJ848" s="23"/>
      <c r="FK848" s="23"/>
      <c r="FL848" s="23"/>
      <c r="FM848" s="23"/>
      <c r="FN848" s="23"/>
      <c r="FO848" s="23"/>
      <c r="FP848" s="23"/>
      <c r="FQ848" s="23"/>
      <c r="FR848" s="23"/>
      <c r="FS848" s="23"/>
      <c r="FT848" s="23"/>
      <c r="FU848" s="23"/>
      <c r="FV848" s="23"/>
      <c r="FW848" s="23"/>
      <c r="FX848" s="23"/>
      <c r="FY848" s="23"/>
      <c r="FZ848" s="23"/>
      <c r="GA848" s="23"/>
      <c r="GB848" s="23"/>
      <c r="GC848" s="23"/>
      <c r="GD848" s="23"/>
      <c r="GE848" s="23"/>
      <c r="GF848" s="23"/>
      <c r="GG848" s="23"/>
      <c r="GH848" s="23"/>
      <c r="GI848" s="23"/>
      <c r="GJ848" s="23"/>
      <c r="GK848" s="23"/>
    </row>
    <row r="849" spans="1:193" x14ac:dyDescent="0.35">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c r="AD849" s="23"/>
      <c r="AE849" s="23"/>
      <c r="AF849" s="23"/>
      <c r="AG849" s="23"/>
      <c r="AH849" s="23"/>
      <c r="AI849" s="23"/>
      <c r="AJ849" s="23"/>
      <c r="AK849" s="23"/>
      <c r="AL849" s="23"/>
      <c r="AM849" s="23"/>
      <c r="AN849" s="23"/>
      <c r="AO849" s="23"/>
      <c r="AP849" s="23"/>
      <c r="AQ849" s="23"/>
      <c r="AR849" s="23"/>
      <c r="AS849" s="23"/>
      <c r="AT849" s="23"/>
      <c r="AU849" s="23"/>
      <c r="AV849" s="23"/>
      <c r="AW849" s="23"/>
      <c r="AX849" s="23"/>
      <c r="AY849" s="23"/>
      <c r="AZ849" s="23"/>
      <c r="BA849" s="23"/>
      <c r="BB849" s="23"/>
      <c r="BC849" s="23"/>
      <c r="BD849" s="23"/>
      <c r="BE849" s="23"/>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c r="EC849" s="23"/>
      <c r="ED849" s="23"/>
      <c r="EE849" s="23"/>
      <c r="EF849" s="23"/>
      <c r="EG849" s="23"/>
      <c r="EH849" s="23"/>
      <c r="EI849" s="23"/>
      <c r="EJ849" s="23"/>
      <c r="EK849" s="23"/>
      <c r="EL849" s="23"/>
      <c r="EM849" s="23"/>
      <c r="EN849" s="23"/>
      <c r="EO849" s="23"/>
      <c r="EP849" s="23"/>
      <c r="EQ849" s="23"/>
      <c r="ER849" s="23"/>
      <c r="ES849" s="23"/>
      <c r="ET849" s="23"/>
      <c r="EU849" s="23"/>
      <c r="EV849" s="23"/>
      <c r="EW849" s="23"/>
      <c r="EX849" s="23"/>
      <c r="EY849" s="23"/>
      <c r="EZ849" s="23"/>
      <c r="FA849" s="23"/>
      <c r="FB849" s="23"/>
      <c r="FC849" s="23"/>
      <c r="FD849" s="23"/>
      <c r="FE849" s="23"/>
      <c r="FF849" s="23"/>
      <c r="FG849" s="23"/>
      <c r="FH849" s="23"/>
      <c r="FI849" s="23"/>
      <c r="FJ849" s="23"/>
      <c r="FK849" s="23"/>
      <c r="FL849" s="23"/>
      <c r="FM849" s="23"/>
      <c r="FN849" s="23"/>
      <c r="FO849" s="23"/>
      <c r="FP849" s="23"/>
      <c r="FQ849" s="23"/>
      <c r="FR849" s="23"/>
      <c r="FS849" s="23"/>
      <c r="FT849" s="23"/>
      <c r="FU849" s="23"/>
      <c r="FV849" s="23"/>
      <c r="FW849" s="23"/>
      <c r="FX849" s="23"/>
      <c r="FY849" s="23"/>
      <c r="FZ849" s="23"/>
      <c r="GA849" s="23"/>
      <c r="GB849" s="23"/>
      <c r="GC849" s="23"/>
      <c r="GD849" s="23"/>
      <c r="GE849" s="23"/>
      <c r="GF849" s="23"/>
      <c r="GG849" s="23"/>
      <c r="GH849" s="23"/>
      <c r="GI849" s="23"/>
      <c r="GJ849" s="23"/>
      <c r="GK849" s="23"/>
    </row>
    <row r="850" spans="1:193" x14ac:dyDescent="0.35">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c r="AD850" s="23"/>
      <c r="AE850" s="23"/>
      <c r="AF850" s="23"/>
      <c r="AG850" s="23"/>
      <c r="AH850" s="23"/>
      <c r="AI850" s="23"/>
      <c r="AJ850" s="23"/>
      <c r="AK850" s="23"/>
      <c r="AL850" s="23"/>
      <c r="AM850" s="23"/>
      <c r="AN850" s="23"/>
      <c r="AO850" s="23"/>
      <c r="AP850" s="23"/>
      <c r="AQ850" s="23"/>
      <c r="AR850" s="23"/>
      <c r="AS850" s="23"/>
      <c r="AT850" s="23"/>
      <c r="AU850" s="23"/>
      <c r="AV850" s="23"/>
      <c r="AW850" s="23"/>
      <c r="AX850" s="23"/>
      <c r="AY850" s="23"/>
      <c r="AZ850" s="23"/>
      <c r="BA850" s="23"/>
      <c r="BB850" s="23"/>
      <c r="BC850" s="23"/>
      <c r="BD850" s="23"/>
      <c r="BE850" s="23"/>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c r="EC850" s="23"/>
      <c r="ED850" s="23"/>
      <c r="EE850" s="23"/>
      <c r="EF850" s="23"/>
      <c r="EG850" s="23"/>
      <c r="EH850" s="23"/>
      <c r="EI850" s="23"/>
      <c r="EJ850" s="23"/>
      <c r="EK850" s="23"/>
      <c r="EL850" s="23"/>
      <c r="EM850" s="23"/>
      <c r="EN850" s="23"/>
      <c r="EO850" s="23"/>
      <c r="EP850" s="23"/>
      <c r="EQ850" s="23"/>
      <c r="ER850" s="23"/>
      <c r="ES850" s="23"/>
      <c r="ET850" s="23"/>
      <c r="EU850" s="23"/>
      <c r="EV850" s="23"/>
      <c r="EW850" s="23"/>
      <c r="EX850" s="23"/>
      <c r="EY850" s="23"/>
      <c r="EZ850" s="23"/>
      <c r="FA850" s="23"/>
      <c r="FB850" s="23"/>
      <c r="FC850" s="23"/>
      <c r="FD850" s="23"/>
      <c r="FE850" s="23"/>
      <c r="FF850" s="23"/>
      <c r="FG850" s="23"/>
      <c r="FH850" s="23"/>
      <c r="FI850" s="23"/>
      <c r="FJ850" s="23"/>
      <c r="FK850" s="23"/>
      <c r="FL850" s="23"/>
      <c r="FM850" s="23"/>
      <c r="FN850" s="23"/>
      <c r="FO850" s="23"/>
      <c r="FP850" s="23"/>
      <c r="FQ850" s="23"/>
      <c r="FR850" s="23"/>
      <c r="FS850" s="23"/>
      <c r="FT850" s="23"/>
      <c r="FU850" s="23"/>
      <c r="FV850" s="23"/>
      <c r="FW850" s="23"/>
      <c r="FX850" s="23"/>
      <c r="FY850" s="23"/>
      <c r="FZ850" s="23"/>
      <c r="GA850" s="23"/>
      <c r="GB850" s="23"/>
      <c r="GC850" s="23"/>
      <c r="GD850" s="23"/>
      <c r="GE850" s="23"/>
      <c r="GF850" s="23"/>
      <c r="GG850" s="23"/>
      <c r="GH850" s="23"/>
      <c r="GI850" s="23"/>
      <c r="GJ850" s="23"/>
      <c r="GK850" s="23"/>
    </row>
    <row r="851" spans="1:193" x14ac:dyDescent="0.35">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c r="AD851" s="23"/>
      <c r="AE851" s="23"/>
      <c r="AF851" s="23"/>
      <c r="AG851" s="23"/>
      <c r="AH851" s="23"/>
      <c r="AI851" s="23"/>
      <c r="AJ851" s="23"/>
      <c r="AK851" s="23"/>
      <c r="AL851" s="23"/>
      <c r="AM851" s="23"/>
      <c r="AN851" s="23"/>
      <c r="AO851" s="23"/>
      <c r="AP851" s="23"/>
      <c r="AQ851" s="23"/>
      <c r="AR851" s="23"/>
      <c r="AS851" s="23"/>
      <c r="AT851" s="23"/>
      <c r="AU851" s="23"/>
      <c r="AV851" s="23"/>
      <c r="AW851" s="23"/>
      <c r="AX851" s="23"/>
      <c r="AY851" s="23"/>
      <c r="AZ851" s="23"/>
      <c r="BA851" s="23"/>
      <c r="BB851" s="23"/>
      <c r="BC851" s="23"/>
      <c r="BD851" s="23"/>
      <c r="BE851" s="23"/>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c r="EC851" s="23"/>
      <c r="ED851" s="23"/>
      <c r="EE851" s="23"/>
      <c r="EF851" s="23"/>
      <c r="EG851" s="23"/>
      <c r="EH851" s="23"/>
      <c r="EI851" s="23"/>
      <c r="EJ851" s="23"/>
      <c r="EK851" s="23"/>
      <c r="EL851" s="23"/>
      <c r="EM851" s="23"/>
      <c r="EN851" s="23"/>
      <c r="EO851" s="23"/>
      <c r="EP851" s="23"/>
      <c r="EQ851" s="23"/>
      <c r="ER851" s="23"/>
      <c r="ES851" s="23"/>
      <c r="ET851" s="23"/>
      <c r="EU851" s="23"/>
      <c r="EV851" s="23"/>
      <c r="EW851" s="23"/>
      <c r="EX851" s="23"/>
      <c r="EY851" s="23"/>
      <c r="EZ851" s="23"/>
      <c r="FA851" s="23"/>
      <c r="FB851" s="23"/>
      <c r="FC851" s="23"/>
      <c r="FD851" s="23"/>
      <c r="FE851" s="23"/>
      <c r="FF851" s="23"/>
      <c r="FG851" s="23"/>
      <c r="FH851" s="23"/>
      <c r="FI851" s="23"/>
      <c r="FJ851" s="23"/>
      <c r="FK851" s="23"/>
      <c r="FL851" s="23"/>
      <c r="FM851" s="23"/>
      <c r="FN851" s="23"/>
      <c r="FO851" s="23"/>
      <c r="FP851" s="23"/>
      <c r="FQ851" s="23"/>
      <c r="FR851" s="23"/>
      <c r="FS851" s="23"/>
      <c r="FT851" s="23"/>
      <c r="FU851" s="23"/>
      <c r="FV851" s="23"/>
      <c r="FW851" s="23"/>
      <c r="FX851" s="23"/>
      <c r="FY851" s="23"/>
      <c r="FZ851" s="23"/>
      <c r="GA851" s="23"/>
      <c r="GB851" s="23"/>
      <c r="GC851" s="23"/>
      <c r="GD851" s="23"/>
      <c r="GE851" s="23"/>
      <c r="GF851" s="23"/>
      <c r="GG851" s="23"/>
      <c r="GH851" s="23"/>
      <c r="GI851" s="23"/>
      <c r="GJ851" s="23"/>
      <c r="GK851" s="23"/>
    </row>
    <row r="852" spans="1:193" x14ac:dyDescent="0.35">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c r="AD852" s="23"/>
      <c r="AE852" s="23"/>
      <c r="AF852" s="23"/>
      <c r="AG852" s="23"/>
      <c r="AH852" s="23"/>
      <c r="AI852" s="23"/>
      <c r="AJ852" s="23"/>
      <c r="AK852" s="23"/>
      <c r="AL852" s="23"/>
      <c r="AM852" s="23"/>
      <c r="AN852" s="23"/>
      <c r="AO852" s="23"/>
      <c r="AP852" s="23"/>
      <c r="AQ852" s="23"/>
      <c r="AR852" s="23"/>
      <c r="AS852" s="23"/>
      <c r="AT852" s="23"/>
      <c r="AU852" s="23"/>
      <c r="AV852" s="23"/>
      <c r="AW852" s="23"/>
      <c r="AX852" s="23"/>
      <c r="AY852" s="23"/>
      <c r="AZ852" s="23"/>
      <c r="BA852" s="23"/>
      <c r="BB852" s="23"/>
      <c r="BC852" s="23"/>
      <c r="BD852" s="23"/>
      <c r="BE852" s="23"/>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c r="EC852" s="23"/>
      <c r="ED852" s="23"/>
      <c r="EE852" s="23"/>
      <c r="EF852" s="23"/>
      <c r="EG852" s="23"/>
      <c r="EH852" s="23"/>
      <c r="EI852" s="23"/>
      <c r="EJ852" s="23"/>
      <c r="EK852" s="23"/>
      <c r="EL852" s="23"/>
      <c r="EM852" s="23"/>
      <c r="EN852" s="23"/>
      <c r="EO852" s="23"/>
      <c r="EP852" s="23"/>
      <c r="EQ852" s="23"/>
      <c r="ER852" s="23"/>
      <c r="ES852" s="23"/>
      <c r="ET852" s="23"/>
      <c r="EU852" s="23"/>
      <c r="EV852" s="23"/>
      <c r="EW852" s="23"/>
      <c r="EX852" s="23"/>
      <c r="EY852" s="23"/>
      <c r="EZ852" s="23"/>
      <c r="FA852" s="23"/>
      <c r="FB852" s="23"/>
      <c r="FC852" s="23"/>
      <c r="FD852" s="23"/>
      <c r="FE852" s="23"/>
      <c r="FF852" s="23"/>
      <c r="FG852" s="23"/>
      <c r="FH852" s="23"/>
      <c r="FI852" s="23"/>
      <c r="FJ852" s="23"/>
      <c r="FK852" s="23"/>
      <c r="FL852" s="23"/>
      <c r="FM852" s="23"/>
      <c r="FN852" s="23"/>
      <c r="FO852" s="23"/>
      <c r="FP852" s="23"/>
      <c r="FQ852" s="23"/>
      <c r="FR852" s="23"/>
      <c r="FS852" s="23"/>
      <c r="FT852" s="23"/>
      <c r="FU852" s="23"/>
      <c r="FV852" s="23"/>
      <c r="FW852" s="23"/>
      <c r="FX852" s="23"/>
      <c r="FY852" s="23"/>
      <c r="FZ852" s="23"/>
      <c r="GA852" s="23"/>
      <c r="GB852" s="23"/>
      <c r="GC852" s="23"/>
      <c r="GD852" s="23"/>
      <c r="GE852" s="23"/>
      <c r="GF852" s="23"/>
      <c r="GG852" s="23"/>
      <c r="GH852" s="23"/>
      <c r="GI852" s="23"/>
      <c r="GJ852" s="23"/>
      <c r="GK852" s="23"/>
    </row>
    <row r="853" spans="1:193" x14ac:dyDescent="0.35">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c r="AD853" s="23"/>
      <c r="AE853" s="23"/>
      <c r="AF853" s="23"/>
      <c r="AG853" s="23"/>
      <c r="AH853" s="23"/>
      <c r="AI853" s="23"/>
      <c r="AJ853" s="23"/>
      <c r="AK853" s="23"/>
      <c r="AL853" s="23"/>
      <c r="AM853" s="23"/>
      <c r="AN853" s="23"/>
      <c r="AO853" s="23"/>
      <c r="AP853" s="23"/>
      <c r="AQ853" s="23"/>
      <c r="AR853" s="23"/>
      <c r="AS853" s="23"/>
      <c r="AT853" s="23"/>
      <c r="AU853" s="23"/>
      <c r="AV853" s="23"/>
      <c r="AW853" s="23"/>
      <c r="AX853" s="23"/>
      <c r="AY853" s="23"/>
      <c r="AZ853" s="23"/>
      <c r="BA853" s="23"/>
      <c r="BB853" s="23"/>
      <c r="BC853" s="23"/>
      <c r="BD853" s="23"/>
      <c r="BE853" s="23"/>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c r="EC853" s="23"/>
      <c r="ED853" s="23"/>
      <c r="EE853" s="23"/>
      <c r="EF853" s="23"/>
      <c r="EG853" s="23"/>
      <c r="EH853" s="23"/>
      <c r="EI853" s="23"/>
      <c r="EJ853" s="23"/>
      <c r="EK853" s="23"/>
      <c r="EL853" s="23"/>
      <c r="EM853" s="23"/>
      <c r="EN853" s="23"/>
      <c r="EO853" s="23"/>
      <c r="EP853" s="23"/>
      <c r="EQ853" s="23"/>
      <c r="ER853" s="23"/>
      <c r="ES853" s="23"/>
      <c r="ET853" s="23"/>
      <c r="EU853" s="23"/>
      <c r="EV853" s="23"/>
      <c r="EW853" s="23"/>
      <c r="EX853" s="23"/>
      <c r="EY853" s="23"/>
      <c r="EZ853" s="23"/>
      <c r="FA853" s="23"/>
      <c r="FB853" s="23"/>
      <c r="FC853" s="23"/>
      <c r="FD853" s="23"/>
      <c r="FE853" s="23"/>
      <c r="FF853" s="23"/>
      <c r="FG853" s="23"/>
      <c r="FH853" s="23"/>
      <c r="FI853" s="23"/>
      <c r="FJ853" s="23"/>
      <c r="FK853" s="23"/>
      <c r="FL853" s="23"/>
      <c r="FM853" s="23"/>
      <c r="FN853" s="23"/>
      <c r="FO853" s="23"/>
      <c r="FP853" s="23"/>
      <c r="FQ853" s="23"/>
      <c r="FR853" s="23"/>
      <c r="FS853" s="23"/>
      <c r="FT853" s="23"/>
      <c r="FU853" s="23"/>
      <c r="FV853" s="23"/>
      <c r="FW853" s="23"/>
      <c r="FX853" s="23"/>
      <c r="FY853" s="23"/>
      <c r="FZ853" s="23"/>
      <c r="GA853" s="23"/>
      <c r="GB853" s="23"/>
      <c r="GC853" s="23"/>
      <c r="GD853" s="23"/>
      <c r="GE853" s="23"/>
      <c r="GF853" s="23"/>
      <c r="GG853" s="23"/>
      <c r="GH853" s="23"/>
      <c r="GI853" s="23"/>
      <c r="GJ853" s="23"/>
      <c r="GK853" s="23"/>
    </row>
    <row r="854" spans="1:193" x14ac:dyDescent="0.35">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c r="AD854" s="23"/>
      <c r="AE854" s="23"/>
      <c r="AF854" s="23"/>
      <c r="AG854" s="23"/>
      <c r="AH854" s="23"/>
      <c r="AI854" s="23"/>
      <c r="AJ854" s="23"/>
      <c r="AK854" s="23"/>
      <c r="AL854" s="23"/>
      <c r="AM854" s="23"/>
      <c r="AN854" s="23"/>
      <c r="AO854" s="23"/>
      <c r="AP854" s="23"/>
      <c r="AQ854" s="23"/>
      <c r="AR854" s="23"/>
      <c r="AS854" s="23"/>
      <c r="AT854" s="23"/>
      <c r="AU854" s="23"/>
      <c r="AV854" s="23"/>
      <c r="AW854" s="23"/>
      <c r="AX854" s="23"/>
      <c r="AY854" s="23"/>
      <c r="AZ854" s="23"/>
      <c r="BA854" s="23"/>
      <c r="BB854" s="23"/>
      <c r="BC854" s="23"/>
      <c r="BD854" s="23"/>
      <c r="BE854" s="23"/>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c r="EC854" s="23"/>
      <c r="ED854" s="23"/>
      <c r="EE854" s="23"/>
      <c r="EF854" s="23"/>
      <c r="EG854" s="23"/>
      <c r="EH854" s="23"/>
      <c r="EI854" s="23"/>
      <c r="EJ854" s="23"/>
      <c r="EK854" s="23"/>
      <c r="EL854" s="23"/>
      <c r="EM854" s="23"/>
      <c r="EN854" s="23"/>
      <c r="EO854" s="23"/>
      <c r="EP854" s="23"/>
      <c r="EQ854" s="23"/>
      <c r="ER854" s="23"/>
      <c r="ES854" s="23"/>
      <c r="ET854" s="23"/>
      <c r="EU854" s="23"/>
      <c r="EV854" s="23"/>
      <c r="EW854" s="23"/>
      <c r="EX854" s="23"/>
      <c r="EY854" s="23"/>
      <c r="EZ854" s="23"/>
      <c r="FA854" s="23"/>
      <c r="FB854" s="23"/>
      <c r="FC854" s="23"/>
      <c r="FD854" s="23"/>
      <c r="FE854" s="23"/>
      <c r="FF854" s="23"/>
      <c r="FG854" s="23"/>
      <c r="FH854" s="23"/>
      <c r="FI854" s="23"/>
      <c r="FJ854" s="23"/>
      <c r="FK854" s="23"/>
      <c r="FL854" s="23"/>
      <c r="FM854" s="23"/>
      <c r="FN854" s="23"/>
      <c r="FO854" s="23"/>
      <c r="FP854" s="23"/>
      <c r="FQ854" s="23"/>
      <c r="FR854" s="23"/>
      <c r="FS854" s="23"/>
      <c r="FT854" s="23"/>
      <c r="FU854" s="23"/>
      <c r="FV854" s="23"/>
      <c r="FW854" s="23"/>
      <c r="FX854" s="23"/>
      <c r="FY854" s="23"/>
      <c r="FZ854" s="23"/>
      <c r="GA854" s="23"/>
      <c r="GB854" s="23"/>
      <c r="GC854" s="23"/>
      <c r="GD854" s="23"/>
      <c r="GE854" s="23"/>
      <c r="GF854" s="23"/>
      <c r="GG854" s="23"/>
      <c r="GH854" s="23"/>
      <c r="GI854" s="23"/>
      <c r="GJ854" s="23"/>
      <c r="GK854" s="23"/>
    </row>
    <row r="855" spans="1:193" x14ac:dyDescent="0.35">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c r="AD855" s="23"/>
      <c r="AE855" s="23"/>
      <c r="AF855" s="23"/>
      <c r="AG855" s="23"/>
      <c r="AH855" s="23"/>
      <c r="AI855" s="23"/>
      <c r="AJ855" s="23"/>
      <c r="AK855" s="23"/>
      <c r="AL855" s="23"/>
      <c r="AM855" s="23"/>
      <c r="AN855" s="23"/>
      <c r="AO855" s="23"/>
      <c r="AP855" s="23"/>
      <c r="AQ855" s="23"/>
      <c r="AR855" s="23"/>
      <c r="AS855" s="23"/>
      <c r="AT855" s="23"/>
      <c r="AU855" s="23"/>
      <c r="AV855" s="23"/>
      <c r="AW855" s="23"/>
      <c r="AX855" s="23"/>
      <c r="AY855" s="23"/>
      <c r="AZ855" s="23"/>
      <c r="BA855" s="23"/>
      <c r="BB855" s="23"/>
      <c r="BC855" s="23"/>
      <c r="BD855" s="23"/>
      <c r="BE855" s="23"/>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c r="EC855" s="23"/>
      <c r="ED855" s="23"/>
      <c r="EE855" s="23"/>
      <c r="EF855" s="23"/>
      <c r="EG855" s="23"/>
      <c r="EH855" s="23"/>
      <c r="EI855" s="23"/>
      <c r="EJ855" s="23"/>
      <c r="EK855" s="23"/>
      <c r="EL855" s="23"/>
      <c r="EM855" s="23"/>
      <c r="EN855" s="23"/>
      <c r="EO855" s="23"/>
      <c r="EP855" s="23"/>
      <c r="EQ855" s="23"/>
      <c r="ER855" s="23"/>
      <c r="ES855" s="23"/>
      <c r="ET855" s="23"/>
      <c r="EU855" s="23"/>
      <c r="EV855" s="23"/>
      <c r="EW855" s="23"/>
      <c r="EX855" s="23"/>
      <c r="EY855" s="23"/>
      <c r="EZ855" s="23"/>
      <c r="FA855" s="23"/>
      <c r="FB855" s="23"/>
      <c r="FC855" s="23"/>
      <c r="FD855" s="23"/>
      <c r="FE855" s="23"/>
      <c r="FF855" s="23"/>
      <c r="FG855" s="23"/>
      <c r="FH855" s="23"/>
      <c r="FI855" s="23"/>
      <c r="FJ855" s="23"/>
      <c r="FK855" s="23"/>
      <c r="FL855" s="23"/>
      <c r="FM855" s="23"/>
      <c r="FN855" s="23"/>
      <c r="FO855" s="23"/>
      <c r="FP855" s="23"/>
      <c r="FQ855" s="23"/>
      <c r="FR855" s="23"/>
      <c r="FS855" s="23"/>
      <c r="FT855" s="23"/>
      <c r="FU855" s="23"/>
      <c r="FV855" s="23"/>
      <c r="FW855" s="23"/>
      <c r="FX855" s="23"/>
      <c r="FY855" s="23"/>
      <c r="FZ855" s="23"/>
      <c r="GA855" s="23"/>
      <c r="GB855" s="23"/>
      <c r="GC855" s="23"/>
      <c r="GD855" s="23"/>
      <c r="GE855" s="23"/>
      <c r="GF855" s="23"/>
      <c r="GG855" s="23"/>
      <c r="GH855" s="23"/>
      <c r="GI855" s="23"/>
      <c r="GJ855" s="23"/>
      <c r="GK855" s="23"/>
    </row>
    <row r="856" spans="1:193" x14ac:dyDescent="0.35">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c r="AD856" s="23"/>
      <c r="AE856" s="23"/>
      <c r="AF856" s="23"/>
      <c r="AG856" s="23"/>
      <c r="AH856" s="23"/>
      <c r="AI856" s="23"/>
      <c r="AJ856" s="23"/>
      <c r="AK856" s="23"/>
      <c r="AL856" s="23"/>
      <c r="AM856" s="23"/>
      <c r="AN856" s="23"/>
      <c r="AO856" s="23"/>
      <c r="AP856" s="23"/>
      <c r="AQ856" s="23"/>
      <c r="AR856" s="23"/>
      <c r="AS856" s="23"/>
      <c r="AT856" s="23"/>
      <c r="AU856" s="23"/>
      <c r="AV856" s="23"/>
      <c r="AW856" s="23"/>
      <c r="AX856" s="23"/>
      <c r="AY856" s="23"/>
      <c r="AZ856" s="23"/>
      <c r="BA856" s="23"/>
      <c r="BB856" s="23"/>
      <c r="BC856" s="23"/>
      <c r="BD856" s="23"/>
      <c r="BE856" s="23"/>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c r="EC856" s="23"/>
      <c r="ED856" s="23"/>
      <c r="EE856" s="23"/>
      <c r="EF856" s="23"/>
      <c r="EG856" s="23"/>
      <c r="EH856" s="23"/>
      <c r="EI856" s="23"/>
      <c r="EJ856" s="23"/>
      <c r="EK856" s="23"/>
      <c r="EL856" s="23"/>
      <c r="EM856" s="23"/>
      <c r="EN856" s="23"/>
      <c r="EO856" s="23"/>
      <c r="EP856" s="23"/>
      <c r="EQ856" s="23"/>
      <c r="ER856" s="23"/>
      <c r="ES856" s="23"/>
      <c r="ET856" s="23"/>
      <c r="EU856" s="23"/>
      <c r="EV856" s="23"/>
      <c r="EW856" s="23"/>
      <c r="EX856" s="23"/>
      <c r="EY856" s="23"/>
      <c r="EZ856" s="23"/>
      <c r="FA856" s="23"/>
      <c r="FB856" s="23"/>
      <c r="FC856" s="23"/>
      <c r="FD856" s="23"/>
      <c r="FE856" s="23"/>
      <c r="FF856" s="23"/>
      <c r="FG856" s="23"/>
      <c r="FH856" s="23"/>
      <c r="FI856" s="23"/>
      <c r="FJ856" s="23"/>
      <c r="FK856" s="23"/>
      <c r="FL856" s="23"/>
      <c r="FM856" s="23"/>
      <c r="FN856" s="23"/>
      <c r="FO856" s="23"/>
      <c r="FP856" s="23"/>
      <c r="FQ856" s="23"/>
      <c r="FR856" s="23"/>
      <c r="FS856" s="23"/>
      <c r="FT856" s="23"/>
      <c r="FU856" s="23"/>
      <c r="FV856" s="23"/>
      <c r="FW856" s="23"/>
      <c r="FX856" s="23"/>
      <c r="FY856" s="23"/>
      <c r="FZ856" s="23"/>
      <c r="GA856" s="23"/>
      <c r="GB856" s="23"/>
      <c r="GC856" s="23"/>
      <c r="GD856" s="23"/>
      <c r="GE856" s="23"/>
      <c r="GF856" s="23"/>
      <c r="GG856" s="23"/>
      <c r="GH856" s="23"/>
      <c r="GI856" s="23"/>
      <c r="GJ856" s="23"/>
      <c r="GK856" s="23"/>
    </row>
    <row r="857" spans="1:193" x14ac:dyDescent="0.35">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c r="AD857" s="23"/>
      <c r="AE857" s="23"/>
      <c r="AF857" s="23"/>
      <c r="AG857" s="23"/>
      <c r="AH857" s="23"/>
      <c r="AI857" s="23"/>
      <c r="AJ857" s="23"/>
      <c r="AK857" s="23"/>
      <c r="AL857" s="23"/>
      <c r="AM857" s="23"/>
      <c r="AN857" s="23"/>
      <c r="AO857" s="23"/>
      <c r="AP857" s="23"/>
      <c r="AQ857" s="23"/>
      <c r="AR857" s="23"/>
      <c r="AS857" s="23"/>
      <c r="AT857" s="23"/>
      <c r="AU857" s="23"/>
      <c r="AV857" s="23"/>
      <c r="AW857" s="23"/>
      <c r="AX857" s="23"/>
      <c r="AY857" s="23"/>
      <c r="AZ857" s="23"/>
      <c r="BA857" s="23"/>
      <c r="BB857" s="23"/>
      <c r="BC857" s="23"/>
      <c r="BD857" s="23"/>
      <c r="BE857" s="23"/>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c r="EC857" s="23"/>
      <c r="ED857" s="23"/>
      <c r="EE857" s="23"/>
      <c r="EF857" s="23"/>
      <c r="EG857" s="23"/>
      <c r="EH857" s="23"/>
      <c r="EI857" s="23"/>
      <c r="EJ857" s="23"/>
      <c r="EK857" s="23"/>
      <c r="EL857" s="23"/>
      <c r="EM857" s="23"/>
      <c r="EN857" s="23"/>
      <c r="EO857" s="23"/>
      <c r="EP857" s="23"/>
      <c r="EQ857" s="23"/>
      <c r="ER857" s="23"/>
      <c r="ES857" s="23"/>
      <c r="ET857" s="23"/>
      <c r="EU857" s="23"/>
      <c r="EV857" s="23"/>
      <c r="EW857" s="23"/>
      <c r="EX857" s="23"/>
      <c r="EY857" s="23"/>
      <c r="EZ857" s="23"/>
      <c r="FA857" s="23"/>
      <c r="FB857" s="23"/>
      <c r="FC857" s="23"/>
      <c r="FD857" s="23"/>
      <c r="FE857" s="23"/>
      <c r="FF857" s="23"/>
      <c r="FG857" s="23"/>
      <c r="FH857" s="23"/>
      <c r="FI857" s="23"/>
      <c r="FJ857" s="23"/>
      <c r="FK857" s="23"/>
      <c r="FL857" s="23"/>
      <c r="FM857" s="23"/>
      <c r="FN857" s="23"/>
      <c r="FO857" s="23"/>
      <c r="FP857" s="23"/>
      <c r="FQ857" s="23"/>
      <c r="FR857" s="23"/>
      <c r="FS857" s="23"/>
      <c r="FT857" s="23"/>
      <c r="FU857" s="23"/>
      <c r="FV857" s="23"/>
      <c r="FW857" s="23"/>
      <c r="FX857" s="23"/>
      <c r="FY857" s="23"/>
      <c r="FZ857" s="23"/>
      <c r="GA857" s="23"/>
      <c r="GB857" s="23"/>
      <c r="GC857" s="23"/>
      <c r="GD857" s="23"/>
      <c r="GE857" s="23"/>
      <c r="GF857" s="23"/>
      <c r="GG857" s="23"/>
      <c r="GH857" s="23"/>
      <c r="GI857" s="23"/>
      <c r="GJ857" s="23"/>
      <c r="GK857" s="23"/>
    </row>
    <row r="858" spans="1:193" x14ac:dyDescent="0.35">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c r="AD858" s="23"/>
      <c r="AE858" s="23"/>
      <c r="AF858" s="23"/>
      <c r="AG858" s="23"/>
      <c r="AH858" s="23"/>
      <c r="AI858" s="23"/>
      <c r="AJ858" s="23"/>
      <c r="AK858" s="23"/>
      <c r="AL858" s="23"/>
      <c r="AM858" s="23"/>
      <c r="AN858" s="23"/>
      <c r="AO858" s="23"/>
      <c r="AP858" s="23"/>
      <c r="AQ858" s="23"/>
      <c r="AR858" s="23"/>
      <c r="AS858" s="23"/>
      <c r="AT858" s="23"/>
      <c r="AU858" s="23"/>
      <c r="AV858" s="23"/>
      <c r="AW858" s="23"/>
      <c r="AX858" s="23"/>
      <c r="AY858" s="23"/>
      <c r="AZ858" s="23"/>
      <c r="BA858" s="23"/>
      <c r="BB858" s="23"/>
      <c r="BC858" s="23"/>
      <c r="BD858" s="23"/>
      <c r="BE858" s="23"/>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c r="EC858" s="23"/>
      <c r="ED858" s="23"/>
      <c r="EE858" s="23"/>
      <c r="EF858" s="23"/>
      <c r="EG858" s="23"/>
      <c r="EH858" s="23"/>
      <c r="EI858" s="23"/>
      <c r="EJ858" s="23"/>
      <c r="EK858" s="23"/>
      <c r="EL858" s="23"/>
      <c r="EM858" s="23"/>
      <c r="EN858" s="23"/>
      <c r="EO858" s="23"/>
      <c r="EP858" s="23"/>
      <c r="EQ858" s="23"/>
      <c r="ER858" s="23"/>
      <c r="ES858" s="23"/>
      <c r="ET858" s="23"/>
      <c r="EU858" s="23"/>
      <c r="EV858" s="23"/>
      <c r="EW858" s="23"/>
      <c r="EX858" s="23"/>
      <c r="EY858" s="23"/>
      <c r="EZ858" s="23"/>
      <c r="FA858" s="23"/>
      <c r="FB858" s="23"/>
      <c r="FC858" s="23"/>
      <c r="FD858" s="23"/>
      <c r="FE858" s="23"/>
      <c r="FF858" s="23"/>
      <c r="FG858" s="23"/>
      <c r="FH858" s="23"/>
      <c r="FI858" s="23"/>
      <c r="FJ858" s="23"/>
      <c r="FK858" s="23"/>
      <c r="FL858" s="23"/>
      <c r="FM858" s="23"/>
      <c r="FN858" s="23"/>
      <c r="FO858" s="23"/>
      <c r="FP858" s="23"/>
      <c r="FQ858" s="23"/>
      <c r="FR858" s="23"/>
      <c r="FS858" s="23"/>
      <c r="FT858" s="23"/>
      <c r="FU858" s="23"/>
      <c r="FV858" s="23"/>
      <c r="FW858" s="23"/>
      <c r="FX858" s="23"/>
      <c r="FY858" s="23"/>
      <c r="FZ858" s="23"/>
      <c r="GA858" s="23"/>
      <c r="GB858" s="23"/>
      <c r="GC858" s="23"/>
      <c r="GD858" s="23"/>
      <c r="GE858" s="23"/>
      <c r="GF858" s="23"/>
      <c r="GG858" s="23"/>
      <c r="GH858" s="23"/>
      <c r="GI858" s="23"/>
      <c r="GJ858" s="23"/>
      <c r="GK858" s="23"/>
    </row>
    <row r="859" spans="1:193" x14ac:dyDescent="0.35">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c r="AD859" s="23"/>
      <c r="AE859" s="23"/>
      <c r="AF859" s="23"/>
      <c r="AG859" s="23"/>
      <c r="AH859" s="23"/>
      <c r="AI859" s="23"/>
      <c r="AJ859" s="23"/>
      <c r="AK859" s="23"/>
      <c r="AL859" s="23"/>
      <c r="AM859" s="23"/>
      <c r="AN859" s="23"/>
      <c r="AO859" s="23"/>
      <c r="AP859" s="23"/>
      <c r="AQ859" s="23"/>
      <c r="AR859" s="23"/>
      <c r="AS859" s="23"/>
      <c r="AT859" s="23"/>
      <c r="AU859" s="23"/>
      <c r="AV859" s="23"/>
      <c r="AW859" s="23"/>
      <c r="AX859" s="23"/>
      <c r="AY859" s="23"/>
      <c r="AZ859" s="23"/>
      <c r="BA859" s="23"/>
      <c r="BB859" s="23"/>
      <c r="BC859" s="23"/>
      <c r="BD859" s="23"/>
      <c r="BE859" s="23"/>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c r="EC859" s="23"/>
      <c r="ED859" s="23"/>
      <c r="EE859" s="23"/>
      <c r="EF859" s="23"/>
      <c r="EG859" s="23"/>
      <c r="EH859" s="23"/>
      <c r="EI859" s="23"/>
      <c r="EJ859" s="23"/>
      <c r="EK859" s="23"/>
      <c r="EL859" s="23"/>
      <c r="EM859" s="23"/>
      <c r="EN859" s="23"/>
      <c r="EO859" s="23"/>
      <c r="EP859" s="23"/>
      <c r="EQ859" s="23"/>
      <c r="ER859" s="23"/>
      <c r="ES859" s="23"/>
      <c r="ET859" s="23"/>
      <c r="EU859" s="23"/>
      <c r="EV859" s="23"/>
      <c r="EW859" s="23"/>
      <c r="EX859" s="23"/>
      <c r="EY859" s="23"/>
      <c r="EZ859" s="23"/>
      <c r="FA859" s="23"/>
      <c r="FB859" s="23"/>
      <c r="FC859" s="23"/>
      <c r="FD859" s="23"/>
      <c r="FE859" s="23"/>
      <c r="FF859" s="23"/>
      <c r="FG859" s="23"/>
      <c r="FH859" s="23"/>
      <c r="FI859" s="23"/>
      <c r="FJ859" s="23"/>
      <c r="FK859" s="23"/>
      <c r="FL859" s="23"/>
      <c r="FM859" s="23"/>
      <c r="FN859" s="23"/>
      <c r="FO859" s="23"/>
      <c r="FP859" s="23"/>
      <c r="FQ859" s="23"/>
      <c r="FR859" s="23"/>
      <c r="FS859" s="23"/>
      <c r="FT859" s="23"/>
      <c r="FU859" s="23"/>
      <c r="FV859" s="23"/>
      <c r="FW859" s="23"/>
      <c r="FX859" s="23"/>
      <c r="FY859" s="23"/>
      <c r="FZ859" s="23"/>
      <c r="GA859" s="23"/>
      <c r="GB859" s="23"/>
      <c r="GC859" s="23"/>
      <c r="GD859" s="23"/>
      <c r="GE859" s="23"/>
      <c r="GF859" s="23"/>
      <c r="GG859" s="23"/>
      <c r="GH859" s="23"/>
      <c r="GI859" s="23"/>
      <c r="GJ859" s="23"/>
      <c r="GK859" s="23"/>
    </row>
    <row r="860" spans="1:193" x14ac:dyDescent="0.35">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c r="AD860" s="23"/>
      <c r="AE860" s="23"/>
      <c r="AF860" s="23"/>
      <c r="AG860" s="23"/>
      <c r="AH860" s="23"/>
      <c r="AI860" s="23"/>
      <c r="AJ860" s="23"/>
      <c r="AK860" s="23"/>
      <c r="AL860" s="23"/>
      <c r="AM860" s="23"/>
      <c r="AN860" s="23"/>
      <c r="AO860" s="23"/>
      <c r="AP860" s="23"/>
      <c r="AQ860" s="23"/>
      <c r="AR860" s="23"/>
      <c r="AS860" s="23"/>
      <c r="AT860" s="23"/>
      <c r="AU860" s="23"/>
      <c r="AV860" s="23"/>
      <c r="AW860" s="23"/>
      <c r="AX860" s="23"/>
      <c r="AY860" s="23"/>
      <c r="AZ860" s="23"/>
      <c r="BA860" s="23"/>
      <c r="BB860" s="23"/>
      <c r="BC860" s="23"/>
      <c r="BD860" s="23"/>
      <c r="BE860" s="23"/>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c r="EC860" s="23"/>
      <c r="ED860" s="23"/>
      <c r="EE860" s="23"/>
      <c r="EF860" s="23"/>
      <c r="EG860" s="23"/>
      <c r="EH860" s="23"/>
      <c r="EI860" s="23"/>
      <c r="EJ860" s="23"/>
      <c r="EK860" s="23"/>
      <c r="EL860" s="23"/>
      <c r="EM860" s="23"/>
      <c r="EN860" s="23"/>
      <c r="EO860" s="23"/>
      <c r="EP860" s="23"/>
      <c r="EQ860" s="23"/>
      <c r="ER860" s="23"/>
      <c r="ES860" s="23"/>
      <c r="ET860" s="23"/>
      <c r="EU860" s="23"/>
      <c r="EV860" s="23"/>
      <c r="EW860" s="23"/>
      <c r="EX860" s="23"/>
      <c r="EY860" s="23"/>
      <c r="EZ860" s="23"/>
      <c r="FA860" s="23"/>
      <c r="FB860" s="23"/>
      <c r="FC860" s="23"/>
      <c r="FD860" s="23"/>
      <c r="FE860" s="23"/>
      <c r="FF860" s="23"/>
      <c r="FG860" s="23"/>
      <c r="FH860" s="23"/>
      <c r="FI860" s="23"/>
      <c r="FJ860" s="23"/>
      <c r="FK860" s="23"/>
      <c r="FL860" s="23"/>
      <c r="FM860" s="23"/>
      <c r="FN860" s="23"/>
      <c r="FO860" s="23"/>
      <c r="FP860" s="23"/>
      <c r="FQ860" s="23"/>
      <c r="FR860" s="23"/>
      <c r="FS860" s="23"/>
      <c r="FT860" s="23"/>
      <c r="FU860" s="23"/>
      <c r="FV860" s="23"/>
      <c r="FW860" s="23"/>
      <c r="FX860" s="23"/>
      <c r="FY860" s="23"/>
      <c r="FZ860" s="23"/>
      <c r="GA860" s="23"/>
      <c r="GB860" s="23"/>
      <c r="GC860" s="23"/>
      <c r="GD860" s="23"/>
      <c r="GE860" s="23"/>
      <c r="GF860" s="23"/>
      <c r="GG860" s="23"/>
      <c r="GH860" s="23"/>
      <c r="GI860" s="23"/>
      <c r="GJ860" s="23"/>
      <c r="GK860" s="23"/>
    </row>
    <row r="861" spans="1:193" x14ac:dyDescent="0.35">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c r="AD861" s="23"/>
      <c r="AE861" s="23"/>
      <c r="AF861" s="23"/>
      <c r="AG861" s="23"/>
      <c r="AH861" s="23"/>
      <c r="AI861" s="23"/>
      <c r="AJ861" s="23"/>
      <c r="AK861" s="23"/>
      <c r="AL861" s="23"/>
      <c r="AM861" s="23"/>
      <c r="AN861" s="23"/>
      <c r="AO861" s="23"/>
      <c r="AP861" s="23"/>
      <c r="AQ861" s="23"/>
      <c r="AR861" s="23"/>
      <c r="AS861" s="23"/>
      <c r="AT861" s="23"/>
      <c r="AU861" s="23"/>
      <c r="AV861" s="23"/>
      <c r="AW861" s="23"/>
      <c r="AX861" s="23"/>
      <c r="AY861" s="23"/>
      <c r="AZ861" s="23"/>
      <c r="BA861" s="23"/>
      <c r="BB861" s="23"/>
      <c r="BC861" s="23"/>
      <c r="BD861" s="23"/>
      <c r="BE861" s="23"/>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c r="EC861" s="23"/>
      <c r="ED861" s="23"/>
      <c r="EE861" s="23"/>
      <c r="EF861" s="23"/>
      <c r="EG861" s="23"/>
      <c r="EH861" s="23"/>
      <c r="EI861" s="23"/>
      <c r="EJ861" s="23"/>
      <c r="EK861" s="23"/>
      <c r="EL861" s="23"/>
      <c r="EM861" s="23"/>
      <c r="EN861" s="23"/>
      <c r="EO861" s="23"/>
      <c r="EP861" s="23"/>
      <c r="EQ861" s="23"/>
      <c r="ER861" s="23"/>
      <c r="ES861" s="23"/>
      <c r="ET861" s="23"/>
      <c r="EU861" s="23"/>
      <c r="EV861" s="23"/>
      <c r="EW861" s="23"/>
      <c r="EX861" s="23"/>
      <c r="EY861" s="23"/>
      <c r="EZ861" s="23"/>
      <c r="FA861" s="23"/>
      <c r="FB861" s="23"/>
      <c r="FC861" s="23"/>
      <c r="FD861" s="23"/>
      <c r="FE861" s="23"/>
      <c r="FF861" s="23"/>
      <c r="FG861" s="23"/>
      <c r="FH861" s="23"/>
      <c r="FI861" s="23"/>
      <c r="FJ861" s="23"/>
      <c r="FK861" s="23"/>
      <c r="FL861" s="23"/>
      <c r="FM861" s="23"/>
      <c r="FN861" s="23"/>
      <c r="FO861" s="23"/>
      <c r="FP861" s="23"/>
      <c r="FQ861" s="23"/>
      <c r="FR861" s="23"/>
      <c r="FS861" s="23"/>
      <c r="FT861" s="23"/>
      <c r="FU861" s="23"/>
      <c r="FV861" s="23"/>
      <c r="FW861" s="23"/>
      <c r="FX861" s="23"/>
      <c r="FY861" s="23"/>
      <c r="FZ861" s="23"/>
      <c r="GA861" s="23"/>
      <c r="GB861" s="23"/>
      <c r="GC861" s="23"/>
      <c r="GD861" s="23"/>
      <c r="GE861" s="23"/>
      <c r="GF861" s="23"/>
      <c r="GG861" s="23"/>
      <c r="GH861" s="23"/>
      <c r="GI861" s="23"/>
      <c r="GJ861" s="23"/>
      <c r="GK861" s="23"/>
    </row>
    <row r="862" spans="1:193" x14ac:dyDescent="0.35">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c r="AD862" s="23"/>
      <c r="AE862" s="23"/>
      <c r="AF862" s="23"/>
      <c r="AG862" s="23"/>
      <c r="AH862" s="23"/>
      <c r="AI862" s="23"/>
      <c r="AJ862" s="23"/>
      <c r="AK862" s="23"/>
      <c r="AL862" s="23"/>
      <c r="AM862" s="23"/>
      <c r="AN862" s="23"/>
      <c r="AO862" s="23"/>
      <c r="AP862" s="23"/>
      <c r="AQ862" s="23"/>
      <c r="AR862" s="23"/>
      <c r="AS862" s="23"/>
      <c r="AT862" s="23"/>
      <c r="AU862" s="23"/>
      <c r="AV862" s="23"/>
      <c r="AW862" s="23"/>
      <c r="AX862" s="23"/>
      <c r="AY862" s="23"/>
      <c r="AZ862" s="23"/>
      <c r="BA862" s="23"/>
      <c r="BB862" s="23"/>
      <c r="BC862" s="23"/>
      <c r="BD862" s="23"/>
      <c r="BE862" s="23"/>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c r="EC862" s="23"/>
      <c r="ED862" s="23"/>
      <c r="EE862" s="23"/>
      <c r="EF862" s="23"/>
      <c r="EG862" s="23"/>
      <c r="EH862" s="23"/>
      <c r="EI862" s="23"/>
      <c r="EJ862" s="23"/>
      <c r="EK862" s="23"/>
      <c r="EL862" s="23"/>
      <c r="EM862" s="23"/>
      <c r="EN862" s="23"/>
      <c r="EO862" s="23"/>
      <c r="EP862" s="23"/>
      <c r="EQ862" s="23"/>
      <c r="ER862" s="23"/>
      <c r="ES862" s="23"/>
      <c r="ET862" s="23"/>
      <c r="EU862" s="23"/>
      <c r="EV862" s="23"/>
      <c r="EW862" s="23"/>
      <c r="EX862" s="23"/>
      <c r="EY862" s="23"/>
      <c r="EZ862" s="23"/>
      <c r="FA862" s="23"/>
      <c r="FB862" s="23"/>
      <c r="FC862" s="23"/>
      <c r="FD862" s="23"/>
      <c r="FE862" s="23"/>
      <c r="FF862" s="23"/>
      <c r="FG862" s="23"/>
      <c r="FH862" s="23"/>
      <c r="FI862" s="23"/>
      <c r="FJ862" s="23"/>
      <c r="FK862" s="23"/>
      <c r="FL862" s="23"/>
      <c r="FM862" s="23"/>
      <c r="FN862" s="23"/>
      <c r="FO862" s="23"/>
      <c r="FP862" s="23"/>
      <c r="FQ862" s="23"/>
      <c r="FR862" s="23"/>
      <c r="FS862" s="23"/>
      <c r="FT862" s="23"/>
      <c r="FU862" s="23"/>
      <c r="FV862" s="23"/>
      <c r="FW862" s="23"/>
      <c r="FX862" s="23"/>
      <c r="FY862" s="23"/>
      <c r="FZ862" s="23"/>
      <c r="GA862" s="23"/>
      <c r="GB862" s="23"/>
      <c r="GC862" s="23"/>
      <c r="GD862" s="23"/>
      <c r="GE862" s="23"/>
      <c r="GF862" s="23"/>
      <c r="GG862" s="23"/>
      <c r="GH862" s="23"/>
      <c r="GI862" s="23"/>
      <c r="GJ862" s="23"/>
      <c r="GK862" s="23"/>
    </row>
    <row r="863" spans="1:193" x14ac:dyDescent="0.35">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c r="AD863" s="23"/>
      <c r="AE863" s="23"/>
      <c r="AF863" s="23"/>
      <c r="AG863" s="23"/>
      <c r="AH863" s="23"/>
      <c r="AI863" s="23"/>
      <c r="AJ863" s="23"/>
      <c r="AK863" s="23"/>
      <c r="AL863" s="23"/>
      <c r="AM863" s="23"/>
      <c r="AN863" s="23"/>
      <c r="AO863" s="23"/>
      <c r="AP863" s="23"/>
      <c r="AQ863" s="23"/>
      <c r="AR863" s="23"/>
      <c r="AS863" s="23"/>
      <c r="AT863" s="23"/>
      <c r="AU863" s="23"/>
      <c r="AV863" s="23"/>
      <c r="AW863" s="23"/>
      <c r="AX863" s="23"/>
      <c r="AY863" s="23"/>
      <c r="AZ863" s="23"/>
      <c r="BA863" s="23"/>
      <c r="BB863" s="23"/>
      <c r="BC863" s="23"/>
      <c r="BD863" s="23"/>
      <c r="BE863" s="23"/>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c r="EC863" s="23"/>
      <c r="ED863" s="23"/>
      <c r="EE863" s="23"/>
      <c r="EF863" s="23"/>
      <c r="EG863" s="23"/>
      <c r="EH863" s="23"/>
      <c r="EI863" s="23"/>
      <c r="EJ863" s="23"/>
      <c r="EK863" s="23"/>
      <c r="EL863" s="23"/>
      <c r="EM863" s="23"/>
      <c r="EN863" s="23"/>
      <c r="EO863" s="23"/>
      <c r="EP863" s="23"/>
      <c r="EQ863" s="23"/>
      <c r="ER863" s="23"/>
      <c r="ES863" s="23"/>
      <c r="ET863" s="23"/>
      <c r="EU863" s="23"/>
      <c r="EV863" s="23"/>
      <c r="EW863" s="23"/>
      <c r="EX863" s="23"/>
      <c r="EY863" s="23"/>
      <c r="EZ863" s="23"/>
      <c r="FA863" s="23"/>
      <c r="FB863" s="23"/>
      <c r="FC863" s="23"/>
      <c r="FD863" s="23"/>
      <c r="FE863" s="23"/>
      <c r="FF863" s="23"/>
      <c r="FG863" s="23"/>
      <c r="FH863" s="23"/>
      <c r="FI863" s="23"/>
      <c r="FJ863" s="23"/>
      <c r="FK863" s="23"/>
      <c r="FL863" s="23"/>
      <c r="FM863" s="23"/>
      <c r="FN863" s="23"/>
      <c r="FO863" s="23"/>
      <c r="FP863" s="23"/>
      <c r="FQ863" s="23"/>
      <c r="FR863" s="23"/>
      <c r="FS863" s="23"/>
      <c r="FT863" s="23"/>
      <c r="FU863" s="23"/>
      <c r="FV863" s="23"/>
      <c r="FW863" s="23"/>
      <c r="FX863" s="23"/>
      <c r="FY863" s="23"/>
      <c r="FZ863" s="23"/>
      <c r="GA863" s="23"/>
      <c r="GB863" s="23"/>
      <c r="GC863" s="23"/>
      <c r="GD863" s="23"/>
      <c r="GE863" s="23"/>
      <c r="GF863" s="23"/>
      <c r="GG863" s="23"/>
      <c r="GH863" s="23"/>
      <c r="GI863" s="23"/>
      <c r="GJ863" s="23"/>
      <c r="GK863" s="23"/>
    </row>
    <row r="864" spans="1:193" x14ac:dyDescent="0.35">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c r="AD864" s="23"/>
      <c r="AE864" s="23"/>
      <c r="AF864" s="23"/>
      <c r="AG864" s="23"/>
      <c r="AH864" s="23"/>
      <c r="AI864" s="23"/>
      <c r="AJ864" s="23"/>
      <c r="AK864" s="23"/>
      <c r="AL864" s="23"/>
      <c r="AM864" s="23"/>
      <c r="AN864" s="23"/>
      <c r="AO864" s="23"/>
      <c r="AP864" s="23"/>
      <c r="AQ864" s="23"/>
      <c r="AR864" s="23"/>
      <c r="AS864" s="23"/>
      <c r="AT864" s="23"/>
      <c r="AU864" s="23"/>
      <c r="AV864" s="23"/>
      <c r="AW864" s="23"/>
      <c r="AX864" s="23"/>
      <c r="AY864" s="23"/>
      <c r="AZ864" s="23"/>
      <c r="BA864" s="23"/>
      <c r="BB864" s="23"/>
      <c r="BC864" s="23"/>
      <c r="BD864" s="23"/>
      <c r="BE864" s="23"/>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c r="EC864" s="23"/>
      <c r="ED864" s="23"/>
      <c r="EE864" s="23"/>
      <c r="EF864" s="23"/>
      <c r="EG864" s="23"/>
      <c r="EH864" s="23"/>
      <c r="EI864" s="23"/>
      <c r="EJ864" s="23"/>
      <c r="EK864" s="23"/>
      <c r="EL864" s="23"/>
      <c r="EM864" s="23"/>
      <c r="EN864" s="23"/>
      <c r="EO864" s="23"/>
      <c r="EP864" s="23"/>
      <c r="EQ864" s="23"/>
      <c r="ER864" s="23"/>
      <c r="ES864" s="23"/>
      <c r="ET864" s="23"/>
      <c r="EU864" s="23"/>
      <c r="EV864" s="23"/>
      <c r="EW864" s="23"/>
      <c r="EX864" s="23"/>
      <c r="EY864" s="23"/>
      <c r="EZ864" s="23"/>
      <c r="FA864" s="23"/>
      <c r="FB864" s="23"/>
      <c r="FC864" s="23"/>
      <c r="FD864" s="23"/>
      <c r="FE864" s="23"/>
      <c r="FF864" s="23"/>
      <c r="FG864" s="23"/>
      <c r="FH864" s="23"/>
      <c r="FI864" s="23"/>
      <c r="FJ864" s="23"/>
      <c r="FK864" s="23"/>
      <c r="FL864" s="23"/>
      <c r="FM864" s="23"/>
      <c r="FN864" s="23"/>
      <c r="FO864" s="23"/>
      <c r="FP864" s="23"/>
      <c r="FQ864" s="23"/>
      <c r="FR864" s="23"/>
      <c r="FS864" s="23"/>
      <c r="FT864" s="23"/>
      <c r="FU864" s="23"/>
      <c r="FV864" s="23"/>
      <c r="FW864" s="23"/>
      <c r="FX864" s="23"/>
      <c r="FY864" s="23"/>
      <c r="FZ864" s="23"/>
      <c r="GA864" s="23"/>
      <c r="GB864" s="23"/>
      <c r="GC864" s="23"/>
      <c r="GD864" s="23"/>
      <c r="GE864" s="23"/>
      <c r="GF864" s="23"/>
      <c r="GG864" s="23"/>
      <c r="GH864" s="23"/>
      <c r="GI864" s="23"/>
      <c r="GJ864" s="23"/>
      <c r="GK864" s="23"/>
    </row>
    <row r="865" spans="1:193" x14ac:dyDescent="0.35">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c r="AD865" s="23"/>
      <c r="AE865" s="23"/>
      <c r="AF865" s="23"/>
      <c r="AG865" s="23"/>
      <c r="AH865" s="23"/>
      <c r="AI865" s="23"/>
      <c r="AJ865" s="23"/>
      <c r="AK865" s="23"/>
      <c r="AL865" s="23"/>
      <c r="AM865" s="23"/>
      <c r="AN865" s="23"/>
      <c r="AO865" s="23"/>
      <c r="AP865" s="23"/>
      <c r="AQ865" s="23"/>
      <c r="AR865" s="23"/>
      <c r="AS865" s="23"/>
      <c r="AT865" s="23"/>
      <c r="AU865" s="23"/>
      <c r="AV865" s="23"/>
      <c r="AW865" s="23"/>
      <c r="AX865" s="23"/>
      <c r="AY865" s="23"/>
      <c r="AZ865" s="23"/>
      <c r="BA865" s="23"/>
      <c r="BB865" s="23"/>
      <c r="BC865" s="23"/>
      <c r="BD865" s="23"/>
      <c r="BE865" s="23"/>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c r="EC865" s="23"/>
      <c r="ED865" s="23"/>
      <c r="EE865" s="23"/>
      <c r="EF865" s="23"/>
      <c r="EG865" s="23"/>
      <c r="EH865" s="23"/>
      <c r="EI865" s="23"/>
      <c r="EJ865" s="23"/>
      <c r="EK865" s="23"/>
      <c r="EL865" s="23"/>
      <c r="EM865" s="23"/>
      <c r="EN865" s="23"/>
      <c r="EO865" s="23"/>
      <c r="EP865" s="23"/>
      <c r="EQ865" s="23"/>
      <c r="ER865" s="23"/>
      <c r="ES865" s="23"/>
      <c r="ET865" s="23"/>
      <c r="EU865" s="23"/>
      <c r="EV865" s="23"/>
      <c r="EW865" s="23"/>
      <c r="EX865" s="23"/>
      <c r="EY865" s="23"/>
      <c r="EZ865" s="23"/>
      <c r="FA865" s="23"/>
      <c r="FB865" s="23"/>
      <c r="FC865" s="23"/>
      <c r="FD865" s="23"/>
      <c r="FE865" s="23"/>
      <c r="FF865" s="23"/>
      <c r="FG865" s="23"/>
      <c r="FH865" s="23"/>
      <c r="FI865" s="23"/>
      <c r="FJ865" s="23"/>
      <c r="FK865" s="23"/>
      <c r="FL865" s="23"/>
      <c r="FM865" s="23"/>
      <c r="FN865" s="23"/>
      <c r="FO865" s="23"/>
      <c r="FP865" s="23"/>
      <c r="FQ865" s="23"/>
      <c r="FR865" s="23"/>
      <c r="FS865" s="23"/>
      <c r="FT865" s="23"/>
      <c r="FU865" s="23"/>
      <c r="FV865" s="23"/>
      <c r="FW865" s="23"/>
      <c r="FX865" s="23"/>
      <c r="FY865" s="23"/>
      <c r="FZ865" s="23"/>
      <c r="GA865" s="23"/>
      <c r="GB865" s="23"/>
      <c r="GC865" s="23"/>
      <c r="GD865" s="23"/>
      <c r="GE865" s="23"/>
      <c r="GF865" s="23"/>
      <c r="GG865" s="23"/>
      <c r="GH865" s="23"/>
      <c r="GI865" s="23"/>
      <c r="GJ865" s="23"/>
      <c r="GK865" s="23"/>
    </row>
    <row r="866" spans="1:193" x14ac:dyDescent="0.35">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c r="AD866" s="23"/>
      <c r="AE866" s="23"/>
      <c r="AF866" s="23"/>
      <c r="AG866" s="23"/>
      <c r="AH866" s="23"/>
      <c r="AI866" s="23"/>
      <c r="AJ866" s="23"/>
      <c r="AK866" s="23"/>
      <c r="AL866" s="23"/>
      <c r="AM866" s="23"/>
      <c r="AN866" s="23"/>
      <c r="AO866" s="23"/>
      <c r="AP866" s="23"/>
      <c r="AQ866" s="23"/>
      <c r="AR866" s="23"/>
      <c r="AS866" s="23"/>
      <c r="AT866" s="23"/>
      <c r="AU866" s="23"/>
      <c r="AV866" s="23"/>
      <c r="AW866" s="23"/>
      <c r="AX866" s="23"/>
      <c r="AY866" s="23"/>
      <c r="AZ866" s="23"/>
      <c r="BA866" s="23"/>
      <c r="BB866" s="23"/>
      <c r="BC866" s="23"/>
      <c r="BD866" s="23"/>
      <c r="BE866" s="23"/>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c r="EC866" s="23"/>
      <c r="ED866" s="23"/>
      <c r="EE866" s="23"/>
      <c r="EF866" s="23"/>
      <c r="EG866" s="23"/>
      <c r="EH866" s="23"/>
      <c r="EI866" s="23"/>
      <c r="EJ866" s="23"/>
      <c r="EK866" s="23"/>
      <c r="EL866" s="23"/>
      <c r="EM866" s="23"/>
      <c r="EN866" s="23"/>
      <c r="EO866" s="23"/>
      <c r="EP866" s="23"/>
      <c r="EQ866" s="23"/>
      <c r="ER866" s="23"/>
      <c r="ES866" s="23"/>
      <c r="ET866" s="23"/>
      <c r="EU866" s="23"/>
      <c r="EV866" s="23"/>
      <c r="EW866" s="23"/>
      <c r="EX866" s="23"/>
      <c r="EY866" s="23"/>
      <c r="EZ866" s="23"/>
      <c r="FA866" s="23"/>
      <c r="FB866" s="23"/>
      <c r="FC866" s="23"/>
      <c r="FD866" s="23"/>
      <c r="FE866" s="23"/>
      <c r="FF866" s="23"/>
      <c r="FG866" s="23"/>
      <c r="FH866" s="23"/>
      <c r="FI866" s="23"/>
      <c r="FJ866" s="23"/>
      <c r="FK866" s="23"/>
      <c r="FL866" s="23"/>
      <c r="FM866" s="23"/>
      <c r="FN866" s="23"/>
      <c r="FO866" s="23"/>
      <c r="FP866" s="23"/>
      <c r="FQ866" s="23"/>
      <c r="FR866" s="23"/>
      <c r="FS866" s="23"/>
      <c r="FT866" s="23"/>
      <c r="FU866" s="23"/>
      <c r="FV866" s="23"/>
      <c r="FW866" s="23"/>
      <c r="FX866" s="23"/>
      <c r="FY866" s="23"/>
      <c r="FZ866" s="23"/>
      <c r="GA866" s="23"/>
      <c r="GB866" s="23"/>
      <c r="GC866" s="23"/>
      <c r="GD866" s="23"/>
      <c r="GE866" s="23"/>
      <c r="GF866" s="23"/>
      <c r="GG866" s="23"/>
      <c r="GH866" s="23"/>
      <c r="GI866" s="23"/>
      <c r="GJ866" s="23"/>
      <c r="GK866" s="23"/>
    </row>
    <row r="867" spans="1:193" x14ac:dyDescent="0.35">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c r="AD867" s="23"/>
      <c r="AE867" s="23"/>
      <c r="AF867" s="23"/>
      <c r="AG867" s="23"/>
      <c r="AH867" s="23"/>
      <c r="AI867" s="23"/>
      <c r="AJ867" s="23"/>
      <c r="AK867" s="23"/>
      <c r="AL867" s="23"/>
      <c r="AM867" s="23"/>
      <c r="AN867" s="23"/>
      <c r="AO867" s="23"/>
      <c r="AP867" s="23"/>
      <c r="AQ867" s="23"/>
      <c r="AR867" s="23"/>
      <c r="AS867" s="23"/>
      <c r="AT867" s="23"/>
      <c r="AU867" s="23"/>
      <c r="AV867" s="23"/>
      <c r="AW867" s="23"/>
      <c r="AX867" s="23"/>
      <c r="AY867" s="23"/>
      <c r="AZ867" s="23"/>
      <c r="BA867" s="23"/>
      <c r="BB867" s="23"/>
      <c r="BC867" s="23"/>
      <c r="BD867" s="23"/>
      <c r="BE867" s="23"/>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c r="EC867" s="23"/>
      <c r="ED867" s="23"/>
      <c r="EE867" s="23"/>
      <c r="EF867" s="23"/>
      <c r="EG867" s="23"/>
      <c r="EH867" s="23"/>
      <c r="EI867" s="23"/>
      <c r="EJ867" s="23"/>
      <c r="EK867" s="23"/>
      <c r="EL867" s="23"/>
      <c r="EM867" s="23"/>
      <c r="EN867" s="23"/>
      <c r="EO867" s="23"/>
      <c r="EP867" s="23"/>
      <c r="EQ867" s="23"/>
      <c r="ER867" s="23"/>
      <c r="ES867" s="23"/>
      <c r="ET867" s="23"/>
      <c r="EU867" s="23"/>
      <c r="EV867" s="23"/>
      <c r="EW867" s="23"/>
      <c r="EX867" s="23"/>
      <c r="EY867" s="23"/>
      <c r="EZ867" s="23"/>
      <c r="FA867" s="23"/>
      <c r="FB867" s="23"/>
      <c r="FC867" s="23"/>
      <c r="FD867" s="23"/>
      <c r="FE867" s="23"/>
      <c r="FF867" s="23"/>
      <c r="FG867" s="23"/>
      <c r="FH867" s="23"/>
      <c r="FI867" s="23"/>
      <c r="FJ867" s="23"/>
      <c r="FK867" s="23"/>
      <c r="FL867" s="23"/>
      <c r="FM867" s="23"/>
      <c r="FN867" s="23"/>
      <c r="FO867" s="23"/>
      <c r="FP867" s="23"/>
      <c r="FQ867" s="23"/>
      <c r="FR867" s="23"/>
      <c r="FS867" s="23"/>
      <c r="FT867" s="23"/>
      <c r="FU867" s="23"/>
      <c r="FV867" s="23"/>
      <c r="FW867" s="23"/>
      <c r="FX867" s="23"/>
      <c r="FY867" s="23"/>
      <c r="FZ867" s="23"/>
      <c r="GA867" s="23"/>
      <c r="GB867" s="23"/>
      <c r="GC867" s="23"/>
      <c r="GD867" s="23"/>
      <c r="GE867" s="23"/>
      <c r="GF867" s="23"/>
      <c r="GG867" s="23"/>
      <c r="GH867" s="23"/>
      <c r="GI867" s="23"/>
      <c r="GJ867" s="23"/>
      <c r="GK867" s="23"/>
    </row>
    <row r="868" spans="1:193" x14ac:dyDescent="0.35">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c r="AD868" s="23"/>
      <c r="AE868" s="23"/>
      <c r="AF868" s="23"/>
      <c r="AG868" s="23"/>
      <c r="AH868" s="23"/>
      <c r="AI868" s="23"/>
      <c r="AJ868" s="23"/>
      <c r="AK868" s="23"/>
      <c r="AL868" s="23"/>
      <c r="AM868" s="23"/>
      <c r="AN868" s="23"/>
      <c r="AO868" s="23"/>
      <c r="AP868" s="23"/>
      <c r="AQ868" s="23"/>
      <c r="AR868" s="23"/>
      <c r="AS868" s="23"/>
      <c r="AT868" s="23"/>
      <c r="AU868" s="23"/>
      <c r="AV868" s="23"/>
      <c r="AW868" s="23"/>
      <c r="AX868" s="23"/>
      <c r="AY868" s="23"/>
      <c r="AZ868" s="23"/>
      <c r="BA868" s="23"/>
      <c r="BB868" s="23"/>
      <c r="BC868" s="23"/>
      <c r="BD868" s="23"/>
      <c r="BE868" s="23"/>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c r="EC868" s="23"/>
      <c r="ED868" s="23"/>
      <c r="EE868" s="23"/>
      <c r="EF868" s="23"/>
      <c r="EG868" s="23"/>
      <c r="EH868" s="23"/>
      <c r="EI868" s="23"/>
      <c r="EJ868" s="23"/>
      <c r="EK868" s="23"/>
      <c r="EL868" s="23"/>
      <c r="EM868" s="23"/>
      <c r="EN868" s="23"/>
      <c r="EO868" s="23"/>
      <c r="EP868" s="23"/>
      <c r="EQ868" s="23"/>
      <c r="ER868" s="23"/>
      <c r="ES868" s="23"/>
      <c r="ET868" s="23"/>
      <c r="EU868" s="23"/>
      <c r="EV868" s="23"/>
      <c r="EW868" s="23"/>
      <c r="EX868" s="23"/>
      <c r="EY868" s="23"/>
      <c r="EZ868" s="23"/>
      <c r="FA868" s="23"/>
      <c r="FB868" s="23"/>
      <c r="FC868" s="23"/>
      <c r="FD868" s="23"/>
      <c r="FE868" s="23"/>
      <c r="FF868" s="23"/>
      <c r="FG868" s="23"/>
      <c r="FH868" s="23"/>
      <c r="FI868" s="23"/>
      <c r="FJ868" s="23"/>
      <c r="FK868" s="23"/>
      <c r="FL868" s="23"/>
      <c r="FM868" s="23"/>
      <c r="FN868" s="23"/>
      <c r="FO868" s="23"/>
      <c r="FP868" s="23"/>
      <c r="FQ868" s="23"/>
      <c r="FR868" s="23"/>
      <c r="FS868" s="23"/>
      <c r="FT868" s="23"/>
      <c r="FU868" s="23"/>
      <c r="FV868" s="23"/>
      <c r="FW868" s="23"/>
      <c r="FX868" s="23"/>
      <c r="FY868" s="23"/>
      <c r="FZ868" s="23"/>
      <c r="GA868" s="23"/>
      <c r="GB868" s="23"/>
      <c r="GC868" s="23"/>
      <c r="GD868" s="23"/>
      <c r="GE868" s="23"/>
      <c r="GF868" s="23"/>
      <c r="GG868" s="23"/>
      <c r="GH868" s="23"/>
      <c r="GI868" s="23"/>
      <c r="GJ868" s="23"/>
      <c r="GK868" s="23"/>
    </row>
    <row r="869" spans="1:193" x14ac:dyDescent="0.35">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c r="AR869" s="23"/>
      <c r="AS869" s="23"/>
      <c r="AT869" s="23"/>
      <c r="AU869" s="23"/>
      <c r="AV869" s="23"/>
      <c r="AW869" s="23"/>
      <c r="AX869" s="23"/>
      <c r="AY869" s="23"/>
      <c r="AZ869" s="23"/>
      <c r="BA869" s="23"/>
      <c r="BB869" s="23"/>
      <c r="BC869" s="23"/>
      <c r="BD869" s="23"/>
      <c r="BE869" s="23"/>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c r="EC869" s="23"/>
      <c r="ED869" s="23"/>
      <c r="EE869" s="23"/>
      <c r="EF869" s="23"/>
      <c r="EG869" s="23"/>
      <c r="EH869" s="23"/>
      <c r="EI869" s="23"/>
      <c r="EJ869" s="23"/>
      <c r="EK869" s="23"/>
      <c r="EL869" s="23"/>
      <c r="EM869" s="23"/>
      <c r="EN869" s="23"/>
      <c r="EO869" s="23"/>
      <c r="EP869" s="23"/>
      <c r="EQ869" s="23"/>
      <c r="ER869" s="23"/>
      <c r="ES869" s="23"/>
      <c r="ET869" s="23"/>
      <c r="EU869" s="23"/>
      <c r="EV869" s="23"/>
      <c r="EW869" s="23"/>
      <c r="EX869" s="23"/>
      <c r="EY869" s="23"/>
      <c r="EZ869" s="23"/>
      <c r="FA869" s="23"/>
      <c r="FB869" s="23"/>
      <c r="FC869" s="23"/>
      <c r="FD869" s="23"/>
      <c r="FE869" s="23"/>
      <c r="FF869" s="23"/>
      <c r="FG869" s="23"/>
      <c r="FH869" s="23"/>
      <c r="FI869" s="23"/>
      <c r="FJ869" s="23"/>
      <c r="FK869" s="23"/>
      <c r="FL869" s="23"/>
      <c r="FM869" s="23"/>
      <c r="FN869" s="23"/>
      <c r="FO869" s="23"/>
      <c r="FP869" s="23"/>
      <c r="FQ869" s="23"/>
      <c r="FR869" s="23"/>
      <c r="FS869" s="23"/>
      <c r="FT869" s="23"/>
      <c r="FU869" s="23"/>
      <c r="FV869" s="23"/>
      <c r="FW869" s="23"/>
      <c r="FX869" s="23"/>
      <c r="FY869" s="23"/>
      <c r="FZ869" s="23"/>
      <c r="GA869" s="23"/>
      <c r="GB869" s="23"/>
      <c r="GC869" s="23"/>
      <c r="GD869" s="23"/>
      <c r="GE869" s="23"/>
      <c r="GF869" s="23"/>
      <c r="GG869" s="23"/>
      <c r="GH869" s="23"/>
      <c r="GI869" s="23"/>
      <c r="GJ869" s="23"/>
      <c r="GK869" s="23"/>
    </row>
    <row r="870" spans="1:193" x14ac:dyDescent="0.35">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c r="AD870" s="23"/>
      <c r="AE870" s="23"/>
      <c r="AF870" s="23"/>
      <c r="AG870" s="23"/>
      <c r="AH870" s="23"/>
      <c r="AI870" s="23"/>
      <c r="AJ870" s="23"/>
      <c r="AK870" s="23"/>
      <c r="AL870" s="23"/>
      <c r="AM870" s="23"/>
      <c r="AN870" s="23"/>
      <c r="AO870" s="23"/>
      <c r="AP870" s="23"/>
      <c r="AQ870" s="23"/>
      <c r="AR870" s="23"/>
      <c r="AS870" s="23"/>
      <c r="AT870" s="23"/>
      <c r="AU870" s="23"/>
      <c r="AV870" s="23"/>
      <c r="AW870" s="23"/>
      <c r="AX870" s="23"/>
      <c r="AY870" s="23"/>
      <c r="AZ870" s="23"/>
      <c r="BA870" s="23"/>
      <c r="BB870" s="23"/>
      <c r="BC870" s="23"/>
      <c r="BD870" s="23"/>
      <c r="BE870" s="23"/>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c r="EC870" s="23"/>
      <c r="ED870" s="23"/>
      <c r="EE870" s="23"/>
      <c r="EF870" s="23"/>
      <c r="EG870" s="23"/>
      <c r="EH870" s="23"/>
      <c r="EI870" s="23"/>
      <c r="EJ870" s="23"/>
      <c r="EK870" s="23"/>
      <c r="EL870" s="23"/>
      <c r="EM870" s="23"/>
      <c r="EN870" s="23"/>
      <c r="EO870" s="23"/>
      <c r="EP870" s="23"/>
      <c r="EQ870" s="23"/>
      <c r="ER870" s="23"/>
      <c r="ES870" s="23"/>
      <c r="ET870" s="23"/>
      <c r="EU870" s="23"/>
      <c r="EV870" s="23"/>
      <c r="EW870" s="23"/>
      <c r="EX870" s="23"/>
      <c r="EY870" s="23"/>
      <c r="EZ870" s="23"/>
      <c r="FA870" s="23"/>
      <c r="FB870" s="23"/>
      <c r="FC870" s="23"/>
      <c r="FD870" s="23"/>
      <c r="FE870" s="23"/>
      <c r="FF870" s="23"/>
      <c r="FG870" s="23"/>
      <c r="FH870" s="23"/>
      <c r="FI870" s="23"/>
      <c r="FJ870" s="23"/>
      <c r="FK870" s="23"/>
      <c r="FL870" s="23"/>
      <c r="FM870" s="23"/>
      <c r="FN870" s="23"/>
      <c r="FO870" s="23"/>
      <c r="FP870" s="23"/>
      <c r="FQ870" s="23"/>
      <c r="FR870" s="23"/>
      <c r="FS870" s="23"/>
      <c r="FT870" s="23"/>
      <c r="FU870" s="23"/>
      <c r="FV870" s="23"/>
      <c r="FW870" s="23"/>
      <c r="FX870" s="23"/>
      <c r="FY870" s="23"/>
      <c r="FZ870" s="23"/>
      <c r="GA870" s="23"/>
      <c r="GB870" s="23"/>
      <c r="GC870" s="23"/>
      <c r="GD870" s="23"/>
      <c r="GE870" s="23"/>
      <c r="GF870" s="23"/>
      <c r="GG870" s="23"/>
      <c r="GH870" s="23"/>
      <c r="GI870" s="23"/>
      <c r="GJ870" s="23"/>
      <c r="GK870" s="23"/>
    </row>
    <row r="871" spans="1:193" x14ac:dyDescent="0.35">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c r="AD871" s="23"/>
      <c r="AE871" s="23"/>
      <c r="AF871" s="23"/>
      <c r="AG871" s="23"/>
      <c r="AH871" s="23"/>
      <c r="AI871" s="23"/>
      <c r="AJ871" s="23"/>
      <c r="AK871" s="23"/>
      <c r="AL871" s="23"/>
      <c r="AM871" s="23"/>
      <c r="AN871" s="23"/>
      <c r="AO871" s="23"/>
      <c r="AP871" s="23"/>
      <c r="AQ871" s="23"/>
      <c r="AR871" s="23"/>
      <c r="AS871" s="23"/>
      <c r="AT871" s="23"/>
      <c r="AU871" s="23"/>
      <c r="AV871" s="23"/>
      <c r="AW871" s="23"/>
      <c r="AX871" s="23"/>
      <c r="AY871" s="23"/>
      <c r="AZ871" s="23"/>
      <c r="BA871" s="23"/>
      <c r="BB871" s="23"/>
      <c r="BC871" s="23"/>
      <c r="BD871" s="23"/>
      <c r="BE871" s="23"/>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c r="EC871" s="23"/>
      <c r="ED871" s="23"/>
      <c r="EE871" s="23"/>
      <c r="EF871" s="23"/>
      <c r="EG871" s="23"/>
      <c r="EH871" s="23"/>
      <c r="EI871" s="23"/>
      <c r="EJ871" s="23"/>
      <c r="EK871" s="23"/>
      <c r="EL871" s="23"/>
      <c r="EM871" s="23"/>
      <c r="EN871" s="23"/>
      <c r="EO871" s="23"/>
      <c r="EP871" s="23"/>
      <c r="EQ871" s="23"/>
      <c r="ER871" s="23"/>
      <c r="ES871" s="23"/>
      <c r="ET871" s="23"/>
      <c r="EU871" s="23"/>
      <c r="EV871" s="23"/>
      <c r="EW871" s="23"/>
      <c r="EX871" s="23"/>
      <c r="EY871" s="23"/>
      <c r="EZ871" s="23"/>
      <c r="FA871" s="23"/>
      <c r="FB871" s="23"/>
      <c r="FC871" s="23"/>
      <c r="FD871" s="23"/>
      <c r="FE871" s="23"/>
      <c r="FF871" s="23"/>
      <c r="FG871" s="23"/>
      <c r="FH871" s="23"/>
      <c r="FI871" s="23"/>
      <c r="FJ871" s="23"/>
      <c r="FK871" s="23"/>
      <c r="FL871" s="23"/>
      <c r="FM871" s="23"/>
      <c r="FN871" s="23"/>
      <c r="FO871" s="23"/>
      <c r="FP871" s="23"/>
      <c r="FQ871" s="23"/>
      <c r="FR871" s="23"/>
      <c r="FS871" s="23"/>
      <c r="FT871" s="23"/>
      <c r="FU871" s="23"/>
      <c r="FV871" s="23"/>
      <c r="FW871" s="23"/>
      <c r="FX871" s="23"/>
      <c r="FY871" s="23"/>
      <c r="FZ871" s="23"/>
      <c r="GA871" s="23"/>
      <c r="GB871" s="23"/>
      <c r="GC871" s="23"/>
      <c r="GD871" s="23"/>
      <c r="GE871" s="23"/>
      <c r="GF871" s="23"/>
      <c r="GG871" s="23"/>
      <c r="GH871" s="23"/>
      <c r="GI871" s="23"/>
      <c r="GJ871" s="23"/>
      <c r="GK871" s="23"/>
    </row>
    <row r="872" spans="1:193" x14ac:dyDescent="0.35">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c r="AD872" s="23"/>
      <c r="AE872" s="23"/>
      <c r="AF872" s="23"/>
      <c r="AG872" s="23"/>
      <c r="AH872" s="23"/>
      <c r="AI872" s="23"/>
      <c r="AJ872" s="23"/>
      <c r="AK872" s="23"/>
      <c r="AL872" s="23"/>
      <c r="AM872" s="23"/>
      <c r="AN872" s="23"/>
      <c r="AO872" s="23"/>
      <c r="AP872" s="23"/>
      <c r="AQ872" s="23"/>
      <c r="AR872" s="23"/>
      <c r="AS872" s="23"/>
      <c r="AT872" s="23"/>
      <c r="AU872" s="23"/>
      <c r="AV872" s="23"/>
      <c r="AW872" s="23"/>
      <c r="AX872" s="23"/>
      <c r="AY872" s="23"/>
      <c r="AZ872" s="23"/>
      <c r="BA872" s="23"/>
      <c r="BB872" s="23"/>
      <c r="BC872" s="23"/>
      <c r="BD872" s="23"/>
      <c r="BE872" s="23"/>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c r="EC872" s="23"/>
      <c r="ED872" s="23"/>
      <c r="EE872" s="23"/>
      <c r="EF872" s="23"/>
      <c r="EG872" s="23"/>
      <c r="EH872" s="23"/>
      <c r="EI872" s="23"/>
      <c r="EJ872" s="23"/>
      <c r="EK872" s="23"/>
      <c r="EL872" s="23"/>
      <c r="EM872" s="23"/>
      <c r="EN872" s="23"/>
      <c r="EO872" s="23"/>
      <c r="EP872" s="23"/>
      <c r="EQ872" s="23"/>
      <c r="ER872" s="23"/>
      <c r="ES872" s="23"/>
      <c r="ET872" s="23"/>
      <c r="EU872" s="23"/>
      <c r="EV872" s="23"/>
      <c r="EW872" s="23"/>
      <c r="EX872" s="23"/>
      <c r="EY872" s="23"/>
      <c r="EZ872" s="23"/>
      <c r="FA872" s="23"/>
      <c r="FB872" s="23"/>
      <c r="FC872" s="23"/>
      <c r="FD872" s="23"/>
      <c r="FE872" s="23"/>
      <c r="FF872" s="23"/>
      <c r="FG872" s="23"/>
      <c r="FH872" s="23"/>
      <c r="FI872" s="23"/>
      <c r="FJ872" s="23"/>
      <c r="FK872" s="23"/>
      <c r="FL872" s="23"/>
      <c r="FM872" s="23"/>
      <c r="FN872" s="23"/>
      <c r="FO872" s="23"/>
      <c r="FP872" s="23"/>
      <c r="FQ872" s="23"/>
      <c r="FR872" s="23"/>
      <c r="FS872" s="23"/>
      <c r="FT872" s="23"/>
      <c r="FU872" s="23"/>
      <c r="FV872" s="23"/>
      <c r="FW872" s="23"/>
      <c r="FX872" s="23"/>
      <c r="FY872" s="23"/>
      <c r="FZ872" s="23"/>
      <c r="GA872" s="23"/>
      <c r="GB872" s="23"/>
      <c r="GC872" s="23"/>
      <c r="GD872" s="23"/>
      <c r="GE872" s="23"/>
      <c r="GF872" s="23"/>
      <c r="GG872" s="23"/>
      <c r="GH872" s="23"/>
      <c r="GI872" s="23"/>
      <c r="GJ872" s="23"/>
      <c r="GK872" s="23"/>
    </row>
    <row r="873" spans="1:193" x14ac:dyDescent="0.35">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c r="AD873" s="23"/>
      <c r="AE873" s="23"/>
      <c r="AF873" s="23"/>
      <c r="AG873" s="23"/>
      <c r="AH873" s="23"/>
      <c r="AI873" s="23"/>
      <c r="AJ873" s="23"/>
      <c r="AK873" s="23"/>
      <c r="AL873" s="23"/>
      <c r="AM873" s="23"/>
      <c r="AN873" s="23"/>
      <c r="AO873" s="23"/>
      <c r="AP873" s="23"/>
      <c r="AQ873" s="23"/>
      <c r="AR873" s="23"/>
      <c r="AS873" s="23"/>
      <c r="AT873" s="23"/>
      <c r="AU873" s="23"/>
      <c r="AV873" s="23"/>
      <c r="AW873" s="23"/>
      <c r="AX873" s="23"/>
      <c r="AY873" s="23"/>
      <c r="AZ873" s="23"/>
      <c r="BA873" s="23"/>
      <c r="BB873" s="23"/>
      <c r="BC873" s="23"/>
      <c r="BD873" s="23"/>
      <c r="BE873" s="23"/>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c r="EC873" s="23"/>
      <c r="ED873" s="23"/>
      <c r="EE873" s="23"/>
      <c r="EF873" s="23"/>
      <c r="EG873" s="23"/>
      <c r="EH873" s="23"/>
      <c r="EI873" s="23"/>
      <c r="EJ873" s="23"/>
      <c r="EK873" s="23"/>
      <c r="EL873" s="23"/>
      <c r="EM873" s="23"/>
      <c r="EN873" s="23"/>
      <c r="EO873" s="23"/>
      <c r="EP873" s="23"/>
      <c r="EQ873" s="23"/>
      <c r="ER873" s="23"/>
      <c r="ES873" s="23"/>
      <c r="ET873" s="23"/>
      <c r="EU873" s="23"/>
      <c r="EV873" s="23"/>
      <c r="EW873" s="23"/>
      <c r="EX873" s="23"/>
      <c r="EY873" s="23"/>
      <c r="EZ873" s="23"/>
      <c r="FA873" s="23"/>
      <c r="FB873" s="23"/>
      <c r="FC873" s="23"/>
      <c r="FD873" s="23"/>
      <c r="FE873" s="23"/>
      <c r="FF873" s="23"/>
      <c r="FG873" s="23"/>
      <c r="FH873" s="23"/>
      <c r="FI873" s="23"/>
      <c r="FJ873" s="23"/>
      <c r="FK873" s="23"/>
      <c r="FL873" s="23"/>
      <c r="FM873" s="23"/>
      <c r="FN873" s="23"/>
      <c r="FO873" s="23"/>
      <c r="FP873" s="23"/>
      <c r="FQ873" s="23"/>
      <c r="FR873" s="23"/>
      <c r="FS873" s="23"/>
      <c r="FT873" s="23"/>
      <c r="FU873" s="23"/>
      <c r="FV873" s="23"/>
      <c r="FW873" s="23"/>
      <c r="FX873" s="23"/>
      <c r="FY873" s="23"/>
      <c r="FZ873" s="23"/>
      <c r="GA873" s="23"/>
      <c r="GB873" s="23"/>
      <c r="GC873" s="23"/>
      <c r="GD873" s="23"/>
      <c r="GE873" s="23"/>
      <c r="GF873" s="23"/>
      <c r="GG873" s="23"/>
      <c r="GH873" s="23"/>
      <c r="GI873" s="23"/>
      <c r="GJ873" s="23"/>
      <c r="GK873" s="23"/>
    </row>
    <row r="874" spans="1:193" x14ac:dyDescent="0.35">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23"/>
      <c r="AM874" s="23"/>
      <c r="AN874" s="23"/>
      <c r="AO874" s="23"/>
      <c r="AP874" s="23"/>
      <c r="AQ874" s="23"/>
      <c r="AR874" s="23"/>
      <c r="AS874" s="23"/>
      <c r="AT874" s="23"/>
      <c r="AU874" s="23"/>
      <c r="AV874" s="23"/>
      <c r="AW874" s="23"/>
      <c r="AX874" s="23"/>
      <c r="AY874" s="23"/>
      <c r="AZ874" s="23"/>
      <c r="BA874" s="23"/>
      <c r="BB874" s="23"/>
      <c r="BC874" s="23"/>
      <c r="BD874" s="23"/>
      <c r="BE874" s="23"/>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c r="EC874" s="23"/>
      <c r="ED874" s="23"/>
      <c r="EE874" s="23"/>
      <c r="EF874" s="23"/>
      <c r="EG874" s="23"/>
      <c r="EH874" s="23"/>
      <c r="EI874" s="23"/>
      <c r="EJ874" s="23"/>
      <c r="EK874" s="23"/>
      <c r="EL874" s="23"/>
      <c r="EM874" s="23"/>
      <c r="EN874" s="23"/>
      <c r="EO874" s="23"/>
      <c r="EP874" s="23"/>
      <c r="EQ874" s="23"/>
      <c r="ER874" s="23"/>
      <c r="ES874" s="23"/>
      <c r="ET874" s="23"/>
      <c r="EU874" s="23"/>
      <c r="EV874" s="23"/>
      <c r="EW874" s="23"/>
      <c r="EX874" s="23"/>
      <c r="EY874" s="23"/>
      <c r="EZ874" s="23"/>
      <c r="FA874" s="23"/>
      <c r="FB874" s="23"/>
      <c r="FC874" s="23"/>
      <c r="FD874" s="23"/>
      <c r="FE874" s="23"/>
      <c r="FF874" s="23"/>
      <c r="FG874" s="23"/>
      <c r="FH874" s="23"/>
      <c r="FI874" s="23"/>
      <c r="FJ874" s="23"/>
      <c r="FK874" s="23"/>
      <c r="FL874" s="23"/>
      <c r="FM874" s="23"/>
      <c r="FN874" s="23"/>
      <c r="FO874" s="23"/>
      <c r="FP874" s="23"/>
      <c r="FQ874" s="23"/>
      <c r="FR874" s="23"/>
      <c r="FS874" s="23"/>
      <c r="FT874" s="23"/>
      <c r="FU874" s="23"/>
      <c r="FV874" s="23"/>
      <c r="FW874" s="23"/>
      <c r="FX874" s="23"/>
      <c r="FY874" s="23"/>
      <c r="FZ874" s="23"/>
      <c r="GA874" s="23"/>
      <c r="GB874" s="23"/>
      <c r="GC874" s="23"/>
      <c r="GD874" s="23"/>
      <c r="GE874" s="23"/>
      <c r="GF874" s="23"/>
      <c r="GG874" s="23"/>
      <c r="GH874" s="23"/>
      <c r="GI874" s="23"/>
      <c r="GJ874" s="23"/>
      <c r="GK874" s="23"/>
    </row>
    <row r="875" spans="1:193" x14ac:dyDescent="0.35">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L875" s="23"/>
      <c r="AM875" s="23"/>
      <c r="AN875" s="23"/>
      <c r="AO875" s="23"/>
      <c r="AP875" s="23"/>
      <c r="AQ875" s="23"/>
      <c r="AR875" s="23"/>
      <c r="AS875" s="23"/>
      <c r="AT875" s="23"/>
      <c r="AU875" s="23"/>
      <c r="AV875" s="23"/>
      <c r="AW875" s="23"/>
      <c r="AX875" s="23"/>
      <c r="AY875" s="23"/>
      <c r="AZ875" s="23"/>
      <c r="BA875" s="23"/>
      <c r="BB875" s="23"/>
      <c r="BC875" s="23"/>
      <c r="BD875" s="23"/>
      <c r="BE875" s="23"/>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c r="EC875" s="23"/>
      <c r="ED875" s="23"/>
      <c r="EE875" s="23"/>
      <c r="EF875" s="23"/>
      <c r="EG875" s="23"/>
      <c r="EH875" s="23"/>
      <c r="EI875" s="23"/>
      <c r="EJ875" s="23"/>
      <c r="EK875" s="23"/>
      <c r="EL875" s="23"/>
      <c r="EM875" s="23"/>
      <c r="EN875" s="23"/>
      <c r="EO875" s="23"/>
      <c r="EP875" s="23"/>
      <c r="EQ875" s="23"/>
      <c r="ER875" s="23"/>
      <c r="ES875" s="23"/>
      <c r="ET875" s="23"/>
      <c r="EU875" s="23"/>
      <c r="EV875" s="23"/>
      <c r="EW875" s="23"/>
      <c r="EX875" s="23"/>
      <c r="EY875" s="23"/>
      <c r="EZ875" s="23"/>
      <c r="FA875" s="23"/>
      <c r="FB875" s="23"/>
      <c r="FC875" s="23"/>
      <c r="FD875" s="23"/>
      <c r="FE875" s="23"/>
      <c r="FF875" s="23"/>
      <c r="FG875" s="23"/>
      <c r="FH875" s="23"/>
      <c r="FI875" s="23"/>
      <c r="FJ875" s="23"/>
      <c r="FK875" s="23"/>
      <c r="FL875" s="23"/>
      <c r="FM875" s="23"/>
      <c r="FN875" s="23"/>
      <c r="FO875" s="23"/>
      <c r="FP875" s="23"/>
      <c r="FQ875" s="23"/>
      <c r="FR875" s="23"/>
      <c r="FS875" s="23"/>
      <c r="FT875" s="23"/>
      <c r="FU875" s="23"/>
      <c r="FV875" s="23"/>
      <c r="FW875" s="23"/>
      <c r="FX875" s="23"/>
      <c r="FY875" s="23"/>
      <c r="FZ875" s="23"/>
      <c r="GA875" s="23"/>
      <c r="GB875" s="23"/>
      <c r="GC875" s="23"/>
      <c r="GD875" s="23"/>
      <c r="GE875" s="23"/>
      <c r="GF875" s="23"/>
      <c r="GG875" s="23"/>
      <c r="GH875" s="23"/>
      <c r="GI875" s="23"/>
      <c r="GJ875" s="23"/>
      <c r="GK875" s="23"/>
    </row>
    <row r="876" spans="1:193" x14ac:dyDescent="0.35">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c r="AD876" s="23"/>
      <c r="AE876" s="23"/>
      <c r="AF876" s="23"/>
      <c r="AG876" s="23"/>
      <c r="AH876" s="23"/>
      <c r="AI876" s="23"/>
      <c r="AJ876" s="23"/>
      <c r="AK876" s="23"/>
      <c r="AL876" s="23"/>
      <c r="AM876" s="23"/>
      <c r="AN876" s="23"/>
      <c r="AO876" s="23"/>
      <c r="AP876" s="23"/>
      <c r="AQ876" s="23"/>
      <c r="AR876" s="23"/>
      <c r="AS876" s="23"/>
      <c r="AT876" s="23"/>
      <c r="AU876" s="23"/>
      <c r="AV876" s="23"/>
      <c r="AW876" s="23"/>
      <c r="AX876" s="23"/>
      <c r="AY876" s="23"/>
      <c r="AZ876" s="23"/>
      <c r="BA876" s="23"/>
      <c r="BB876" s="23"/>
      <c r="BC876" s="23"/>
      <c r="BD876" s="23"/>
      <c r="BE876" s="23"/>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c r="EC876" s="23"/>
      <c r="ED876" s="23"/>
      <c r="EE876" s="23"/>
      <c r="EF876" s="23"/>
      <c r="EG876" s="23"/>
      <c r="EH876" s="23"/>
      <c r="EI876" s="23"/>
      <c r="EJ876" s="23"/>
      <c r="EK876" s="23"/>
      <c r="EL876" s="23"/>
      <c r="EM876" s="23"/>
      <c r="EN876" s="23"/>
      <c r="EO876" s="23"/>
      <c r="EP876" s="23"/>
      <c r="EQ876" s="23"/>
      <c r="ER876" s="23"/>
      <c r="ES876" s="23"/>
      <c r="ET876" s="23"/>
      <c r="EU876" s="23"/>
      <c r="EV876" s="23"/>
      <c r="EW876" s="23"/>
      <c r="EX876" s="23"/>
      <c r="EY876" s="23"/>
      <c r="EZ876" s="23"/>
      <c r="FA876" s="23"/>
      <c r="FB876" s="23"/>
      <c r="FC876" s="23"/>
      <c r="FD876" s="23"/>
      <c r="FE876" s="23"/>
      <c r="FF876" s="23"/>
      <c r="FG876" s="23"/>
      <c r="FH876" s="23"/>
      <c r="FI876" s="23"/>
      <c r="FJ876" s="23"/>
      <c r="FK876" s="23"/>
      <c r="FL876" s="23"/>
      <c r="FM876" s="23"/>
      <c r="FN876" s="23"/>
      <c r="FO876" s="23"/>
      <c r="FP876" s="23"/>
      <c r="FQ876" s="23"/>
      <c r="FR876" s="23"/>
      <c r="FS876" s="23"/>
      <c r="FT876" s="23"/>
      <c r="FU876" s="23"/>
      <c r="FV876" s="23"/>
      <c r="FW876" s="23"/>
      <c r="FX876" s="23"/>
      <c r="FY876" s="23"/>
      <c r="FZ876" s="23"/>
      <c r="GA876" s="23"/>
      <c r="GB876" s="23"/>
      <c r="GC876" s="23"/>
      <c r="GD876" s="23"/>
      <c r="GE876" s="23"/>
      <c r="GF876" s="23"/>
      <c r="GG876" s="23"/>
      <c r="GH876" s="23"/>
      <c r="GI876" s="23"/>
      <c r="GJ876" s="23"/>
      <c r="GK876" s="23"/>
    </row>
    <row r="877" spans="1:193" x14ac:dyDescent="0.35">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c r="AD877" s="23"/>
      <c r="AE877" s="23"/>
      <c r="AF877" s="23"/>
      <c r="AG877" s="23"/>
      <c r="AH877" s="23"/>
      <c r="AI877" s="23"/>
      <c r="AJ877" s="23"/>
      <c r="AK877" s="23"/>
      <c r="AL877" s="23"/>
      <c r="AM877" s="23"/>
      <c r="AN877" s="23"/>
      <c r="AO877" s="23"/>
      <c r="AP877" s="23"/>
      <c r="AQ877" s="23"/>
      <c r="AR877" s="23"/>
      <c r="AS877" s="23"/>
      <c r="AT877" s="23"/>
      <c r="AU877" s="23"/>
      <c r="AV877" s="23"/>
      <c r="AW877" s="23"/>
      <c r="AX877" s="23"/>
      <c r="AY877" s="23"/>
      <c r="AZ877" s="23"/>
      <c r="BA877" s="23"/>
      <c r="BB877" s="23"/>
      <c r="BC877" s="23"/>
      <c r="BD877" s="23"/>
      <c r="BE877" s="23"/>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c r="EC877" s="23"/>
      <c r="ED877" s="23"/>
      <c r="EE877" s="23"/>
      <c r="EF877" s="23"/>
      <c r="EG877" s="23"/>
      <c r="EH877" s="23"/>
      <c r="EI877" s="23"/>
      <c r="EJ877" s="23"/>
      <c r="EK877" s="23"/>
      <c r="EL877" s="23"/>
      <c r="EM877" s="23"/>
      <c r="EN877" s="23"/>
      <c r="EO877" s="23"/>
      <c r="EP877" s="23"/>
      <c r="EQ877" s="23"/>
      <c r="ER877" s="23"/>
      <c r="ES877" s="23"/>
      <c r="ET877" s="23"/>
      <c r="EU877" s="23"/>
      <c r="EV877" s="23"/>
      <c r="EW877" s="23"/>
      <c r="EX877" s="23"/>
      <c r="EY877" s="23"/>
      <c r="EZ877" s="23"/>
      <c r="FA877" s="23"/>
      <c r="FB877" s="23"/>
      <c r="FC877" s="23"/>
      <c r="FD877" s="23"/>
      <c r="FE877" s="23"/>
      <c r="FF877" s="23"/>
      <c r="FG877" s="23"/>
      <c r="FH877" s="23"/>
      <c r="FI877" s="23"/>
      <c r="FJ877" s="23"/>
      <c r="FK877" s="23"/>
      <c r="FL877" s="23"/>
      <c r="FM877" s="23"/>
      <c r="FN877" s="23"/>
      <c r="FO877" s="23"/>
      <c r="FP877" s="23"/>
      <c r="FQ877" s="23"/>
      <c r="FR877" s="23"/>
      <c r="FS877" s="23"/>
      <c r="FT877" s="23"/>
      <c r="FU877" s="23"/>
      <c r="FV877" s="23"/>
      <c r="FW877" s="23"/>
      <c r="FX877" s="23"/>
      <c r="FY877" s="23"/>
      <c r="FZ877" s="23"/>
      <c r="GA877" s="23"/>
      <c r="GB877" s="23"/>
      <c r="GC877" s="23"/>
      <c r="GD877" s="23"/>
      <c r="GE877" s="23"/>
      <c r="GF877" s="23"/>
      <c r="GG877" s="23"/>
      <c r="GH877" s="23"/>
      <c r="GI877" s="23"/>
      <c r="GJ877" s="23"/>
      <c r="GK877" s="23"/>
    </row>
    <row r="878" spans="1:193" x14ac:dyDescent="0.35">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c r="AD878" s="23"/>
      <c r="AE878" s="23"/>
      <c r="AF878" s="23"/>
      <c r="AG878" s="23"/>
      <c r="AH878" s="23"/>
      <c r="AI878" s="23"/>
      <c r="AJ878" s="23"/>
      <c r="AK878" s="23"/>
      <c r="AL878" s="23"/>
      <c r="AM878" s="23"/>
      <c r="AN878" s="23"/>
      <c r="AO878" s="23"/>
      <c r="AP878" s="23"/>
      <c r="AQ878" s="23"/>
      <c r="AR878" s="23"/>
      <c r="AS878" s="23"/>
      <c r="AT878" s="23"/>
      <c r="AU878" s="23"/>
      <c r="AV878" s="23"/>
      <c r="AW878" s="23"/>
      <c r="AX878" s="23"/>
      <c r="AY878" s="23"/>
      <c r="AZ878" s="23"/>
      <c r="BA878" s="23"/>
      <c r="BB878" s="23"/>
      <c r="BC878" s="23"/>
      <c r="BD878" s="23"/>
      <c r="BE878" s="23"/>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c r="EC878" s="23"/>
      <c r="ED878" s="23"/>
      <c r="EE878" s="23"/>
      <c r="EF878" s="23"/>
      <c r="EG878" s="23"/>
      <c r="EH878" s="23"/>
      <c r="EI878" s="23"/>
      <c r="EJ878" s="23"/>
      <c r="EK878" s="23"/>
      <c r="EL878" s="23"/>
      <c r="EM878" s="23"/>
      <c r="EN878" s="23"/>
      <c r="EO878" s="23"/>
      <c r="EP878" s="23"/>
      <c r="EQ878" s="23"/>
      <c r="ER878" s="23"/>
      <c r="ES878" s="23"/>
      <c r="ET878" s="23"/>
      <c r="EU878" s="23"/>
      <c r="EV878" s="23"/>
      <c r="EW878" s="23"/>
      <c r="EX878" s="23"/>
      <c r="EY878" s="23"/>
      <c r="EZ878" s="23"/>
      <c r="FA878" s="23"/>
      <c r="FB878" s="23"/>
      <c r="FC878" s="23"/>
      <c r="FD878" s="23"/>
      <c r="FE878" s="23"/>
      <c r="FF878" s="23"/>
      <c r="FG878" s="23"/>
      <c r="FH878" s="23"/>
      <c r="FI878" s="23"/>
      <c r="FJ878" s="23"/>
      <c r="FK878" s="23"/>
      <c r="FL878" s="23"/>
      <c r="FM878" s="23"/>
      <c r="FN878" s="23"/>
      <c r="FO878" s="23"/>
      <c r="FP878" s="23"/>
      <c r="FQ878" s="23"/>
      <c r="FR878" s="23"/>
      <c r="FS878" s="23"/>
      <c r="FT878" s="23"/>
      <c r="FU878" s="23"/>
      <c r="FV878" s="23"/>
      <c r="FW878" s="23"/>
      <c r="FX878" s="23"/>
      <c r="FY878" s="23"/>
      <c r="FZ878" s="23"/>
      <c r="GA878" s="23"/>
      <c r="GB878" s="23"/>
      <c r="GC878" s="23"/>
      <c r="GD878" s="23"/>
      <c r="GE878" s="23"/>
      <c r="GF878" s="23"/>
      <c r="GG878" s="23"/>
      <c r="GH878" s="23"/>
      <c r="GI878" s="23"/>
      <c r="GJ878" s="23"/>
      <c r="GK878" s="23"/>
    </row>
    <row r="879" spans="1:193" x14ac:dyDescent="0.35">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c r="AD879" s="23"/>
      <c r="AE879" s="23"/>
      <c r="AF879" s="23"/>
      <c r="AG879" s="23"/>
      <c r="AH879" s="23"/>
      <c r="AI879" s="23"/>
      <c r="AJ879" s="23"/>
      <c r="AK879" s="23"/>
      <c r="AL879" s="23"/>
      <c r="AM879" s="23"/>
      <c r="AN879" s="23"/>
      <c r="AO879" s="23"/>
      <c r="AP879" s="23"/>
      <c r="AQ879" s="23"/>
      <c r="AR879" s="23"/>
      <c r="AS879" s="23"/>
      <c r="AT879" s="23"/>
      <c r="AU879" s="23"/>
      <c r="AV879" s="23"/>
      <c r="AW879" s="23"/>
      <c r="AX879" s="23"/>
      <c r="AY879" s="23"/>
      <c r="AZ879" s="23"/>
      <c r="BA879" s="23"/>
      <c r="BB879" s="23"/>
      <c r="BC879" s="23"/>
      <c r="BD879" s="23"/>
      <c r="BE879" s="23"/>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c r="EC879" s="23"/>
      <c r="ED879" s="23"/>
      <c r="EE879" s="23"/>
      <c r="EF879" s="23"/>
      <c r="EG879" s="23"/>
      <c r="EH879" s="23"/>
      <c r="EI879" s="23"/>
      <c r="EJ879" s="23"/>
      <c r="EK879" s="23"/>
      <c r="EL879" s="23"/>
      <c r="EM879" s="23"/>
      <c r="EN879" s="23"/>
      <c r="EO879" s="23"/>
      <c r="EP879" s="23"/>
      <c r="EQ879" s="23"/>
      <c r="ER879" s="23"/>
      <c r="ES879" s="23"/>
      <c r="ET879" s="23"/>
      <c r="EU879" s="23"/>
      <c r="EV879" s="23"/>
      <c r="EW879" s="23"/>
      <c r="EX879" s="23"/>
      <c r="EY879" s="23"/>
      <c r="EZ879" s="23"/>
      <c r="FA879" s="23"/>
      <c r="FB879" s="23"/>
      <c r="FC879" s="23"/>
      <c r="FD879" s="23"/>
      <c r="FE879" s="23"/>
      <c r="FF879" s="23"/>
      <c r="FG879" s="23"/>
      <c r="FH879" s="23"/>
      <c r="FI879" s="23"/>
      <c r="FJ879" s="23"/>
      <c r="FK879" s="23"/>
      <c r="FL879" s="23"/>
      <c r="FM879" s="23"/>
      <c r="FN879" s="23"/>
      <c r="FO879" s="23"/>
      <c r="FP879" s="23"/>
      <c r="FQ879" s="23"/>
      <c r="FR879" s="23"/>
      <c r="FS879" s="23"/>
      <c r="FT879" s="23"/>
      <c r="FU879" s="23"/>
      <c r="FV879" s="23"/>
      <c r="FW879" s="23"/>
      <c r="FX879" s="23"/>
      <c r="FY879" s="23"/>
      <c r="FZ879" s="23"/>
      <c r="GA879" s="23"/>
      <c r="GB879" s="23"/>
      <c r="GC879" s="23"/>
      <c r="GD879" s="23"/>
      <c r="GE879" s="23"/>
      <c r="GF879" s="23"/>
      <c r="GG879" s="23"/>
      <c r="GH879" s="23"/>
      <c r="GI879" s="23"/>
      <c r="GJ879" s="23"/>
      <c r="GK879" s="23"/>
    </row>
    <row r="880" spans="1:193" x14ac:dyDescent="0.35">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c r="AD880" s="23"/>
      <c r="AE880" s="23"/>
      <c r="AF880" s="23"/>
      <c r="AG880" s="23"/>
      <c r="AH880" s="23"/>
      <c r="AI880" s="23"/>
      <c r="AJ880" s="23"/>
      <c r="AK880" s="23"/>
      <c r="AL880" s="23"/>
      <c r="AM880" s="23"/>
      <c r="AN880" s="23"/>
      <c r="AO880" s="23"/>
      <c r="AP880" s="23"/>
      <c r="AQ880" s="23"/>
      <c r="AR880" s="23"/>
      <c r="AS880" s="23"/>
      <c r="AT880" s="23"/>
      <c r="AU880" s="23"/>
      <c r="AV880" s="23"/>
      <c r="AW880" s="23"/>
      <c r="AX880" s="23"/>
      <c r="AY880" s="23"/>
      <c r="AZ880" s="23"/>
      <c r="BA880" s="23"/>
      <c r="BB880" s="23"/>
      <c r="BC880" s="23"/>
      <c r="BD880" s="23"/>
      <c r="BE880" s="23"/>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c r="EC880" s="23"/>
      <c r="ED880" s="23"/>
      <c r="EE880" s="23"/>
      <c r="EF880" s="23"/>
      <c r="EG880" s="23"/>
      <c r="EH880" s="23"/>
      <c r="EI880" s="23"/>
      <c r="EJ880" s="23"/>
      <c r="EK880" s="23"/>
      <c r="EL880" s="23"/>
      <c r="EM880" s="23"/>
      <c r="EN880" s="23"/>
      <c r="EO880" s="23"/>
      <c r="EP880" s="23"/>
      <c r="EQ880" s="23"/>
      <c r="ER880" s="23"/>
      <c r="ES880" s="23"/>
      <c r="ET880" s="23"/>
      <c r="EU880" s="23"/>
      <c r="EV880" s="23"/>
      <c r="EW880" s="23"/>
      <c r="EX880" s="23"/>
      <c r="EY880" s="23"/>
      <c r="EZ880" s="23"/>
      <c r="FA880" s="23"/>
      <c r="FB880" s="23"/>
      <c r="FC880" s="23"/>
      <c r="FD880" s="23"/>
      <c r="FE880" s="23"/>
      <c r="FF880" s="23"/>
      <c r="FG880" s="23"/>
      <c r="FH880" s="23"/>
      <c r="FI880" s="23"/>
      <c r="FJ880" s="23"/>
      <c r="FK880" s="23"/>
      <c r="FL880" s="23"/>
      <c r="FM880" s="23"/>
      <c r="FN880" s="23"/>
      <c r="FO880" s="23"/>
      <c r="FP880" s="23"/>
      <c r="FQ880" s="23"/>
      <c r="FR880" s="23"/>
      <c r="FS880" s="23"/>
      <c r="FT880" s="23"/>
      <c r="FU880" s="23"/>
      <c r="FV880" s="23"/>
      <c r="FW880" s="23"/>
      <c r="FX880" s="23"/>
      <c r="FY880" s="23"/>
      <c r="FZ880" s="23"/>
      <c r="GA880" s="23"/>
      <c r="GB880" s="23"/>
      <c r="GC880" s="23"/>
      <c r="GD880" s="23"/>
      <c r="GE880" s="23"/>
      <c r="GF880" s="23"/>
      <c r="GG880" s="23"/>
      <c r="GH880" s="23"/>
      <c r="GI880" s="23"/>
      <c r="GJ880" s="23"/>
      <c r="GK880" s="23"/>
    </row>
    <row r="881" spans="1:193" x14ac:dyDescent="0.35">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c r="AD881" s="23"/>
      <c r="AE881" s="23"/>
      <c r="AF881" s="23"/>
      <c r="AG881" s="23"/>
      <c r="AH881" s="23"/>
      <c r="AI881" s="23"/>
      <c r="AJ881" s="23"/>
      <c r="AK881" s="23"/>
      <c r="AL881" s="23"/>
      <c r="AM881" s="23"/>
      <c r="AN881" s="23"/>
      <c r="AO881" s="23"/>
      <c r="AP881" s="23"/>
      <c r="AQ881" s="23"/>
      <c r="AR881" s="23"/>
      <c r="AS881" s="23"/>
      <c r="AT881" s="23"/>
      <c r="AU881" s="23"/>
      <c r="AV881" s="23"/>
      <c r="AW881" s="23"/>
      <c r="AX881" s="23"/>
      <c r="AY881" s="23"/>
      <c r="AZ881" s="23"/>
      <c r="BA881" s="23"/>
      <c r="BB881" s="23"/>
      <c r="BC881" s="23"/>
      <c r="BD881" s="23"/>
      <c r="BE881" s="23"/>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c r="EC881" s="23"/>
      <c r="ED881" s="23"/>
      <c r="EE881" s="23"/>
      <c r="EF881" s="23"/>
      <c r="EG881" s="23"/>
      <c r="EH881" s="23"/>
      <c r="EI881" s="23"/>
      <c r="EJ881" s="23"/>
      <c r="EK881" s="23"/>
      <c r="EL881" s="23"/>
      <c r="EM881" s="23"/>
      <c r="EN881" s="23"/>
      <c r="EO881" s="23"/>
      <c r="EP881" s="23"/>
      <c r="EQ881" s="23"/>
      <c r="ER881" s="23"/>
      <c r="ES881" s="23"/>
      <c r="ET881" s="23"/>
      <c r="EU881" s="23"/>
      <c r="EV881" s="23"/>
      <c r="EW881" s="23"/>
      <c r="EX881" s="23"/>
      <c r="EY881" s="23"/>
      <c r="EZ881" s="23"/>
      <c r="FA881" s="23"/>
      <c r="FB881" s="23"/>
      <c r="FC881" s="23"/>
      <c r="FD881" s="23"/>
      <c r="FE881" s="23"/>
      <c r="FF881" s="23"/>
      <c r="FG881" s="23"/>
      <c r="FH881" s="23"/>
      <c r="FI881" s="23"/>
      <c r="FJ881" s="23"/>
      <c r="FK881" s="23"/>
      <c r="FL881" s="23"/>
      <c r="FM881" s="23"/>
      <c r="FN881" s="23"/>
      <c r="FO881" s="23"/>
      <c r="FP881" s="23"/>
      <c r="FQ881" s="23"/>
      <c r="FR881" s="23"/>
      <c r="FS881" s="23"/>
      <c r="FT881" s="23"/>
      <c r="FU881" s="23"/>
      <c r="FV881" s="23"/>
      <c r="FW881" s="23"/>
      <c r="FX881" s="23"/>
      <c r="FY881" s="23"/>
      <c r="FZ881" s="23"/>
      <c r="GA881" s="23"/>
      <c r="GB881" s="23"/>
      <c r="GC881" s="23"/>
      <c r="GD881" s="23"/>
      <c r="GE881" s="23"/>
      <c r="GF881" s="23"/>
      <c r="GG881" s="23"/>
      <c r="GH881" s="23"/>
      <c r="GI881" s="23"/>
      <c r="GJ881" s="23"/>
      <c r="GK881" s="23"/>
    </row>
    <row r="882" spans="1:193" x14ac:dyDescent="0.35">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c r="AD882" s="23"/>
      <c r="AE882" s="23"/>
      <c r="AF882" s="23"/>
      <c r="AG882" s="23"/>
      <c r="AH882" s="23"/>
      <c r="AI882" s="23"/>
      <c r="AJ882" s="23"/>
      <c r="AK882" s="23"/>
      <c r="AL882" s="23"/>
      <c r="AM882" s="23"/>
      <c r="AN882" s="23"/>
      <c r="AO882" s="23"/>
      <c r="AP882" s="23"/>
      <c r="AQ882" s="23"/>
      <c r="AR882" s="23"/>
      <c r="AS882" s="23"/>
      <c r="AT882" s="23"/>
      <c r="AU882" s="23"/>
      <c r="AV882" s="23"/>
      <c r="AW882" s="23"/>
      <c r="AX882" s="23"/>
      <c r="AY882" s="23"/>
      <c r="AZ882" s="23"/>
      <c r="BA882" s="23"/>
      <c r="BB882" s="23"/>
      <c r="BC882" s="23"/>
      <c r="BD882" s="23"/>
      <c r="BE882" s="23"/>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c r="EC882" s="23"/>
      <c r="ED882" s="23"/>
      <c r="EE882" s="23"/>
      <c r="EF882" s="23"/>
      <c r="EG882" s="23"/>
      <c r="EH882" s="23"/>
      <c r="EI882" s="23"/>
      <c r="EJ882" s="23"/>
      <c r="EK882" s="23"/>
      <c r="EL882" s="23"/>
      <c r="EM882" s="23"/>
      <c r="EN882" s="23"/>
      <c r="EO882" s="23"/>
      <c r="EP882" s="23"/>
      <c r="EQ882" s="23"/>
      <c r="ER882" s="23"/>
      <c r="ES882" s="23"/>
      <c r="ET882" s="23"/>
      <c r="EU882" s="23"/>
      <c r="EV882" s="23"/>
      <c r="EW882" s="23"/>
      <c r="EX882" s="23"/>
      <c r="EY882" s="23"/>
      <c r="EZ882" s="23"/>
      <c r="FA882" s="23"/>
      <c r="FB882" s="23"/>
      <c r="FC882" s="23"/>
      <c r="FD882" s="23"/>
      <c r="FE882" s="23"/>
      <c r="FF882" s="23"/>
      <c r="FG882" s="23"/>
      <c r="FH882" s="23"/>
      <c r="FI882" s="23"/>
      <c r="FJ882" s="23"/>
      <c r="FK882" s="23"/>
      <c r="FL882" s="23"/>
      <c r="FM882" s="23"/>
      <c r="FN882" s="23"/>
      <c r="FO882" s="23"/>
      <c r="FP882" s="23"/>
      <c r="FQ882" s="23"/>
      <c r="FR882" s="23"/>
      <c r="FS882" s="23"/>
      <c r="FT882" s="23"/>
      <c r="FU882" s="23"/>
      <c r="FV882" s="23"/>
      <c r="FW882" s="23"/>
      <c r="FX882" s="23"/>
      <c r="FY882" s="23"/>
      <c r="FZ882" s="23"/>
      <c r="GA882" s="23"/>
      <c r="GB882" s="23"/>
      <c r="GC882" s="23"/>
      <c r="GD882" s="23"/>
      <c r="GE882" s="23"/>
      <c r="GF882" s="23"/>
      <c r="GG882" s="23"/>
      <c r="GH882" s="23"/>
      <c r="GI882" s="23"/>
      <c r="GJ882" s="23"/>
      <c r="GK882" s="23"/>
    </row>
    <row r="883" spans="1:193" x14ac:dyDescent="0.35">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c r="AD883" s="23"/>
      <c r="AE883" s="23"/>
      <c r="AF883" s="23"/>
      <c r="AG883" s="23"/>
      <c r="AH883" s="23"/>
      <c r="AI883" s="23"/>
      <c r="AJ883" s="23"/>
      <c r="AK883" s="23"/>
      <c r="AL883" s="23"/>
      <c r="AM883" s="23"/>
      <c r="AN883" s="23"/>
      <c r="AO883" s="23"/>
      <c r="AP883" s="23"/>
      <c r="AQ883" s="23"/>
      <c r="AR883" s="23"/>
      <c r="AS883" s="23"/>
      <c r="AT883" s="23"/>
      <c r="AU883" s="23"/>
      <c r="AV883" s="23"/>
      <c r="AW883" s="23"/>
      <c r="AX883" s="23"/>
      <c r="AY883" s="23"/>
      <c r="AZ883" s="23"/>
      <c r="BA883" s="23"/>
      <c r="BB883" s="23"/>
      <c r="BC883" s="23"/>
      <c r="BD883" s="23"/>
      <c r="BE883" s="23"/>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c r="EC883" s="23"/>
      <c r="ED883" s="23"/>
      <c r="EE883" s="23"/>
      <c r="EF883" s="23"/>
      <c r="EG883" s="23"/>
      <c r="EH883" s="23"/>
      <c r="EI883" s="23"/>
      <c r="EJ883" s="23"/>
      <c r="EK883" s="23"/>
      <c r="EL883" s="23"/>
      <c r="EM883" s="23"/>
      <c r="EN883" s="23"/>
      <c r="EO883" s="23"/>
      <c r="EP883" s="23"/>
      <c r="EQ883" s="23"/>
      <c r="ER883" s="23"/>
      <c r="ES883" s="23"/>
      <c r="ET883" s="23"/>
      <c r="EU883" s="23"/>
      <c r="EV883" s="23"/>
      <c r="EW883" s="23"/>
      <c r="EX883" s="23"/>
      <c r="EY883" s="23"/>
      <c r="EZ883" s="23"/>
      <c r="FA883" s="23"/>
      <c r="FB883" s="23"/>
      <c r="FC883" s="23"/>
      <c r="FD883" s="23"/>
      <c r="FE883" s="23"/>
      <c r="FF883" s="23"/>
      <c r="FG883" s="23"/>
      <c r="FH883" s="23"/>
      <c r="FI883" s="23"/>
      <c r="FJ883" s="23"/>
      <c r="FK883" s="23"/>
      <c r="FL883" s="23"/>
      <c r="FM883" s="23"/>
      <c r="FN883" s="23"/>
      <c r="FO883" s="23"/>
      <c r="FP883" s="23"/>
      <c r="FQ883" s="23"/>
      <c r="FR883" s="23"/>
      <c r="FS883" s="23"/>
      <c r="FT883" s="23"/>
      <c r="FU883" s="23"/>
      <c r="FV883" s="23"/>
      <c r="FW883" s="23"/>
      <c r="FX883" s="23"/>
      <c r="FY883" s="23"/>
      <c r="FZ883" s="23"/>
      <c r="GA883" s="23"/>
      <c r="GB883" s="23"/>
      <c r="GC883" s="23"/>
      <c r="GD883" s="23"/>
      <c r="GE883" s="23"/>
      <c r="GF883" s="23"/>
      <c r="GG883" s="23"/>
      <c r="GH883" s="23"/>
      <c r="GI883" s="23"/>
      <c r="GJ883" s="23"/>
      <c r="GK883" s="23"/>
    </row>
    <row r="884" spans="1:193" x14ac:dyDescent="0.35">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c r="AD884" s="23"/>
      <c r="AE884" s="23"/>
      <c r="AF884" s="23"/>
      <c r="AG884" s="23"/>
      <c r="AH884" s="23"/>
      <c r="AI884" s="23"/>
      <c r="AJ884" s="23"/>
      <c r="AK884" s="23"/>
      <c r="AL884" s="23"/>
      <c r="AM884" s="23"/>
      <c r="AN884" s="23"/>
      <c r="AO884" s="23"/>
      <c r="AP884" s="23"/>
      <c r="AQ884" s="23"/>
      <c r="AR884" s="23"/>
      <c r="AS884" s="23"/>
      <c r="AT884" s="23"/>
      <c r="AU884" s="23"/>
      <c r="AV884" s="23"/>
      <c r="AW884" s="23"/>
      <c r="AX884" s="23"/>
      <c r="AY884" s="23"/>
      <c r="AZ884" s="23"/>
      <c r="BA884" s="23"/>
      <c r="BB884" s="23"/>
      <c r="BC884" s="23"/>
      <c r="BD884" s="23"/>
      <c r="BE884" s="23"/>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c r="EC884" s="23"/>
      <c r="ED884" s="23"/>
      <c r="EE884" s="23"/>
      <c r="EF884" s="23"/>
      <c r="EG884" s="23"/>
      <c r="EH884" s="23"/>
      <c r="EI884" s="23"/>
      <c r="EJ884" s="23"/>
      <c r="EK884" s="23"/>
      <c r="EL884" s="23"/>
      <c r="EM884" s="23"/>
      <c r="EN884" s="23"/>
      <c r="EO884" s="23"/>
      <c r="EP884" s="23"/>
      <c r="EQ884" s="23"/>
      <c r="ER884" s="23"/>
      <c r="ES884" s="23"/>
      <c r="ET884" s="23"/>
      <c r="EU884" s="23"/>
      <c r="EV884" s="23"/>
      <c r="EW884" s="23"/>
      <c r="EX884" s="23"/>
      <c r="EY884" s="23"/>
      <c r="EZ884" s="23"/>
      <c r="FA884" s="23"/>
      <c r="FB884" s="23"/>
      <c r="FC884" s="23"/>
      <c r="FD884" s="23"/>
      <c r="FE884" s="23"/>
      <c r="FF884" s="23"/>
      <c r="FG884" s="23"/>
      <c r="FH884" s="23"/>
      <c r="FI884" s="23"/>
      <c r="FJ884" s="23"/>
      <c r="FK884" s="23"/>
      <c r="FL884" s="23"/>
      <c r="FM884" s="23"/>
      <c r="FN884" s="23"/>
      <c r="FO884" s="23"/>
      <c r="FP884" s="23"/>
      <c r="FQ884" s="23"/>
      <c r="FR884" s="23"/>
      <c r="FS884" s="23"/>
      <c r="FT884" s="23"/>
      <c r="FU884" s="23"/>
      <c r="FV884" s="23"/>
      <c r="FW884" s="23"/>
      <c r="FX884" s="23"/>
      <c r="FY884" s="23"/>
      <c r="FZ884" s="23"/>
      <c r="GA884" s="23"/>
      <c r="GB884" s="23"/>
      <c r="GC884" s="23"/>
      <c r="GD884" s="23"/>
      <c r="GE884" s="23"/>
      <c r="GF884" s="23"/>
      <c r="GG884" s="23"/>
      <c r="GH884" s="23"/>
      <c r="GI884" s="23"/>
      <c r="GJ884" s="23"/>
      <c r="GK884" s="23"/>
    </row>
    <row r="885" spans="1:193" x14ac:dyDescent="0.35">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c r="AD885" s="23"/>
      <c r="AE885" s="23"/>
      <c r="AF885" s="23"/>
      <c r="AG885" s="23"/>
      <c r="AH885" s="23"/>
      <c r="AI885" s="23"/>
      <c r="AJ885" s="23"/>
      <c r="AK885" s="23"/>
      <c r="AL885" s="23"/>
      <c r="AM885" s="23"/>
      <c r="AN885" s="23"/>
      <c r="AO885" s="23"/>
      <c r="AP885" s="23"/>
      <c r="AQ885" s="23"/>
      <c r="AR885" s="23"/>
      <c r="AS885" s="23"/>
      <c r="AT885" s="23"/>
      <c r="AU885" s="23"/>
      <c r="AV885" s="23"/>
      <c r="AW885" s="23"/>
      <c r="AX885" s="23"/>
      <c r="AY885" s="23"/>
      <c r="AZ885" s="23"/>
      <c r="BA885" s="23"/>
      <c r="BB885" s="23"/>
      <c r="BC885" s="23"/>
      <c r="BD885" s="23"/>
      <c r="BE885" s="23"/>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c r="EC885" s="23"/>
      <c r="ED885" s="23"/>
      <c r="EE885" s="23"/>
      <c r="EF885" s="23"/>
      <c r="EG885" s="23"/>
      <c r="EH885" s="23"/>
      <c r="EI885" s="23"/>
      <c r="EJ885" s="23"/>
      <c r="EK885" s="23"/>
      <c r="EL885" s="23"/>
      <c r="EM885" s="23"/>
      <c r="EN885" s="23"/>
      <c r="EO885" s="23"/>
      <c r="EP885" s="23"/>
      <c r="EQ885" s="23"/>
      <c r="ER885" s="23"/>
      <c r="ES885" s="23"/>
      <c r="ET885" s="23"/>
      <c r="EU885" s="23"/>
      <c r="EV885" s="23"/>
      <c r="EW885" s="23"/>
      <c r="EX885" s="23"/>
      <c r="EY885" s="23"/>
      <c r="EZ885" s="23"/>
      <c r="FA885" s="23"/>
      <c r="FB885" s="23"/>
      <c r="FC885" s="23"/>
      <c r="FD885" s="23"/>
      <c r="FE885" s="23"/>
      <c r="FF885" s="23"/>
      <c r="FG885" s="23"/>
      <c r="FH885" s="23"/>
      <c r="FI885" s="23"/>
      <c r="FJ885" s="23"/>
      <c r="FK885" s="23"/>
      <c r="FL885" s="23"/>
      <c r="FM885" s="23"/>
      <c r="FN885" s="23"/>
      <c r="FO885" s="23"/>
      <c r="FP885" s="23"/>
      <c r="FQ885" s="23"/>
      <c r="FR885" s="23"/>
      <c r="FS885" s="23"/>
      <c r="FT885" s="23"/>
      <c r="FU885" s="23"/>
      <c r="FV885" s="23"/>
      <c r="FW885" s="23"/>
      <c r="FX885" s="23"/>
      <c r="FY885" s="23"/>
      <c r="FZ885" s="23"/>
      <c r="GA885" s="23"/>
      <c r="GB885" s="23"/>
      <c r="GC885" s="23"/>
      <c r="GD885" s="23"/>
      <c r="GE885" s="23"/>
      <c r="GF885" s="23"/>
      <c r="GG885" s="23"/>
      <c r="GH885" s="23"/>
      <c r="GI885" s="23"/>
      <c r="GJ885" s="23"/>
      <c r="GK885" s="23"/>
    </row>
    <row r="886" spans="1:193" x14ac:dyDescent="0.35">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c r="AD886" s="23"/>
      <c r="AE886" s="23"/>
      <c r="AF886" s="23"/>
      <c r="AG886" s="23"/>
      <c r="AH886" s="23"/>
      <c r="AI886" s="23"/>
      <c r="AJ886" s="23"/>
      <c r="AK886" s="23"/>
      <c r="AL886" s="23"/>
      <c r="AM886" s="23"/>
      <c r="AN886" s="23"/>
      <c r="AO886" s="23"/>
      <c r="AP886" s="23"/>
      <c r="AQ886" s="23"/>
      <c r="AR886" s="23"/>
      <c r="AS886" s="23"/>
      <c r="AT886" s="23"/>
      <c r="AU886" s="23"/>
      <c r="AV886" s="23"/>
      <c r="AW886" s="23"/>
      <c r="AX886" s="23"/>
      <c r="AY886" s="23"/>
      <c r="AZ886" s="23"/>
      <c r="BA886" s="23"/>
      <c r="BB886" s="23"/>
      <c r="BC886" s="23"/>
      <c r="BD886" s="23"/>
      <c r="BE886" s="23"/>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c r="EC886" s="23"/>
      <c r="ED886" s="23"/>
      <c r="EE886" s="23"/>
      <c r="EF886" s="23"/>
      <c r="EG886" s="23"/>
      <c r="EH886" s="23"/>
      <c r="EI886" s="23"/>
      <c r="EJ886" s="23"/>
      <c r="EK886" s="23"/>
      <c r="EL886" s="23"/>
      <c r="EM886" s="23"/>
      <c r="EN886" s="23"/>
      <c r="EO886" s="23"/>
      <c r="EP886" s="23"/>
      <c r="EQ886" s="23"/>
      <c r="ER886" s="23"/>
      <c r="ES886" s="23"/>
      <c r="ET886" s="23"/>
      <c r="EU886" s="23"/>
      <c r="EV886" s="23"/>
      <c r="EW886" s="23"/>
      <c r="EX886" s="23"/>
      <c r="EY886" s="23"/>
      <c r="EZ886" s="23"/>
      <c r="FA886" s="23"/>
      <c r="FB886" s="23"/>
      <c r="FC886" s="23"/>
      <c r="FD886" s="23"/>
      <c r="FE886" s="23"/>
      <c r="FF886" s="23"/>
      <c r="FG886" s="23"/>
      <c r="FH886" s="23"/>
      <c r="FI886" s="23"/>
      <c r="FJ886" s="23"/>
      <c r="FK886" s="23"/>
      <c r="FL886" s="23"/>
      <c r="FM886" s="23"/>
      <c r="FN886" s="23"/>
      <c r="FO886" s="23"/>
      <c r="FP886" s="23"/>
      <c r="FQ886" s="23"/>
      <c r="FR886" s="23"/>
      <c r="FS886" s="23"/>
      <c r="FT886" s="23"/>
      <c r="FU886" s="23"/>
      <c r="FV886" s="23"/>
      <c r="FW886" s="23"/>
      <c r="FX886" s="23"/>
      <c r="FY886" s="23"/>
      <c r="FZ886" s="23"/>
      <c r="GA886" s="23"/>
      <c r="GB886" s="23"/>
      <c r="GC886" s="23"/>
      <c r="GD886" s="23"/>
      <c r="GE886" s="23"/>
      <c r="GF886" s="23"/>
      <c r="GG886" s="23"/>
      <c r="GH886" s="23"/>
      <c r="GI886" s="23"/>
      <c r="GJ886" s="23"/>
      <c r="GK886" s="23"/>
    </row>
    <row r="887" spans="1:193" x14ac:dyDescent="0.35">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c r="AG887" s="23"/>
      <c r="AH887" s="23"/>
      <c r="AI887" s="23"/>
      <c r="AJ887" s="23"/>
      <c r="AK887" s="23"/>
      <c r="AL887" s="23"/>
      <c r="AM887" s="23"/>
      <c r="AN887" s="23"/>
      <c r="AO887" s="23"/>
      <c r="AP887" s="23"/>
      <c r="AQ887" s="23"/>
      <c r="AR887" s="23"/>
      <c r="AS887" s="23"/>
      <c r="AT887" s="23"/>
      <c r="AU887" s="23"/>
      <c r="AV887" s="23"/>
      <c r="AW887" s="23"/>
      <c r="AX887" s="23"/>
      <c r="AY887" s="23"/>
      <c r="AZ887" s="23"/>
      <c r="BA887" s="23"/>
      <c r="BB887" s="23"/>
      <c r="BC887" s="23"/>
      <c r="BD887" s="23"/>
      <c r="BE887" s="23"/>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c r="EC887" s="23"/>
      <c r="ED887" s="23"/>
      <c r="EE887" s="23"/>
      <c r="EF887" s="23"/>
      <c r="EG887" s="23"/>
      <c r="EH887" s="23"/>
      <c r="EI887" s="23"/>
      <c r="EJ887" s="23"/>
      <c r="EK887" s="23"/>
      <c r="EL887" s="23"/>
      <c r="EM887" s="23"/>
      <c r="EN887" s="23"/>
      <c r="EO887" s="23"/>
      <c r="EP887" s="23"/>
      <c r="EQ887" s="23"/>
      <c r="ER887" s="23"/>
      <c r="ES887" s="23"/>
      <c r="ET887" s="23"/>
      <c r="EU887" s="23"/>
      <c r="EV887" s="23"/>
      <c r="EW887" s="23"/>
      <c r="EX887" s="23"/>
      <c r="EY887" s="23"/>
      <c r="EZ887" s="23"/>
      <c r="FA887" s="23"/>
      <c r="FB887" s="23"/>
      <c r="FC887" s="23"/>
      <c r="FD887" s="23"/>
      <c r="FE887" s="23"/>
      <c r="FF887" s="23"/>
      <c r="FG887" s="23"/>
      <c r="FH887" s="23"/>
      <c r="FI887" s="23"/>
      <c r="FJ887" s="23"/>
      <c r="FK887" s="23"/>
      <c r="FL887" s="23"/>
      <c r="FM887" s="23"/>
      <c r="FN887" s="23"/>
      <c r="FO887" s="23"/>
      <c r="FP887" s="23"/>
      <c r="FQ887" s="23"/>
      <c r="FR887" s="23"/>
      <c r="FS887" s="23"/>
      <c r="FT887" s="23"/>
      <c r="FU887" s="23"/>
      <c r="FV887" s="23"/>
      <c r="FW887" s="23"/>
      <c r="FX887" s="23"/>
      <c r="FY887" s="23"/>
      <c r="FZ887" s="23"/>
      <c r="GA887" s="23"/>
      <c r="GB887" s="23"/>
      <c r="GC887" s="23"/>
      <c r="GD887" s="23"/>
      <c r="GE887" s="23"/>
      <c r="GF887" s="23"/>
      <c r="GG887" s="23"/>
      <c r="GH887" s="23"/>
      <c r="GI887" s="23"/>
      <c r="GJ887" s="23"/>
      <c r="GK887" s="23"/>
    </row>
    <row r="888" spans="1:193" x14ac:dyDescent="0.35">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c r="AD888" s="23"/>
      <c r="AE888" s="23"/>
      <c r="AF888" s="23"/>
      <c r="AG888" s="23"/>
      <c r="AH888" s="23"/>
      <c r="AI888" s="23"/>
      <c r="AJ888" s="23"/>
      <c r="AK888" s="23"/>
      <c r="AL888" s="23"/>
      <c r="AM888" s="23"/>
      <c r="AN888" s="23"/>
      <c r="AO888" s="23"/>
      <c r="AP888" s="23"/>
      <c r="AQ888" s="23"/>
      <c r="AR888" s="23"/>
      <c r="AS888" s="23"/>
      <c r="AT888" s="23"/>
      <c r="AU888" s="23"/>
      <c r="AV888" s="23"/>
      <c r="AW888" s="23"/>
      <c r="AX888" s="23"/>
      <c r="AY888" s="23"/>
      <c r="AZ888" s="23"/>
      <c r="BA888" s="23"/>
      <c r="BB888" s="23"/>
      <c r="BC888" s="23"/>
      <c r="BD888" s="23"/>
      <c r="BE888" s="23"/>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c r="EC888" s="23"/>
      <c r="ED888" s="23"/>
      <c r="EE888" s="23"/>
      <c r="EF888" s="23"/>
      <c r="EG888" s="23"/>
      <c r="EH888" s="23"/>
      <c r="EI888" s="23"/>
      <c r="EJ888" s="23"/>
      <c r="EK888" s="23"/>
      <c r="EL888" s="23"/>
      <c r="EM888" s="23"/>
      <c r="EN888" s="23"/>
      <c r="EO888" s="23"/>
      <c r="EP888" s="23"/>
      <c r="EQ888" s="23"/>
      <c r="ER888" s="23"/>
      <c r="ES888" s="23"/>
      <c r="ET888" s="23"/>
      <c r="EU888" s="23"/>
      <c r="EV888" s="23"/>
      <c r="EW888" s="23"/>
      <c r="EX888" s="23"/>
      <c r="EY888" s="23"/>
      <c r="EZ888" s="23"/>
      <c r="FA888" s="23"/>
      <c r="FB888" s="23"/>
      <c r="FC888" s="23"/>
      <c r="FD888" s="23"/>
      <c r="FE888" s="23"/>
      <c r="FF888" s="23"/>
      <c r="FG888" s="23"/>
      <c r="FH888" s="23"/>
      <c r="FI888" s="23"/>
      <c r="FJ888" s="23"/>
      <c r="FK888" s="23"/>
      <c r="FL888" s="23"/>
      <c r="FM888" s="23"/>
      <c r="FN888" s="23"/>
      <c r="FO888" s="23"/>
      <c r="FP888" s="23"/>
      <c r="FQ888" s="23"/>
      <c r="FR888" s="23"/>
      <c r="FS888" s="23"/>
      <c r="FT888" s="23"/>
      <c r="FU888" s="23"/>
      <c r="FV888" s="23"/>
      <c r="FW888" s="23"/>
      <c r="FX888" s="23"/>
      <c r="FY888" s="23"/>
      <c r="FZ888" s="23"/>
      <c r="GA888" s="23"/>
      <c r="GB888" s="23"/>
      <c r="GC888" s="23"/>
      <c r="GD888" s="23"/>
      <c r="GE888" s="23"/>
      <c r="GF888" s="23"/>
      <c r="GG888" s="23"/>
      <c r="GH888" s="23"/>
      <c r="GI888" s="23"/>
      <c r="GJ888" s="23"/>
      <c r="GK888" s="23"/>
    </row>
    <row r="889" spans="1:193" x14ac:dyDescent="0.35">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23"/>
      <c r="AM889" s="23"/>
      <c r="AN889" s="23"/>
      <c r="AO889" s="23"/>
      <c r="AP889" s="23"/>
      <c r="AQ889" s="23"/>
      <c r="AR889" s="23"/>
      <c r="AS889" s="23"/>
      <c r="AT889" s="23"/>
      <c r="AU889" s="23"/>
      <c r="AV889" s="23"/>
      <c r="AW889" s="23"/>
      <c r="AX889" s="23"/>
      <c r="AY889" s="23"/>
      <c r="AZ889" s="23"/>
      <c r="BA889" s="23"/>
      <c r="BB889" s="23"/>
      <c r="BC889" s="23"/>
      <c r="BD889" s="23"/>
      <c r="BE889" s="23"/>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c r="EC889" s="23"/>
      <c r="ED889" s="23"/>
      <c r="EE889" s="23"/>
      <c r="EF889" s="23"/>
      <c r="EG889" s="23"/>
      <c r="EH889" s="23"/>
      <c r="EI889" s="23"/>
      <c r="EJ889" s="23"/>
      <c r="EK889" s="23"/>
      <c r="EL889" s="23"/>
      <c r="EM889" s="23"/>
      <c r="EN889" s="23"/>
      <c r="EO889" s="23"/>
      <c r="EP889" s="23"/>
      <c r="EQ889" s="23"/>
      <c r="ER889" s="23"/>
      <c r="ES889" s="23"/>
      <c r="ET889" s="23"/>
      <c r="EU889" s="23"/>
      <c r="EV889" s="23"/>
      <c r="EW889" s="23"/>
      <c r="EX889" s="23"/>
      <c r="EY889" s="23"/>
      <c r="EZ889" s="23"/>
      <c r="FA889" s="23"/>
      <c r="FB889" s="23"/>
      <c r="FC889" s="23"/>
      <c r="FD889" s="23"/>
      <c r="FE889" s="23"/>
      <c r="FF889" s="23"/>
      <c r="FG889" s="23"/>
      <c r="FH889" s="23"/>
      <c r="FI889" s="23"/>
      <c r="FJ889" s="23"/>
      <c r="FK889" s="23"/>
      <c r="FL889" s="23"/>
      <c r="FM889" s="23"/>
      <c r="FN889" s="23"/>
      <c r="FO889" s="23"/>
      <c r="FP889" s="23"/>
      <c r="FQ889" s="23"/>
      <c r="FR889" s="23"/>
      <c r="FS889" s="23"/>
      <c r="FT889" s="23"/>
      <c r="FU889" s="23"/>
      <c r="FV889" s="23"/>
      <c r="FW889" s="23"/>
      <c r="FX889" s="23"/>
      <c r="FY889" s="23"/>
      <c r="FZ889" s="23"/>
      <c r="GA889" s="23"/>
      <c r="GB889" s="23"/>
      <c r="GC889" s="23"/>
      <c r="GD889" s="23"/>
      <c r="GE889" s="23"/>
      <c r="GF889" s="23"/>
      <c r="GG889" s="23"/>
      <c r="GH889" s="23"/>
      <c r="GI889" s="23"/>
      <c r="GJ889" s="23"/>
      <c r="GK889" s="23"/>
    </row>
    <row r="890" spans="1:193" x14ac:dyDescent="0.35">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L890" s="23"/>
      <c r="AM890" s="23"/>
      <c r="AN890" s="23"/>
      <c r="AO890" s="23"/>
      <c r="AP890" s="23"/>
      <c r="AQ890" s="23"/>
      <c r="AR890" s="23"/>
      <c r="AS890" s="23"/>
      <c r="AT890" s="23"/>
      <c r="AU890" s="23"/>
      <c r="AV890" s="23"/>
      <c r="AW890" s="23"/>
      <c r="AX890" s="23"/>
      <c r="AY890" s="23"/>
      <c r="AZ890" s="23"/>
      <c r="BA890" s="23"/>
      <c r="BB890" s="23"/>
      <c r="BC890" s="23"/>
      <c r="BD890" s="23"/>
      <c r="BE890" s="23"/>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c r="EC890" s="23"/>
      <c r="ED890" s="23"/>
      <c r="EE890" s="23"/>
      <c r="EF890" s="23"/>
      <c r="EG890" s="23"/>
      <c r="EH890" s="23"/>
      <c r="EI890" s="23"/>
      <c r="EJ890" s="23"/>
      <c r="EK890" s="23"/>
      <c r="EL890" s="23"/>
      <c r="EM890" s="23"/>
      <c r="EN890" s="23"/>
      <c r="EO890" s="23"/>
      <c r="EP890" s="23"/>
      <c r="EQ890" s="23"/>
      <c r="ER890" s="23"/>
      <c r="ES890" s="23"/>
      <c r="ET890" s="23"/>
      <c r="EU890" s="23"/>
      <c r="EV890" s="23"/>
      <c r="EW890" s="23"/>
      <c r="EX890" s="23"/>
      <c r="EY890" s="23"/>
      <c r="EZ890" s="23"/>
      <c r="FA890" s="23"/>
      <c r="FB890" s="23"/>
      <c r="FC890" s="23"/>
      <c r="FD890" s="23"/>
      <c r="FE890" s="23"/>
      <c r="FF890" s="23"/>
      <c r="FG890" s="23"/>
      <c r="FH890" s="23"/>
      <c r="FI890" s="23"/>
      <c r="FJ890" s="23"/>
      <c r="FK890" s="23"/>
      <c r="FL890" s="23"/>
      <c r="FM890" s="23"/>
      <c r="FN890" s="23"/>
      <c r="FO890" s="23"/>
      <c r="FP890" s="23"/>
      <c r="FQ890" s="23"/>
      <c r="FR890" s="23"/>
      <c r="FS890" s="23"/>
      <c r="FT890" s="23"/>
      <c r="FU890" s="23"/>
      <c r="FV890" s="23"/>
      <c r="FW890" s="23"/>
      <c r="FX890" s="23"/>
      <c r="FY890" s="23"/>
      <c r="FZ890" s="23"/>
      <c r="GA890" s="23"/>
      <c r="GB890" s="23"/>
      <c r="GC890" s="23"/>
      <c r="GD890" s="23"/>
      <c r="GE890" s="23"/>
      <c r="GF890" s="23"/>
      <c r="GG890" s="23"/>
      <c r="GH890" s="23"/>
      <c r="GI890" s="23"/>
      <c r="GJ890" s="23"/>
      <c r="GK890" s="23"/>
    </row>
    <row r="891" spans="1:193" x14ac:dyDescent="0.35">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c r="AD891" s="23"/>
      <c r="AE891" s="23"/>
      <c r="AF891" s="23"/>
      <c r="AG891" s="23"/>
      <c r="AH891" s="23"/>
      <c r="AI891" s="23"/>
      <c r="AJ891" s="23"/>
      <c r="AK891" s="23"/>
      <c r="AL891" s="23"/>
      <c r="AM891" s="23"/>
      <c r="AN891" s="23"/>
      <c r="AO891" s="23"/>
      <c r="AP891" s="23"/>
      <c r="AQ891" s="23"/>
      <c r="AR891" s="23"/>
      <c r="AS891" s="23"/>
      <c r="AT891" s="23"/>
      <c r="AU891" s="23"/>
      <c r="AV891" s="23"/>
      <c r="AW891" s="23"/>
      <c r="AX891" s="23"/>
      <c r="AY891" s="23"/>
      <c r="AZ891" s="23"/>
      <c r="BA891" s="23"/>
      <c r="BB891" s="23"/>
      <c r="BC891" s="23"/>
      <c r="BD891" s="23"/>
      <c r="BE891" s="23"/>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c r="EC891" s="23"/>
      <c r="ED891" s="23"/>
      <c r="EE891" s="23"/>
      <c r="EF891" s="23"/>
      <c r="EG891" s="23"/>
      <c r="EH891" s="23"/>
      <c r="EI891" s="23"/>
      <c r="EJ891" s="23"/>
      <c r="EK891" s="23"/>
      <c r="EL891" s="23"/>
      <c r="EM891" s="23"/>
      <c r="EN891" s="23"/>
      <c r="EO891" s="23"/>
      <c r="EP891" s="23"/>
      <c r="EQ891" s="23"/>
      <c r="ER891" s="23"/>
      <c r="ES891" s="23"/>
      <c r="ET891" s="23"/>
      <c r="EU891" s="23"/>
      <c r="EV891" s="23"/>
      <c r="EW891" s="23"/>
      <c r="EX891" s="23"/>
      <c r="EY891" s="23"/>
      <c r="EZ891" s="23"/>
      <c r="FA891" s="23"/>
      <c r="FB891" s="23"/>
      <c r="FC891" s="23"/>
      <c r="FD891" s="23"/>
      <c r="FE891" s="23"/>
      <c r="FF891" s="23"/>
      <c r="FG891" s="23"/>
      <c r="FH891" s="23"/>
      <c r="FI891" s="23"/>
      <c r="FJ891" s="23"/>
      <c r="FK891" s="23"/>
      <c r="FL891" s="23"/>
      <c r="FM891" s="23"/>
      <c r="FN891" s="23"/>
      <c r="FO891" s="23"/>
      <c r="FP891" s="23"/>
      <c r="FQ891" s="23"/>
      <c r="FR891" s="23"/>
      <c r="FS891" s="23"/>
      <c r="FT891" s="23"/>
      <c r="FU891" s="23"/>
      <c r="FV891" s="23"/>
      <c r="FW891" s="23"/>
      <c r="FX891" s="23"/>
      <c r="FY891" s="23"/>
      <c r="FZ891" s="23"/>
      <c r="GA891" s="23"/>
      <c r="GB891" s="23"/>
      <c r="GC891" s="23"/>
      <c r="GD891" s="23"/>
      <c r="GE891" s="23"/>
      <c r="GF891" s="23"/>
      <c r="GG891" s="23"/>
      <c r="GH891" s="23"/>
      <c r="GI891" s="23"/>
      <c r="GJ891" s="23"/>
      <c r="GK891" s="23"/>
    </row>
    <row r="892" spans="1:193" x14ac:dyDescent="0.35">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c r="AD892" s="23"/>
      <c r="AE892" s="23"/>
      <c r="AF892" s="23"/>
      <c r="AG892" s="23"/>
      <c r="AH892" s="23"/>
      <c r="AI892" s="23"/>
      <c r="AJ892" s="23"/>
      <c r="AK892" s="23"/>
      <c r="AL892" s="23"/>
      <c r="AM892" s="23"/>
      <c r="AN892" s="23"/>
      <c r="AO892" s="23"/>
      <c r="AP892" s="23"/>
      <c r="AQ892" s="23"/>
      <c r="AR892" s="23"/>
      <c r="AS892" s="23"/>
      <c r="AT892" s="23"/>
      <c r="AU892" s="23"/>
      <c r="AV892" s="23"/>
      <c r="AW892" s="23"/>
      <c r="AX892" s="23"/>
      <c r="AY892" s="23"/>
      <c r="AZ892" s="23"/>
      <c r="BA892" s="23"/>
      <c r="BB892" s="23"/>
      <c r="BC892" s="23"/>
      <c r="BD892" s="23"/>
      <c r="BE892" s="23"/>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c r="EC892" s="23"/>
      <c r="ED892" s="23"/>
      <c r="EE892" s="23"/>
      <c r="EF892" s="23"/>
      <c r="EG892" s="23"/>
      <c r="EH892" s="23"/>
      <c r="EI892" s="23"/>
      <c r="EJ892" s="23"/>
      <c r="EK892" s="23"/>
      <c r="EL892" s="23"/>
      <c r="EM892" s="23"/>
      <c r="EN892" s="23"/>
      <c r="EO892" s="23"/>
      <c r="EP892" s="23"/>
      <c r="EQ892" s="23"/>
      <c r="ER892" s="23"/>
      <c r="ES892" s="23"/>
      <c r="ET892" s="23"/>
      <c r="EU892" s="23"/>
      <c r="EV892" s="23"/>
      <c r="EW892" s="23"/>
      <c r="EX892" s="23"/>
      <c r="EY892" s="23"/>
      <c r="EZ892" s="23"/>
      <c r="FA892" s="23"/>
      <c r="FB892" s="23"/>
      <c r="FC892" s="23"/>
      <c r="FD892" s="23"/>
      <c r="FE892" s="23"/>
      <c r="FF892" s="23"/>
      <c r="FG892" s="23"/>
      <c r="FH892" s="23"/>
      <c r="FI892" s="23"/>
      <c r="FJ892" s="23"/>
      <c r="FK892" s="23"/>
      <c r="FL892" s="23"/>
      <c r="FM892" s="23"/>
      <c r="FN892" s="23"/>
      <c r="FO892" s="23"/>
      <c r="FP892" s="23"/>
      <c r="FQ892" s="23"/>
      <c r="FR892" s="23"/>
      <c r="FS892" s="23"/>
      <c r="FT892" s="23"/>
      <c r="FU892" s="23"/>
      <c r="FV892" s="23"/>
      <c r="FW892" s="23"/>
      <c r="FX892" s="23"/>
      <c r="FY892" s="23"/>
      <c r="FZ892" s="23"/>
      <c r="GA892" s="23"/>
      <c r="GB892" s="23"/>
      <c r="GC892" s="23"/>
      <c r="GD892" s="23"/>
      <c r="GE892" s="23"/>
      <c r="GF892" s="23"/>
      <c r="GG892" s="23"/>
      <c r="GH892" s="23"/>
      <c r="GI892" s="23"/>
      <c r="GJ892" s="23"/>
      <c r="GK892" s="23"/>
    </row>
    <row r="893" spans="1:193" x14ac:dyDescent="0.35">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c r="AD893" s="23"/>
      <c r="AE893" s="23"/>
      <c r="AF893" s="23"/>
      <c r="AG893" s="23"/>
      <c r="AH893" s="23"/>
      <c r="AI893" s="23"/>
      <c r="AJ893" s="23"/>
      <c r="AK893" s="23"/>
      <c r="AL893" s="23"/>
      <c r="AM893" s="23"/>
      <c r="AN893" s="23"/>
      <c r="AO893" s="23"/>
      <c r="AP893" s="23"/>
      <c r="AQ893" s="23"/>
      <c r="AR893" s="23"/>
      <c r="AS893" s="23"/>
      <c r="AT893" s="23"/>
      <c r="AU893" s="23"/>
      <c r="AV893" s="23"/>
      <c r="AW893" s="23"/>
      <c r="AX893" s="23"/>
      <c r="AY893" s="23"/>
      <c r="AZ893" s="23"/>
      <c r="BA893" s="23"/>
      <c r="BB893" s="23"/>
      <c r="BC893" s="23"/>
      <c r="BD893" s="23"/>
      <c r="BE893" s="23"/>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c r="EC893" s="23"/>
      <c r="ED893" s="23"/>
      <c r="EE893" s="23"/>
      <c r="EF893" s="23"/>
      <c r="EG893" s="23"/>
      <c r="EH893" s="23"/>
      <c r="EI893" s="23"/>
      <c r="EJ893" s="23"/>
      <c r="EK893" s="23"/>
      <c r="EL893" s="23"/>
      <c r="EM893" s="23"/>
      <c r="EN893" s="23"/>
      <c r="EO893" s="23"/>
      <c r="EP893" s="23"/>
      <c r="EQ893" s="23"/>
      <c r="ER893" s="23"/>
      <c r="ES893" s="23"/>
      <c r="ET893" s="23"/>
      <c r="EU893" s="23"/>
      <c r="EV893" s="23"/>
      <c r="EW893" s="23"/>
      <c r="EX893" s="23"/>
      <c r="EY893" s="23"/>
      <c r="EZ893" s="23"/>
      <c r="FA893" s="23"/>
      <c r="FB893" s="23"/>
      <c r="FC893" s="23"/>
      <c r="FD893" s="23"/>
      <c r="FE893" s="23"/>
      <c r="FF893" s="23"/>
      <c r="FG893" s="23"/>
      <c r="FH893" s="23"/>
      <c r="FI893" s="23"/>
      <c r="FJ893" s="23"/>
      <c r="FK893" s="23"/>
      <c r="FL893" s="23"/>
      <c r="FM893" s="23"/>
      <c r="FN893" s="23"/>
      <c r="FO893" s="23"/>
      <c r="FP893" s="23"/>
      <c r="FQ893" s="23"/>
      <c r="FR893" s="23"/>
      <c r="FS893" s="23"/>
      <c r="FT893" s="23"/>
      <c r="FU893" s="23"/>
      <c r="FV893" s="23"/>
      <c r="FW893" s="23"/>
      <c r="FX893" s="23"/>
      <c r="FY893" s="23"/>
      <c r="FZ893" s="23"/>
      <c r="GA893" s="23"/>
      <c r="GB893" s="23"/>
      <c r="GC893" s="23"/>
      <c r="GD893" s="23"/>
      <c r="GE893" s="23"/>
      <c r="GF893" s="23"/>
      <c r="GG893" s="23"/>
      <c r="GH893" s="23"/>
      <c r="GI893" s="23"/>
      <c r="GJ893" s="23"/>
      <c r="GK893" s="23"/>
    </row>
    <row r="894" spans="1:193" x14ac:dyDescent="0.35">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c r="AD894" s="23"/>
      <c r="AE894" s="23"/>
      <c r="AF894" s="23"/>
      <c r="AG894" s="23"/>
      <c r="AH894" s="23"/>
      <c r="AI894" s="23"/>
      <c r="AJ894" s="23"/>
      <c r="AK894" s="23"/>
      <c r="AL894" s="23"/>
      <c r="AM894" s="23"/>
      <c r="AN894" s="23"/>
      <c r="AO894" s="23"/>
      <c r="AP894" s="23"/>
      <c r="AQ894" s="23"/>
      <c r="AR894" s="23"/>
      <c r="AS894" s="23"/>
      <c r="AT894" s="23"/>
      <c r="AU894" s="23"/>
      <c r="AV894" s="23"/>
      <c r="AW894" s="23"/>
      <c r="AX894" s="23"/>
      <c r="AY894" s="23"/>
      <c r="AZ894" s="23"/>
      <c r="BA894" s="23"/>
      <c r="BB894" s="23"/>
      <c r="BC894" s="23"/>
      <c r="BD894" s="23"/>
      <c r="BE894" s="23"/>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c r="EC894" s="23"/>
      <c r="ED894" s="23"/>
      <c r="EE894" s="23"/>
      <c r="EF894" s="23"/>
      <c r="EG894" s="23"/>
      <c r="EH894" s="23"/>
      <c r="EI894" s="23"/>
      <c r="EJ894" s="23"/>
      <c r="EK894" s="23"/>
      <c r="EL894" s="23"/>
      <c r="EM894" s="23"/>
      <c r="EN894" s="23"/>
      <c r="EO894" s="23"/>
      <c r="EP894" s="23"/>
      <c r="EQ894" s="23"/>
      <c r="ER894" s="23"/>
      <c r="ES894" s="23"/>
      <c r="ET894" s="23"/>
      <c r="EU894" s="23"/>
      <c r="EV894" s="23"/>
      <c r="EW894" s="23"/>
      <c r="EX894" s="23"/>
      <c r="EY894" s="23"/>
      <c r="EZ894" s="23"/>
      <c r="FA894" s="23"/>
      <c r="FB894" s="23"/>
      <c r="FC894" s="23"/>
      <c r="FD894" s="23"/>
      <c r="FE894" s="23"/>
      <c r="FF894" s="23"/>
      <c r="FG894" s="23"/>
      <c r="FH894" s="23"/>
      <c r="FI894" s="23"/>
      <c r="FJ894" s="23"/>
      <c r="FK894" s="23"/>
      <c r="FL894" s="23"/>
      <c r="FM894" s="23"/>
      <c r="FN894" s="23"/>
      <c r="FO894" s="23"/>
      <c r="FP894" s="23"/>
      <c r="FQ894" s="23"/>
      <c r="FR894" s="23"/>
      <c r="FS894" s="23"/>
      <c r="FT894" s="23"/>
      <c r="FU894" s="23"/>
      <c r="FV894" s="23"/>
      <c r="FW894" s="23"/>
      <c r="FX894" s="23"/>
      <c r="FY894" s="23"/>
      <c r="FZ894" s="23"/>
      <c r="GA894" s="23"/>
      <c r="GB894" s="23"/>
      <c r="GC894" s="23"/>
      <c r="GD894" s="23"/>
      <c r="GE894" s="23"/>
      <c r="GF894" s="23"/>
      <c r="GG894" s="23"/>
      <c r="GH894" s="23"/>
      <c r="GI894" s="23"/>
      <c r="GJ894" s="23"/>
      <c r="GK894" s="23"/>
    </row>
    <row r="895" spans="1:193" x14ac:dyDescent="0.35">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c r="AD895" s="23"/>
      <c r="AE895" s="23"/>
      <c r="AF895" s="23"/>
      <c r="AG895" s="23"/>
      <c r="AH895" s="23"/>
      <c r="AI895" s="23"/>
      <c r="AJ895" s="23"/>
      <c r="AK895" s="23"/>
      <c r="AL895" s="23"/>
      <c r="AM895" s="23"/>
      <c r="AN895" s="23"/>
      <c r="AO895" s="23"/>
      <c r="AP895" s="23"/>
      <c r="AQ895" s="23"/>
      <c r="AR895" s="23"/>
      <c r="AS895" s="23"/>
      <c r="AT895" s="23"/>
      <c r="AU895" s="23"/>
      <c r="AV895" s="23"/>
      <c r="AW895" s="23"/>
      <c r="AX895" s="23"/>
      <c r="AY895" s="23"/>
      <c r="AZ895" s="23"/>
      <c r="BA895" s="23"/>
      <c r="BB895" s="23"/>
      <c r="BC895" s="23"/>
      <c r="BD895" s="23"/>
      <c r="BE895" s="23"/>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c r="EC895" s="23"/>
      <c r="ED895" s="23"/>
      <c r="EE895" s="23"/>
      <c r="EF895" s="23"/>
      <c r="EG895" s="23"/>
      <c r="EH895" s="23"/>
      <c r="EI895" s="23"/>
      <c r="EJ895" s="23"/>
      <c r="EK895" s="23"/>
      <c r="EL895" s="23"/>
      <c r="EM895" s="23"/>
      <c r="EN895" s="23"/>
      <c r="EO895" s="23"/>
      <c r="EP895" s="23"/>
      <c r="EQ895" s="23"/>
      <c r="ER895" s="23"/>
      <c r="ES895" s="23"/>
      <c r="ET895" s="23"/>
      <c r="EU895" s="23"/>
      <c r="EV895" s="23"/>
      <c r="EW895" s="23"/>
      <c r="EX895" s="23"/>
      <c r="EY895" s="23"/>
      <c r="EZ895" s="23"/>
      <c r="FA895" s="23"/>
      <c r="FB895" s="23"/>
      <c r="FC895" s="23"/>
      <c r="FD895" s="23"/>
      <c r="FE895" s="23"/>
      <c r="FF895" s="23"/>
      <c r="FG895" s="23"/>
      <c r="FH895" s="23"/>
      <c r="FI895" s="23"/>
      <c r="FJ895" s="23"/>
      <c r="FK895" s="23"/>
      <c r="FL895" s="23"/>
      <c r="FM895" s="23"/>
      <c r="FN895" s="23"/>
      <c r="FO895" s="23"/>
      <c r="FP895" s="23"/>
      <c r="FQ895" s="23"/>
      <c r="FR895" s="23"/>
      <c r="FS895" s="23"/>
      <c r="FT895" s="23"/>
      <c r="FU895" s="23"/>
      <c r="FV895" s="23"/>
      <c r="FW895" s="23"/>
      <c r="FX895" s="23"/>
      <c r="FY895" s="23"/>
      <c r="FZ895" s="23"/>
      <c r="GA895" s="23"/>
      <c r="GB895" s="23"/>
      <c r="GC895" s="23"/>
      <c r="GD895" s="23"/>
      <c r="GE895" s="23"/>
      <c r="GF895" s="23"/>
      <c r="GG895" s="23"/>
      <c r="GH895" s="23"/>
      <c r="GI895" s="23"/>
      <c r="GJ895" s="23"/>
      <c r="GK895" s="23"/>
    </row>
    <row r="896" spans="1:193" x14ac:dyDescent="0.35">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c r="AR896" s="23"/>
      <c r="AS896" s="23"/>
      <c r="AT896" s="23"/>
      <c r="AU896" s="23"/>
      <c r="AV896" s="23"/>
      <c r="AW896" s="23"/>
      <c r="AX896" s="23"/>
      <c r="AY896" s="23"/>
      <c r="AZ896" s="23"/>
      <c r="BA896" s="23"/>
      <c r="BB896" s="23"/>
      <c r="BC896" s="23"/>
      <c r="BD896" s="23"/>
      <c r="BE896" s="23"/>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c r="EC896" s="23"/>
      <c r="ED896" s="23"/>
      <c r="EE896" s="23"/>
      <c r="EF896" s="23"/>
      <c r="EG896" s="23"/>
      <c r="EH896" s="23"/>
      <c r="EI896" s="23"/>
      <c r="EJ896" s="23"/>
      <c r="EK896" s="23"/>
      <c r="EL896" s="23"/>
      <c r="EM896" s="23"/>
      <c r="EN896" s="23"/>
      <c r="EO896" s="23"/>
      <c r="EP896" s="23"/>
      <c r="EQ896" s="23"/>
      <c r="ER896" s="23"/>
      <c r="ES896" s="23"/>
      <c r="ET896" s="23"/>
      <c r="EU896" s="23"/>
      <c r="EV896" s="23"/>
      <c r="EW896" s="23"/>
      <c r="EX896" s="23"/>
      <c r="EY896" s="23"/>
      <c r="EZ896" s="23"/>
      <c r="FA896" s="23"/>
      <c r="FB896" s="23"/>
      <c r="FC896" s="23"/>
      <c r="FD896" s="23"/>
      <c r="FE896" s="23"/>
      <c r="FF896" s="23"/>
      <c r="FG896" s="23"/>
      <c r="FH896" s="23"/>
      <c r="FI896" s="23"/>
      <c r="FJ896" s="23"/>
      <c r="FK896" s="23"/>
      <c r="FL896" s="23"/>
      <c r="FM896" s="23"/>
      <c r="FN896" s="23"/>
      <c r="FO896" s="23"/>
      <c r="FP896" s="23"/>
      <c r="FQ896" s="23"/>
      <c r="FR896" s="23"/>
      <c r="FS896" s="23"/>
      <c r="FT896" s="23"/>
      <c r="FU896" s="23"/>
      <c r="FV896" s="23"/>
      <c r="FW896" s="23"/>
      <c r="FX896" s="23"/>
      <c r="FY896" s="23"/>
      <c r="FZ896" s="23"/>
      <c r="GA896" s="23"/>
      <c r="GB896" s="23"/>
      <c r="GC896" s="23"/>
      <c r="GD896" s="23"/>
      <c r="GE896" s="23"/>
      <c r="GF896" s="23"/>
      <c r="GG896" s="23"/>
      <c r="GH896" s="23"/>
      <c r="GI896" s="23"/>
      <c r="GJ896" s="23"/>
      <c r="GK896" s="23"/>
    </row>
    <row r="897" spans="1:193" x14ac:dyDescent="0.35">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23"/>
      <c r="AM897" s="23"/>
      <c r="AN897" s="23"/>
      <c r="AO897" s="23"/>
      <c r="AP897" s="23"/>
      <c r="AQ897" s="23"/>
      <c r="AR897" s="23"/>
      <c r="AS897" s="23"/>
      <c r="AT897" s="23"/>
      <c r="AU897" s="23"/>
      <c r="AV897" s="23"/>
      <c r="AW897" s="23"/>
      <c r="AX897" s="23"/>
      <c r="AY897" s="23"/>
      <c r="AZ897" s="23"/>
      <c r="BA897" s="23"/>
      <c r="BB897" s="23"/>
      <c r="BC897" s="23"/>
      <c r="BD897" s="23"/>
      <c r="BE897" s="23"/>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c r="EC897" s="23"/>
      <c r="ED897" s="23"/>
      <c r="EE897" s="23"/>
      <c r="EF897" s="23"/>
      <c r="EG897" s="23"/>
      <c r="EH897" s="23"/>
      <c r="EI897" s="23"/>
      <c r="EJ897" s="23"/>
      <c r="EK897" s="23"/>
      <c r="EL897" s="23"/>
      <c r="EM897" s="23"/>
      <c r="EN897" s="23"/>
      <c r="EO897" s="23"/>
      <c r="EP897" s="23"/>
      <c r="EQ897" s="23"/>
      <c r="ER897" s="23"/>
      <c r="ES897" s="23"/>
      <c r="ET897" s="23"/>
      <c r="EU897" s="23"/>
      <c r="EV897" s="23"/>
      <c r="EW897" s="23"/>
      <c r="EX897" s="23"/>
      <c r="EY897" s="23"/>
      <c r="EZ897" s="23"/>
      <c r="FA897" s="23"/>
      <c r="FB897" s="23"/>
      <c r="FC897" s="23"/>
      <c r="FD897" s="23"/>
      <c r="FE897" s="23"/>
      <c r="FF897" s="23"/>
      <c r="FG897" s="23"/>
      <c r="FH897" s="23"/>
      <c r="FI897" s="23"/>
      <c r="FJ897" s="23"/>
      <c r="FK897" s="23"/>
      <c r="FL897" s="23"/>
      <c r="FM897" s="23"/>
      <c r="FN897" s="23"/>
      <c r="FO897" s="23"/>
      <c r="FP897" s="23"/>
      <c r="FQ897" s="23"/>
      <c r="FR897" s="23"/>
      <c r="FS897" s="23"/>
      <c r="FT897" s="23"/>
      <c r="FU897" s="23"/>
      <c r="FV897" s="23"/>
      <c r="FW897" s="23"/>
      <c r="FX897" s="23"/>
      <c r="FY897" s="23"/>
      <c r="FZ897" s="23"/>
      <c r="GA897" s="23"/>
      <c r="GB897" s="23"/>
      <c r="GC897" s="23"/>
      <c r="GD897" s="23"/>
      <c r="GE897" s="23"/>
      <c r="GF897" s="23"/>
      <c r="GG897" s="23"/>
      <c r="GH897" s="23"/>
      <c r="GI897" s="23"/>
      <c r="GJ897" s="23"/>
      <c r="GK897" s="23"/>
    </row>
    <row r="898" spans="1:193" x14ac:dyDescent="0.35">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23"/>
      <c r="AM898" s="23"/>
      <c r="AN898" s="23"/>
      <c r="AO898" s="23"/>
      <c r="AP898" s="23"/>
      <c r="AQ898" s="23"/>
      <c r="AR898" s="23"/>
      <c r="AS898" s="23"/>
      <c r="AT898" s="23"/>
      <c r="AU898" s="23"/>
      <c r="AV898" s="23"/>
      <c r="AW898" s="23"/>
      <c r="AX898" s="23"/>
      <c r="AY898" s="23"/>
      <c r="AZ898" s="23"/>
      <c r="BA898" s="23"/>
      <c r="BB898" s="23"/>
      <c r="BC898" s="23"/>
      <c r="BD898" s="23"/>
      <c r="BE898" s="23"/>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c r="EC898" s="23"/>
      <c r="ED898" s="23"/>
      <c r="EE898" s="23"/>
      <c r="EF898" s="23"/>
      <c r="EG898" s="23"/>
      <c r="EH898" s="23"/>
      <c r="EI898" s="23"/>
      <c r="EJ898" s="23"/>
      <c r="EK898" s="23"/>
      <c r="EL898" s="23"/>
      <c r="EM898" s="23"/>
      <c r="EN898" s="23"/>
      <c r="EO898" s="23"/>
      <c r="EP898" s="23"/>
      <c r="EQ898" s="23"/>
      <c r="ER898" s="23"/>
      <c r="ES898" s="23"/>
      <c r="ET898" s="23"/>
      <c r="EU898" s="23"/>
      <c r="EV898" s="23"/>
      <c r="EW898" s="23"/>
      <c r="EX898" s="23"/>
      <c r="EY898" s="23"/>
      <c r="EZ898" s="23"/>
      <c r="FA898" s="23"/>
      <c r="FB898" s="23"/>
      <c r="FC898" s="23"/>
      <c r="FD898" s="23"/>
      <c r="FE898" s="23"/>
      <c r="FF898" s="23"/>
      <c r="FG898" s="23"/>
      <c r="FH898" s="23"/>
      <c r="FI898" s="23"/>
      <c r="FJ898" s="23"/>
      <c r="FK898" s="23"/>
      <c r="FL898" s="23"/>
      <c r="FM898" s="23"/>
      <c r="FN898" s="23"/>
      <c r="FO898" s="23"/>
      <c r="FP898" s="23"/>
      <c r="FQ898" s="23"/>
      <c r="FR898" s="23"/>
      <c r="FS898" s="23"/>
      <c r="FT898" s="23"/>
      <c r="FU898" s="23"/>
      <c r="FV898" s="23"/>
      <c r="FW898" s="23"/>
      <c r="FX898" s="23"/>
      <c r="FY898" s="23"/>
      <c r="FZ898" s="23"/>
      <c r="GA898" s="23"/>
      <c r="GB898" s="23"/>
      <c r="GC898" s="23"/>
      <c r="GD898" s="23"/>
      <c r="GE898" s="23"/>
      <c r="GF898" s="23"/>
      <c r="GG898" s="23"/>
      <c r="GH898" s="23"/>
      <c r="GI898" s="23"/>
      <c r="GJ898" s="23"/>
      <c r="GK898" s="23"/>
    </row>
    <row r="899" spans="1:193" x14ac:dyDescent="0.35">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L899" s="23"/>
      <c r="AM899" s="23"/>
      <c r="AN899" s="23"/>
      <c r="AO899" s="23"/>
      <c r="AP899" s="23"/>
      <c r="AQ899" s="23"/>
      <c r="AR899" s="23"/>
      <c r="AS899" s="23"/>
      <c r="AT899" s="23"/>
      <c r="AU899" s="23"/>
      <c r="AV899" s="23"/>
      <c r="AW899" s="23"/>
      <c r="AX899" s="23"/>
      <c r="AY899" s="23"/>
      <c r="AZ899" s="23"/>
      <c r="BA899" s="23"/>
      <c r="BB899" s="23"/>
      <c r="BC899" s="23"/>
      <c r="BD899" s="23"/>
      <c r="BE899" s="23"/>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c r="EC899" s="23"/>
      <c r="ED899" s="23"/>
      <c r="EE899" s="23"/>
      <c r="EF899" s="23"/>
      <c r="EG899" s="23"/>
      <c r="EH899" s="23"/>
      <c r="EI899" s="23"/>
      <c r="EJ899" s="23"/>
      <c r="EK899" s="23"/>
      <c r="EL899" s="23"/>
      <c r="EM899" s="23"/>
      <c r="EN899" s="23"/>
      <c r="EO899" s="23"/>
      <c r="EP899" s="23"/>
      <c r="EQ899" s="23"/>
      <c r="ER899" s="23"/>
      <c r="ES899" s="23"/>
      <c r="ET899" s="23"/>
      <c r="EU899" s="23"/>
      <c r="EV899" s="23"/>
      <c r="EW899" s="23"/>
      <c r="EX899" s="23"/>
      <c r="EY899" s="23"/>
      <c r="EZ899" s="23"/>
      <c r="FA899" s="23"/>
      <c r="FB899" s="23"/>
      <c r="FC899" s="23"/>
      <c r="FD899" s="23"/>
      <c r="FE899" s="23"/>
      <c r="FF899" s="23"/>
      <c r="FG899" s="23"/>
      <c r="FH899" s="23"/>
      <c r="FI899" s="23"/>
      <c r="FJ899" s="23"/>
      <c r="FK899" s="23"/>
      <c r="FL899" s="23"/>
      <c r="FM899" s="23"/>
      <c r="FN899" s="23"/>
      <c r="FO899" s="23"/>
      <c r="FP899" s="23"/>
      <c r="FQ899" s="23"/>
      <c r="FR899" s="23"/>
      <c r="FS899" s="23"/>
      <c r="FT899" s="23"/>
      <c r="FU899" s="23"/>
      <c r="FV899" s="23"/>
      <c r="FW899" s="23"/>
      <c r="FX899" s="23"/>
      <c r="FY899" s="23"/>
      <c r="FZ899" s="23"/>
      <c r="GA899" s="23"/>
      <c r="GB899" s="23"/>
      <c r="GC899" s="23"/>
      <c r="GD899" s="23"/>
      <c r="GE899" s="23"/>
      <c r="GF899" s="23"/>
      <c r="GG899" s="23"/>
      <c r="GH899" s="23"/>
      <c r="GI899" s="23"/>
      <c r="GJ899" s="23"/>
      <c r="GK899" s="23"/>
    </row>
    <row r="900" spans="1:193" x14ac:dyDescent="0.35">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c r="AD900" s="23"/>
      <c r="AE900" s="23"/>
      <c r="AF900" s="23"/>
      <c r="AG900" s="23"/>
      <c r="AH900" s="23"/>
      <c r="AI900" s="23"/>
      <c r="AJ900" s="23"/>
      <c r="AK900" s="23"/>
      <c r="AL900" s="23"/>
      <c r="AM900" s="23"/>
      <c r="AN900" s="23"/>
      <c r="AO900" s="23"/>
      <c r="AP900" s="23"/>
      <c r="AQ900" s="23"/>
      <c r="AR900" s="23"/>
      <c r="AS900" s="23"/>
      <c r="AT900" s="23"/>
      <c r="AU900" s="23"/>
      <c r="AV900" s="23"/>
      <c r="AW900" s="23"/>
      <c r="AX900" s="23"/>
      <c r="AY900" s="23"/>
      <c r="AZ900" s="23"/>
      <c r="BA900" s="23"/>
      <c r="BB900" s="23"/>
      <c r="BC900" s="23"/>
      <c r="BD900" s="23"/>
      <c r="BE900" s="23"/>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c r="EC900" s="23"/>
      <c r="ED900" s="23"/>
      <c r="EE900" s="23"/>
      <c r="EF900" s="23"/>
      <c r="EG900" s="23"/>
      <c r="EH900" s="23"/>
      <c r="EI900" s="23"/>
      <c r="EJ900" s="23"/>
      <c r="EK900" s="23"/>
      <c r="EL900" s="23"/>
      <c r="EM900" s="23"/>
      <c r="EN900" s="23"/>
      <c r="EO900" s="23"/>
      <c r="EP900" s="23"/>
      <c r="EQ900" s="23"/>
      <c r="ER900" s="23"/>
      <c r="ES900" s="23"/>
      <c r="ET900" s="23"/>
      <c r="EU900" s="23"/>
      <c r="EV900" s="23"/>
      <c r="EW900" s="23"/>
      <c r="EX900" s="23"/>
      <c r="EY900" s="23"/>
      <c r="EZ900" s="23"/>
      <c r="FA900" s="23"/>
      <c r="FB900" s="23"/>
      <c r="FC900" s="23"/>
      <c r="FD900" s="23"/>
      <c r="FE900" s="23"/>
      <c r="FF900" s="23"/>
      <c r="FG900" s="23"/>
      <c r="FH900" s="23"/>
      <c r="FI900" s="23"/>
      <c r="FJ900" s="23"/>
      <c r="FK900" s="23"/>
      <c r="FL900" s="23"/>
      <c r="FM900" s="23"/>
      <c r="FN900" s="23"/>
      <c r="FO900" s="23"/>
      <c r="FP900" s="23"/>
      <c r="FQ900" s="23"/>
      <c r="FR900" s="23"/>
      <c r="FS900" s="23"/>
      <c r="FT900" s="23"/>
      <c r="FU900" s="23"/>
      <c r="FV900" s="23"/>
      <c r="FW900" s="23"/>
      <c r="FX900" s="23"/>
      <c r="FY900" s="23"/>
      <c r="FZ900" s="23"/>
      <c r="GA900" s="23"/>
      <c r="GB900" s="23"/>
      <c r="GC900" s="23"/>
      <c r="GD900" s="23"/>
      <c r="GE900" s="23"/>
      <c r="GF900" s="23"/>
      <c r="GG900" s="23"/>
      <c r="GH900" s="23"/>
      <c r="GI900" s="23"/>
      <c r="GJ900" s="23"/>
      <c r="GK900" s="23"/>
    </row>
    <row r="901" spans="1:193" x14ac:dyDescent="0.35">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c r="AD901" s="23"/>
      <c r="AE901" s="23"/>
      <c r="AF901" s="23"/>
      <c r="AG901" s="23"/>
      <c r="AH901" s="23"/>
      <c r="AI901" s="23"/>
      <c r="AJ901" s="23"/>
      <c r="AK901" s="23"/>
      <c r="AL901" s="23"/>
      <c r="AM901" s="23"/>
      <c r="AN901" s="23"/>
      <c r="AO901" s="23"/>
      <c r="AP901" s="23"/>
      <c r="AQ901" s="23"/>
      <c r="AR901" s="23"/>
      <c r="AS901" s="23"/>
      <c r="AT901" s="23"/>
      <c r="AU901" s="23"/>
      <c r="AV901" s="23"/>
      <c r="AW901" s="23"/>
      <c r="AX901" s="23"/>
      <c r="AY901" s="23"/>
      <c r="AZ901" s="23"/>
      <c r="BA901" s="23"/>
      <c r="BB901" s="23"/>
      <c r="BC901" s="23"/>
      <c r="BD901" s="23"/>
      <c r="BE901" s="23"/>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c r="EC901" s="23"/>
      <c r="ED901" s="23"/>
      <c r="EE901" s="23"/>
      <c r="EF901" s="23"/>
      <c r="EG901" s="23"/>
      <c r="EH901" s="23"/>
      <c r="EI901" s="23"/>
      <c r="EJ901" s="23"/>
      <c r="EK901" s="23"/>
      <c r="EL901" s="23"/>
      <c r="EM901" s="23"/>
      <c r="EN901" s="23"/>
      <c r="EO901" s="23"/>
      <c r="EP901" s="23"/>
      <c r="EQ901" s="23"/>
      <c r="ER901" s="23"/>
      <c r="ES901" s="23"/>
      <c r="ET901" s="23"/>
      <c r="EU901" s="23"/>
      <c r="EV901" s="23"/>
      <c r="EW901" s="23"/>
      <c r="EX901" s="23"/>
      <c r="EY901" s="23"/>
      <c r="EZ901" s="23"/>
      <c r="FA901" s="23"/>
      <c r="FB901" s="23"/>
      <c r="FC901" s="23"/>
      <c r="FD901" s="23"/>
      <c r="FE901" s="23"/>
      <c r="FF901" s="23"/>
      <c r="FG901" s="23"/>
      <c r="FH901" s="23"/>
      <c r="FI901" s="23"/>
      <c r="FJ901" s="23"/>
      <c r="FK901" s="23"/>
      <c r="FL901" s="23"/>
      <c r="FM901" s="23"/>
      <c r="FN901" s="23"/>
      <c r="FO901" s="23"/>
      <c r="FP901" s="23"/>
      <c r="FQ901" s="23"/>
      <c r="FR901" s="23"/>
      <c r="FS901" s="23"/>
      <c r="FT901" s="23"/>
      <c r="FU901" s="23"/>
      <c r="FV901" s="23"/>
      <c r="FW901" s="23"/>
      <c r="FX901" s="23"/>
      <c r="FY901" s="23"/>
      <c r="FZ901" s="23"/>
      <c r="GA901" s="23"/>
      <c r="GB901" s="23"/>
      <c r="GC901" s="23"/>
      <c r="GD901" s="23"/>
      <c r="GE901" s="23"/>
      <c r="GF901" s="23"/>
      <c r="GG901" s="23"/>
      <c r="GH901" s="23"/>
      <c r="GI901" s="23"/>
      <c r="GJ901" s="23"/>
      <c r="GK901" s="23"/>
    </row>
    <row r="902" spans="1:193" x14ac:dyDescent="0.35">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c r="AD902" s="23"/>
      <c r="AE902" s="23"/>
      <c r="AF902" s="23"/>
      <c r="AG902" s="23"/>
      <c r="AH902" s="23"/>
      <c r="AI902" s="23"/>
      <c r="AJ902" s="23"/>
      <c r="AK902" s="23"/>
      <c r="AL902" s="23"/>
      <c r="AM902" s="23"/>
      <c r="AN902" s="23"/>
      <c r="AO902" s="23"/>
      <c r="AP902" s="23"/>
      <c r="AQ902" s="23"/>
      <c r="AR902" s="23"/>
      <c r="AS902" s="23"/>
      <c r="AT902" s="23"/>
      <c r="AU902" s="23"/>
      <c r="AV902" s="23"/>
      <c r="AW902" s="23"/>
      <c r="AX902" s="23"/>
      <c r="AY902" s="23"/>
      <c r="AZ902" s="23"/>
      <c r="BA902" s="23"/>
      <c r="BB902" s="23"/>
      <c r="BC902" s="23"/>
      <c r="BD902" s="23"/>
      <c r="BE902" s="23"/>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c r="EC902" s="23"/>
      <c r="ED902" s="23"/>
      <c r="EE902" s="23"/>
      <c r="EF902" s="23"/>
      <c r="EG902" s="23"/>
      <c r="EH902" s="23"/>
      <c r="EI902" s="23"/>
      <c r="EJ902" s="23"/>
      <c r="EK902" s="23"/>
      <c r="EL902" s="23"/>
      <c r="EM902" s="23"/>
      <c r="EN902" s="23"/>
      <c r="EO902" s="23"/>
      <c r="EP902" s="23"/>
      <c r="EQ902" s="23"/>
      <c r="ER902" s="23"/>
      <c r="ES902" s="23"/>
      <c r="ET902" s="23"/>
      <c r="EU902" s="23"/>
      <c r="EV902" s="23"/>
      <c r="EW902" s="23"/>
      <c r="EX902" s="23"/>
      <c r="EY902" s="23"/>
      <c r="EZ902" s="23"/>
      <c r="FA902" s="23"/>
      <c r="FB902" s="23"/>
      <c r="FC902" s="23"/>
      <c r="FD902" s="23"/>
      <c r="FE902" s="23"/>
      <c r="FF902" s="23"/>
      <c r="FG902" s="23"/>
      <c r="FH902" s="23"/>
      <c r="FI902" s="23"/>
      <c r="FJ902" s="23"/>
      <c r="FK902" s="23"/>
      <c r="FL902" s="23"/>
      <c r="FM902" s="23"/>
      <c r="FN902" s="23"/>
      <c r="FO902" s="23"/>
      <c r="FP902" s="23"/>
      <c r="FQ902" s="23"/>
      <c r="FR902" s="23"/>
      <c r="FS902" s="23"/>
      <c r="FT902" s="23"/>
      <c r="FU902" s="23"/>
      <c r="FV902" s="23"/>
      <c r="FW902" s="23"/>
      <c r="FX902" s="23"/>
      <c r="FY902" s="23"/>
      <c r="FZ902" s="23"/>
      <c r="GA902" s="23"/>
      <c r="GB902" s="23"/>
      <c r="GC902" s="23"/>
      <c r="GD902" s="23"/>
      <c r="GE902" s="23"/>
      <c r="GF902" s="23"/>
      <c r="GG902" s="23"/>
      <c r="GH902" s="23"/>
      <c r="GI902" s="23"/>
      <c r="GJ902" s="23"/>
      <c r="GK902" s="23"/>
    </row>
    <row r="903" spans="1:193" x14ac:dyDescent="0.35">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c r="AD903" s="23"/>
      <c r="AE903" s="23"/>
      <c r="AF903" s="23"/>
      <c r="AG903" s="23"/>
      <c r="AH903" s="23"/>
      <c r="AI903" s="23"/>
      <c r="AJ903" s="23"/>
      <c r="AK903" s="23"/>
      <c r="AL903" s="23"/>
      <c r="AM903" s="23"/>
      <c r="AN903" s="23"/>
      <c r="AO903" s="23"/>
      <c r="AP903" s="23"/>
      <c r="AQ903" s="23"/>
      <c r="AR903" s="23"/>
      <c r="AS903" s="23"/>
      <c r="AT903" s="23"/>
      <c r="AU903" s="23"/>
      <c r="AV903" s="23"/>
      <c r="AW903" s="23"/>
      <c r="AX903" s="23"/>
      <c r="AY903" s="23"/>
      <c r="AZ903" s="23"/>
      <c r="BA903" s="23"/>
      <c r="BB903" s="23"/>
      <c r="BC903" s="23"/>
      <c r="BD903" s="23"/>
      <c r="BE903" s="23"/>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c r="EC903" s="23"/>
      <c r="ED903" s="23"/>
      <c r="EE903" s="23"/>
      <c r="EF903" s="23"/>
      <c r="EG903" s="23"/>
      <c r="EH903" s="23"/>
      <c r="EI903" s="23"/>
      <c r="EJ903" s="23"/>
      <c r="EK903" s="23"/>
      <c r="EL903" s="23"/>
      <c r="EM903" s="23"/>
      <c r="EN903" s="23"/>
      <c r="EO903" s="23"/>
      <c r="EP903" s="23"/>
      <c r="EQ903" s="23"/>
      <c r="ER903" s="23"/>
      <c r="ES903" s="23"/>
      <c r="ET903" s="23"/>
      <c r="EU903" s="23"/>
      <c r="EV903" s="23"/>
      <c r="EW903" s="23"/>
      <c r="EX903" s="23"/>
      <c r="EY903" s="23"/>
      <c r="EZ903" s="23"/>
      <c r="FA903" s="23"/>
      <c r="FB903" s="23"/>
      <c r="FC903" s="23"/>
      <c r="FD903" s="23"/>
      <c r="FE903" s="23"/>
      <c r="FF903" s="23"/>
      <c r="FG903" s="23"/>
      <c r="FH903" s="23"/>
      <c r="FI903" s="23"/>
      <c r="FJ903" s="23"/>
      <c r="FK903" s="23"/>
      <c r="FL903" s="23"/>
      <c r="FM903" s="23"/>
      <c r="FN903" s="23"/>
      <c r="FO903" s="23"/>
      <c r="FP903" s="23"/>
      <c r="FQ903" s="23"/>
      <c r="FR903" s="23"/>
      <c r="FS903" s="23"/>
      <c r="FT903" s="23"/>
      <c r="FU903" s="23"/>
      <c r="FV903" s="23"/>
      <c r="FW903" s="23"/>
      <c r="FX903" s="23"/>
      <c r="FY903" s="23"/>
      <c r="FZ903" s="23"/>
      <c r="GA903" s="23"/>
      <c r="GB903" s="23"/>
      <c r="GC903" s="23"/>
      <c r="GD903" s="23"/>
      <c r="GE903" s="23"/>
      <c r="GF903" s="23"/>
      <c r="GG903" s="23"/>
      <c r="GH903" s="23"/>
      <c r="GI903" s="23"/>
      <c r="GJ903" s="23"/>
      <c r="GK903" s="23"/>
    </row>
    <row r="904" spans="1:193" x14ac:dyDescent="0.35">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c r="AD904" s="23"/>
      <c r="AE904" s="23"/>
      <c r="AF904" s="23"/>
      <c r="AG904" s="23"/>
      <c r="AH904" s="23"/>
      <c r="AI904" s="23"/>
      <c r="AJ904" s="23"/>
      <c r="AK904" s="23"/>
      <c r="AL904" s="23"/>
      <c r="AM904" s="23"/>
      <c r="AN904" s="23"/>
      <c r="AO904" s="23"/>
      <c r="AP904" s="23"/>
      <c r="AQ904" s="23"/>
      <c r="AR904" s="23"/>
      <c r="AS904" s="23"/>
      <c r="AT904" s="23"/>
      <c r="AU904" s="23"/>
      <c r="AV904" s="23"/>
      <c r="AW904" s="23"/>
      <c r="AX904" s="23"/>
      <c r="AY904" s="23"/>
      <c r="AZ904" s="23"/>
      <c r="BA904" s="23"/>
      <c r="BB904" s="23"/>
      <c r="BC904" s="23"/>
      <c r="BD904" s="23"/>
      <c r="BE904" s="23"/>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c r="EC904" s="23"/>
      <c r="ED904" s="23"/>
      <c r="EE904" s="23"/>
      <c r="EF904" s="23"/>
      <c r="EG904" s="23"/>
      <c r="EH904" s="23"/>
      <c r="EI904" s="23"/>
      <c r="EJ904" s="23"/>
      <c r="EK904" s="23"/>
      <c r="EL904" s="23"/>
      <c r="EM904" s="23"/>
      <c r="EN904" s="23"/>
      <c r="EO904" s="23"/>
      <c r="EP904" s="23"/>
      <c r="EQ904" s="23"/>
      <c r="ER904" s="23"/>
      <c r="ES904" s="23"/>
      <c r="ET904" s="23"/>
      <c r="EU904" s="23"/>
      <c r="EV904" s="23"/>
      <c r="EW904" s="23"/>
      <c r="EX904" s="23"/>
      <c r="EY904" s="23"/>
      <c r="EZ904" s="23"/>
      <c r="FA904" s="23"/>
      <c r="FB904" s="23"/>
      <c r="FC904" s="23"/>
      <c r="FD904" s="23"/>
      <c r="FE904" s="23"/>
      <c r="FF904" s="23"/>
      <c r="FG904" s="23"/>
      <c r="FH904" s="23"/>
      <c r="FI904" s="23"/>
      <c r="FJ904" s="23"/>
      <c r="FK904" s="23"/>
      <c r="FL904" s="23"/>
      <c r="FM904" s="23"/>
      <c r="FN904" s="23"/>
      <c r="FO904" s="23"/>
      <c r="FP904" s="23"/>
      <c r="FQ904" s="23"/>
      <c r="FR904" s="23"/>
      <c r="FS904" s="23"/>
      <c r="FT904" s="23"/>
      <c r="FU904" s="23"/>
      <c r="FV904" s="23"/>
      <c r="FW904" s="23"/>
      <c r="FX904" s="23"/>
      <c r="FY904" s="23"/>
      <c r="FZ904" s="23"/>
      <c r="GA904" s="23"/>
      <c r="GB904" s="23"/>
      <c r="GC904" s="23"/>
      <c r="GD904" s="23"/>
      <c r="GE904" s="23"/>
      <c r="GF904" s="23"/>
      <c r="GG904" s="23"/>
      <c r="GH904" s="23"/>
      <c r="GI904" s="23"/>
      <c r="GJ904" s="23"/>
      <c r="GK904" s="23"/>
    </row>
    <row r="905" spans="1:193" x14ac:dyDescent="0.35">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c r="AD905" s="23"/>
      <c r="AE905" s="23"/>
      <c r="AF905" s="23"/>
      <c r="AG905" s="23"/>
      <c r="AH905" s="23"/>
      <c r="AI905" s="23"/>
      <c r="AJ905" s="23"/>
      <c r="AK905" s="23"/>
      <c r="AL905" s="23"/>
      <c r="AM905" s="23"/>
      <c r="AN905" s="23"/>
      <c r="AO905" s="23"/>
      <c r="AP905" s="23"/>
      <c r="AQ905" s="23"/>
      <c r="AR905" s="23"/>
      <c r="AS905" s="23"/>
      <c r="AT905" s="23"/>
      <c r="AU905" s="23"/>
      <c r="AV905" s="23"/>
      <c r="AW905" s="23"/>
      <c r="AX905" s="23"/>
      <c r="AY905" s="23"/>
      <c r="AZ905" s="23"/>
      <c r="BA905" s="23"/>
      <c r="BB905" s="23"/>
      <c r="BC905" s="23"/>
      <c r="BD905" s="23"/>
      <c r="BE905" s="23"/>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c r="EC905" s="23"/>
      <c r="ED905" s="23"/>
      <c r="EE905" s="23"/>
      <c r="EF905" s="23"/>
      <c r="EG905" s="23"/>
      <c r="EH905" s="23"/>
      <c r="EI905" s="23"/>
      <c r="EJ905" s="23"/>
      <c r="EK905" s="23"/>
      <c r="EL905" s="23"/>
      <c r="EM905" s="23"/>
      <c r="EN905" s="23"/>
      <c r="EO905" s="23"/>
      <c r="EP905" s="23"/>
      <c r="EQ905" s="23"/>
      <c r="ER905" s="23"/>
      <c r="ES905" s="23"/>
      <c r="ET905" s="23"/>
      <c r="EU905" s="23"/>
      <c r="EV905" s="23"/>
      <c r="EW905" s="23"/>
      <c r="EX905" s="23"/>
      <c r="EY905" s="23"/>
      <c r="EZ905" s="23"/>
      <c r="FA905" s="23"/>
      <c r="FB905" s="23"/>
      <c r="FC905" s="23"/>
      <c r="FD905" s="23"/>
      <c r="FE905" s="23"/>
      <c r="FF905" s="23"/>
      <c r="FG905" s="23"/>
      <c r="FH905" s="23"/>
      <c r="FI905" s="23"/>
      <c r="FJ905" s="23"/>
      <c r="FK905" s="23"/>
      <c r="FL905" s="23"/>
      <c r="FM905" s="23"/>
      <c r="FN905" s="23"/>
      <c r="FO905" s="23"/>
      <c r="FP905" s="23"/>
      <c r="FQ905" s="23"/>
      <c r="FR905" s="23"/>
      <c r="FS905" s="23"/>
      <c r="FT905" s="23"/>
      <c r="FU905" s="23"/>
      <c r="FV905" s="23"/>
      <c r="FW905" s="23"/>
      <c r="FX905" s="23"/>
      <c r="FY905" s="23"/>
      <c r="FZ905" s="23"/>
      <c r="GA905" s="23"/>
      <c r="GB905" s="23"/>
      <c r="GC905" s="23"/>
      <c r="GD905" s="23"/>
      <c r="GE905" s="23"/>
      <c r="GF905" s="23"/>
      <c r="GG905" s="23"/>
      <c r="GH905" s="23"/>
      <c r="GI905" s="23"/>
      <c r="GJ905" s="23"/>
      <c r="GK905" s="23"/>
    </row>
    <row r="906" spans="1:193" x14ac:dyDescent="0.35">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c r="AR906" s="23"/>
      <c r="AS906" s="23"/>
      <c r="AT906" s="23"/>
      <c r="AU906" s="23"/>
      <c r="AV906" s="23"/>
      <c r="AW906" s="23"/>
      <c r="AX906" s="23"/>
      <c r="AY906" s="23"/>
      <c r="AZ906" s="23"/>
      <c r="BA906" s="23"/>
      <c r="BB906" s="23"/>
      <c r="BC906" s="23"/>
      <c r="BD906" s="23"/>
      <c r="BE906" s="23"/>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c r="EC906" s="23"/>
      <c r="ED906" s="23"/>
      <c r="EE906" s="23"/>
      <c r="EF906" s="23"/>
      <c r="EG906" s="23"/>
      <c r="EH906" s="23"/>
      <c r="EI906" s="23"/>
      <c r="EJ906" s="23"/>
      <c r="EK906" s="23"/>
      <c r="EL906" s="23"/>
      <c r="EM906" s="23"/>
      <c r="EN906" s="23"/>
      <c r="EO906" s="23"/>
      <c r="EP906" s="23"/>
      <c r="EQ906" s="23"/>
      <c r="ER906" s="23"/>
      <c r="ES906" s="23"/>
      <c r="ET906" s="23"/>
      <c r="EU906" s="23"/>
      <c r="EV906" s="23"/>
      <c r="EW906" s="23"/>
      <c r="EX906" s="23"/>
      <c r="EY906" s="23"/>
      <c r="EZ906" s="23"/>
      <c r="FA906" s="23"/>
      <c r="FB906" s="23"/>
      <c r="FC906" s="23"/>
      <c r="FD906" s="23"/>
      <c r="FE906" s="23"/>
      <c r="FF906" s="23"/>
      <c r="FG906" s="23"/>
      <c r="FH906" s="23"/>
      <c r="FI906" s="23"/>
      <c r="FJ906" s="23"/>
      <c r="FK906" s="23"/>
      <c r="FL906" s="23"/>
      <c r="FM906" s="23"/>
      <c r="FN906" s="23"/>
      <c r="FO906" s="23"/>
      <c r="FP906" s="23"/>
      <c r="FQ906" s="23"/>
      <c r="FR906" s="23"/>
      <c r="FS906" s="23"/>
      <c r="FT906" s="23"/>
      <c r="FU906" s="23"/>
      <c r="FV906" s="23"/>
      <c r="FW906" s="23"/>
      <c r="FX906" s="23"/>
      <c r="FY906" s="23"/>
      <c r="FZ906" s="23"/>
      <c r="GA906" s="23"/>
      <c r="GB906" s="23"/>
      <c r="GC906" s="23"/>
      <c r="GD906" s="23"/>
      <c r="GE906" s="23"/>
      <c r="GF906" s="23"/>
      <c r="GG906" s="23"/>
      <c r="GH906" s="23"/>
      <c r="GI906" s="23"/>
      <c r="GJ906" s="23"/>
      <c r="GK906" s="23"/>
    </row>
    <row r="907" spans="1:193" x14ac:dyDescent="0.35">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c r="AD907" s="23"/>
      <c r="AE907" s="23"/>
      <c r="AF907" s="23"/>
      <c r="AG907" s="23"/>
      <c r="AH907" s="23"/>
      <c r="AI907" s="23"/>
      <c r="AJ907" s="23"/>
      <c r="AK907" s="23"/>
      <c r="AL907" s="23"/>
      <c r="AM907" s="23"/>
      <c r="AN907" s="23"/>
      <c r="AO907" s="23"/>
      <c r="AP907" s="23"/>
      <c r="AQ907" s="23"/>
      <c r="AR907" s="23"/>
      <c r="AS907" s="23"/>
      <c r="AT907" s="23"/>
      <c r="AU907" s="23"/>
      <c r="AV907" s="23"/>
      <c r="AW907" s="23"/>
      <c r="AX907" s="23"/>
      <c r="AY907" s="23"/>
      <c r="AZ907" s="23"/>
      <c r="BA907" s="23"/>
      <c r="BB907" s="23"/>
      <c r="BC907" s="23"/>
      <c r="BD907" s="23"/>
      <c r="BE907" s="23"/>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c r="EC907" s="23"/>
      <c r="ED907" s="23"/>
      <c r="EE907" s="23"/>
      <c r="EF907" s="23"/>
      <c r="EG907" s="23"/>
      <c r="EH907" s="23"/>
      <c r="EI907" s="23"/>
      <c r="EJ907" s="23"/>
      <c r="EK907" s="23"/>
      <c r="EL907" s="23"/>
      <c r="EM907" s="23"/>
      <c r="EN907" s="23"/>
      <c r="EO907" s="23"/>
      <c r="EP907" s="23"/>
      <c r="EQ907" s="23"/>
      <c r="ER907" s="23"/>
      <c r="ES907" s="23"/>
      <c r="ET907" s="23"/>
      <c r="EU907" s="23"/>
      <c r="EV907" s="23"/>
      <c r="EW907" s="23"/>
      <c r="EX907" s="23"/>
      <c r="EY907" s="23"/>
      <c r="EZ907" s="23"/>
      <c r="FA907" s="23"/>
      <c r="FB907" s="23"/>
      <c r="FC907" s="23"/>
      <c r="FD907" s="23"/>
      <c r="FE907" s="23"/>
      <c r="FF907" s="23"/>
      <c r="FG907" s="23"/>
      <c r="FH907" s="23"/>
      <c r="FI907" s="23"/>
      <c r="FJ907" s="23"/>
      <c r="FK907" s="23"/>
      <c r="FL907" s="23"/>
      <c r="FM907" s="23"/>
      <c r="FN907" s="23"/>
      <c r="FO907" s="23"/>
      <c r="FP907" s="23"/>
      <c r="FQ907" s="23"/>
      <c r="FR907" s="23"/>
      <c r="FS907" s="23"/>
      <c r="FT907" s="23"/>
      <c r="FU907" s="23"/>
      <c r="FV907" s="23"/>
      <c r="FW907" s="23"/>
      <c r="FX907" s="23"/>
      <c r="FY907" s="23"/>
      <c r="FZ907" s="23"/>
      <c r="GA907" s="23"/>
      <c r="GB907" s="23"/>
      <c r="GC907" s="23"/>
      <c r="GD907" s="23"/>
      <c r="GE907" s="23"/>
      <c r="GF907" s="23"/>
      <c r="GG907" s="23"/>
      <c r="GH907" s="23"/>
      <c r="GI907" s="23"/>
      <c r="GJ907" s="23"/>
      <c r="GK907" s="23"/>
    </row>
    <row r="908" spans="1:193" x14ac:dyDescent="0.35">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c r="AD908" s="23"/>
      <c r="AE908" s="23"/>
      <c r="AF908" s="23"/>
      <c r="AG908" s="23"/>
      <c r="AH908" s="23"/>
      <c r="AI908" s="23"/>
      <c r="AJ908" s="23"/>
      <c r="AK908" s="23"/>
      <c r="AL908" s="23"/>
      <c r="AM908" s="23"/>
      <c r="AN908" s="23"/>
      <c r="AO908" s="23"/>
      <c r="AP908" s="23"/>
      <c r="AQ908" s="23"/>
      <c r="AR908" s="23"/>
      <c r="AS908" s="23"/>
      <c r="AT908" s="23"/>
      <c r="AU908" s="23"/>
      <c r="AV908" s="23"/>
      <c r="AW908" s="23"/>
      <c r="AX908" s="23"/>
      <c r="AY908" s="23"/>
      <c r="AZ908" s="23"/>
      <c r="BA908" s="23"/>
      <c r="BB908" s="23"/>
      <c r="BC908" s="23"/>
      <c r="BD908" s="23"/>
      <c r="BE908" s="23"/>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c r="EC908" s="23"/>
      <c r="ED908" s="23"/>
      <c r="EE908" s="23"/>
      <c r="EF908" s="23"/>
      <c r="EG908" s="23"/>
      <c r="EH908" s="23"/>
      <c r="EI908" s="23"/>
      <c r="EJ908" s="23"/>
      <c r="EK908" s="23"/>
      <c r="EL908" s="23"/>
      <c r="EM908" s="23"/>
      <c r="EN908" s="23"/>
      <c r="EO908" s="23"/>
      <c r="EP908" s="23"/>
      <c r="EQ908" s="23"/>
      <c r="ER908" s="23"/>
      <c r="ES908" s="23"/>
      <c r="ET908" s="23"/>
      <c r="EU908" s="23"/>
      <c r="EV908" s="23"/>
      <c r="EW908" s="23"/>
      <c r="EX908" s="23"/>
      <c r="EY908" s="23"/>
      <c r="EZ908" s="23"/>
      <c r="FA908" s="23"/>
      <c r="FB908" s="23"/>
      <c r="FC908" s="23"/>
      <c r="FD908" s="23"/>
      <c r="FE908" s="23"/>
      <c r="FF908" s="23"/>
      <c r="FG908" s="23"/>
      <c r="FH908" s="23"/>
      <c r="FI908" s="23"/>
      <c r="FJ908" s="23"/>
      <c r="FK908" s="23"/>
      <c r="FL908" s="23"/>
      <c r="FM908" s="23"/>
      <c r="FN908" s="23"/>
      <c r="FO908" s="23"/>
      <c r="FP908" s="23"/>
      <c r="FQ908" s="23"/>
      <c r="FR908" s="23"/>
      <c r="FS908" s="23"/>
      <c r="FT908" s="23"/>
      <c r="FU908" s="23"/>
      <c r="FV908" s="23"/>
      <c r="FW908" s="23"/>
      <c r="FX908" s="23"/>
      <c r="FY908" s="23"/>
      <c r="FZ908" s="23"/>
      <c r="GA908" s="23"/>
      <c r="GB908" s="23"/>
      <c r="GC908" s="23"/>
      <c r="GD908" s="23"/>
      <c r="GE908" s="23"/>
      <c r="GF908" s="23"/>
      <c r="GG908" s="23"/>
      <c r="GH908" s="23"/>
      <c r="GI908" s="23"/>
      <c r="GJ908" s="23"/>
      <c r="GK908" s="23"/>
    </row>
    <row r="909" spans="1:193" x14ac:dyDescent="0.35">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c r="AD909" s="23"/>
      <c r="AE909" s="23"/>
      <c r="AF909" s="23"/>
      <c r="AG909" s="23"/>
      <c r="AH909" s="23"/>
      <c r="AI909" s="23"/>
      <c r="AJ909" s="23"/>
      <c r="AK909" s="23"/>
      <c r="AL909" s="23"/>
      <c r="AM909" s="23"/>
      <c r="AN909" s="23"/>
      <c r="AO909" s="23"/>
      <c r="AP909" s="23"/>
      <c r="AQ909" s="23"/>
      <c r="AR909" s="23"/>
      <c r="AS909" s="23"/>
      <c r="AT909" s="23"/>
      <c r="AU909" s="23"/>
      <c r="AV909" s="23"/>
      <c r="AW909" s="23"/>
      <c r="AX909" s="23"/>
      <c r="AY909" s="23"/>
      <c r="AZ909" s="23"/>
      <c r="BA909" s="23"/>
      <c r="BB909" s="23"/>
      <c r="BC909" s="23"/>
      <c r="BD909" s="23"/>
      <c r="BE909" s="23"/>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c r="EC909" s="23"/>
      <c r="ED909" s="23"/>
      <c r="EE909" s="23"/>
      <c r="EF909" s="23"/>
      <c r="EG909" s="23"/>
      <c r="EH909" s="23"/>
      <c r="EI909" s="23"/>
      <c r="EJ909" s="23"/>
      <c r="EK909" s="23"/>
      <c r="EL909" s="23"/>
      <c r="EM909" s="23"/>
      <c r="EN909" s="23"/>
      <c r="EO909" s="23"/>
      <c r="EP909" s="23"/>
      <c r="EQ909" s="23"/>
      <c r="ER909" s="23"/>
      <c r="ES909" s="23"/>
      <c r="ET909" s="23"/>
      <c r="EU909" s="23"/>
      <c r="EV909" s="23"/>
      <c r="EW909" s="23"/>
      <c r="EX909" s="23"/>
      <c r="EY909" s="23"/>
      <c r="EZ909" s="23"/>
      <c r="FA909" s="23"/>
      <c r="FB909" s="23"/>
      <c r="FC909" s="23"/>
      <c r="FD909" s="23"/>
      <c r="FE909" s="23"/>
      <c r="FF909" s="23"/>
      <c r="FG909" s="23"/>
      <c r="FH909" s="23"/>
      <c r="FI909" s="23"/>
      <c r="FJ909" s="23"/>
      <c r="FK909" s="23"/>
      <c r="FL909" s="23"/>
      <c r="FM909" s="23"/>
      <c r="FN909" s="23"/>
      <c r="FO909" s="23"/>
      <c r="FP909" s="23"/>
      <c r="FQ909" s="23"/>
      <c r="FR909" s="23"/>
      <c r="FS909" s="23"/>
      <c r="FT909" s="23"/>
      <c r="FU909" s="23"/>
      <c r="FV909" s="23"/>
      <c r="FW909" s="23"/>
      <c r="FX909" s="23"/>
      <c r="FY909" s="23"/>
      <c r="FZ909" s="23"/>
      <c r="GA909" s="23"/>
      <c r="GB909" s="23"/>
      <c r="GC909" s="23"/>
      <c r="GD909" s="23"/>
      <c r="GE909" s="23"/>
      <c r="GF909" s="23"/>
      <c r="GG909" s="23"/>
      <c r="GH909" s="23"/>
      <c r="GI909" s="23"/>
      <c r="GJ909" s="23"/>
      <c r="GK909" s="23"/>
    </row>
    <row r="910" spans="1:193" x14ac:dyDescent="0.35">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c r="AD910" s="23"/>
      <c r="AE910" s="23"/>
      <c r="AF910" s="23"/>
      <c r="AG910" s="23"/>
      <c r="AH910" s="23"/>
      <c r="AI910" s="23"/>
      <c r="AJ910" s="23"/>
      <c r="AK910" s="23"/>
      <c r="AL910" s="23"/>
      <c r="AM910" s="23"/>
      <c r="AN910" s="23"/>
      <c r="AO910" s="23"/>
      <c r="AP910" s="23"/>
      <c r="AQ910" s="23"/>
      <c r="AR910" s="23"/>
      <c r="AS910" s="23"/>
      <c r="AT910" s="23"/>
      <c r="AU910" s="23"/>
      <c r="AV910" s="23"/>
      <c r="AW910" s="23"/>
      <c r="AX910" s="23"/>
      <c r="AY910" s="23"/>
      <c r="AZ910" s="23"/>
      <c r="BA910" s="23"/>
      <c r="BB910" s="23"/>
      <c r="BC910" s="23"/>
      <c r="BD910" s="23"/>
      <c r="BE910" s="23"/>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c r="EC910" s="23"/>
      <c r="ED910" s="23"/>
      <c r="EE910" s="23"/>
      <c r="EF910" s="23"/>
      <c r="EG910" s="23"/>
      <c r="EH910" s="23"/>
      <c r="EI910" s="23"/>
      <c r="EJ910" s="23"/>
      <c r="EK910" s="23"/>
      <c r="EL910" s="23"/>
      <c r="EM910" s="23"/>
      <c r="EN910" s="23"/>
      <c r="EO910" s="23"/>
      <c r="EP910" s="23"/>
      <c r="EQ910" s="23"/>
      <c r="ER910" s="23"/>
      <c r="ES910" s="23"/>
      <c r="ET910" s="23"/>
      <c r="EU910" s="23"/>
      <c r="EV910" s="23"/>
      <c r="EW910" s="23"/>
      <c r="EX910" s="23"/>
      <c r="EY910" s="23"/>
      <c r="EZ910" s="23"/>
      <c r="FA910" s="23"/>
      <c r="FB910" s="23"/>
      <c r="FC910" s="23"/>
      <c r="FD910" s="23"/>
      <c r="FE910" s="23"/>
      <c r="FF910" s="23"/>
      <c r="FG910" s="23"/>
      <c r="FH910" s="23"/>
      <c r="FI910" s="23"/>
      <c r="FJ910" s="23"/>
      <c r="FK910" s="23"/>
      <c r="FL910" s="23"/>
      <c r="FM910" s="23"/>
      <c r="FN910" s="23"/>
      <c r="FO910" s="23"/>
      <c r="FP910" s="23"/>
      <c r="FQ910" s="23"/>
      <c r="FR910" s="23"/>
      <c r="FS910" s="23"/>
      <c r="FT910" s="23"/>
      <c r="FU910" s="23"/>
      <c r="FV910" s="23"/>
      <c r="FW910" s="23"/>
      <c r="FX910" s="23"/>
      <c r="FY910" s="23"/>
      <c r="FZ910" s="23"/>
      <c r="GA910" s="23"/>
      <c r="GB910" s="23"/>
      <c r="GC910" s="23"/>
      <c r="GD910" s="23"/>
      <c r="GE910" s="23"/>
      <c r="GF910" s="23"/>
      <c r="GG910" s="23"/>
      <c r="GH910" s="23"/>
      <c r="GI910" s="23"/>
      <c r="GJ910" s="23"/>
      <c r="GK910" s="23"/>
    </row>
    <row r="911" spans="1:193" x14ac:dyDescent="0.35">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c r="AD911" s="23"/>
      <c r="AE911" s="23"/>
      <c r="AF911" s="23"/>
      <c r="AG911" s="23"/>
      <c r="AH911" s="23"/>
      <c r="AI911" s="23"/>
      <c r="AJ911" s="23"/>
      <c r="AK911" s="23"/>
      <c r="AL911" s="23"/>
      <c r="AM911" s="23"/>
      <c r="AN911" s="23"/>
      <c r="AO911" s="23"/>
      <c r="AP911" s="23"/>
      <c r="AQ911" s="23"/>
      <c r="AR911" s="23"/>
      <c r="AS911" s="23"/>
      <c r="AT911" s="23"/>
      <c r="AU911" s="23"/>
      <c r="AV911" s="23"/>
      <c r="AW911" s="23"/>
      <c r="AX911" s="23"/>
      <c r="AY911" s="23"/>
      <c r="AZ911" s="23"/>
      <c r="BA911" s="23"/>
      <c r="BB911" s="23"/>
      <c r="BC911" s="23"/>
      <c r="BD911" s="23"/>
      <c r="BE911" s="23"/>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c r="EC911" s="23"/>
      <c r="ED911" s="23"/>
      <c r="EE911" s="23"/>
      <c r="EF911" s="23"/>
      <c r="EG911" s="23"/>
      <c r="EH911" s="23"/>
      <c r="EI911" s="23"/>
      <c r="EJ911" s="23"/>
      <c r="EK911" s="23"/>
      <c r="EL911" s="23"/>
      <c r="EM911" s="23"/>
      <c r="EN911" s="23"/>
      <c r="EO911" s="23"/>
      <c r="EP911" s="23"/>
      <c r="EQ911" s="23"/>
      <c r="ER911" s="23"/>
      <c r="ES911" s="23"/>
      <c r="ET911" s="23"/>
      <c r="EU911" s="23"/>
      <c r="EV911" s="23"/>
      <c r="EW911" s="23"/>
      <c r="EX911" s="23"/>
      <c r="EY911" s="23"/>
      <c r="EZ911" s="23"/>
      <c r="FA911" s="23"/>
      <c r="FB911" s="23"/>
      <c r="FC911" s="23"/>
      <c r="FD911" s="23"/>
      <c r="FE911" s="23"/>
      <c r="FF911" s="23"/>
      <c r="FG911" s="23"/>
      <c r="FH911" s="23"/>
      <c r="FI911" s="23"/>
      <c r="FJ911" s="23"/>
      <c r="FK911" s="23"/>
      <c r="FL911" s="23"/>
      <c r="FM911" s="23"/>
      <c r="FN911" s="23"/>
      <c r="FO911" s="23"/>
      <c r="FP911" s="23"/>
      <c r="FQ911" s="23"/>
      <c r="FR911" s="23"/>
      <c r="FS911" s="23"/>
      <c r="FT911" s="23"/>
      <c r="FU911" s="23"/>
      <c r="FV911" s="23"/>
      <c r="FW911" s="23"/>
      <c r="FX911" s="23"/>
      <c r="FY911" s="23"/>
      <c r="FZ911" s="23"/>
      <c r="GA911" s="23"/>
      <c r="GB911" s="23"/>
      <c r="GC911" s="23"/>
      <c r="GD911" s="23"/>
      <c r="GE911" s="23"/>
      <c r="GF911" s="23"/>
      <c r="GG911" s="23"/>
      <c r="GH911" s="23"/>
      <c r="GI911" s="23"/>
      <c r="GJ911" s="23"/>
      <c r="GK911" s="23"/>
    </row>
    <row r="912" spans="1:193" x14ac:dyDescent="0.35">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c r="AD912" s="23"/>
      <c r="AE912" s="23"/>
      <c r="AF912" s="23"/>
      <c r="AG912" s="23"/>
      <c r="AH912" s="23"/>
      <c r="AI912" s="23"/>
      <c r="AJ912" s="23"/>
      <c r="AK912" s="23"/>
      <c r="AL912" s="23"/>
      <c r="AM912" s="23"/>
      <c r="AN912" s="23"/>
      <c r="AO912" s="23"/>
      <c r="AP912" s="23"/>
      <c r="AQ912" s="23"/>
      <c r="AR912" s="23"/>
      <c r="AS912" s="23"/>
      <c r="AT912" s="23"/>
      <c r="AU912" s="23"/>
      <c r="AV912" s="23"/>
      <c r="AW912" s="23"/>
      <c r="AX912" s="23"/>
      <c r="AY912" s="23"/>
      <c r="AZ912" s="23"/>
      <c r="BA912" s="23"/>
      <c r="BB912" s="23"/>
      <c r="BC912" s="23"/>
      <c r="BD912" s="23"/>
      <c r="BE912" s="23"/>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c r="EC912" s="23"/>
      <c r="ED912" s="23"/>
      <c r="EE912" s="23"/>
      <c r="EF912" s="23"/>
      <c r="EG912" s="23"/>
      <c r="EH912" s="23"/>
      <c r="EI912" s="23"/>
      <c r="EJ912" s="23"/>
      <c r="EK912" s="23"/>
      <c r="EL912" s="23"/>
      <c r="EM912" s="23"/>
      <c r="EN912" s="23"/>
      <c r="EO912" s="23"/>
      <c r="EP912" s="23"/>
      <c r="EQ912" s="23"/>
      <c r="ER912" s="23"/>
      <c r="ES912" s="23"/>
      <c r="ET912" s="23"/>
      <c r="EU912" s="23"/>
      <c r="EV912" s="23"/>
      <c r="EW912" s="23"/>
      <c r="EX912" s="23"/>
      <c r="EY912" s="23"/>
      <c r="EZ912" s="23"/>
      <c r="FA912" s="23"/>
      <c r="FB912" s="23"/>
      <c r="FC912" s="23"/>
      <c r="FD912" s="23"/>
      <c r="FE912" s="23"/>
      <c r="FF912" s="23"/>
      <c r="FG912" s="23"/>
      <c r="FH912" s="23"/>
      <c r="FI912" s="23"/>
      <c r="FJ912" s="23"/>
      <c r="FK912" s="23"/>
      <c r="FL912" s="23"/>
      <c r="FM912" s="23"/>
      <c r="FN912" s="23"/>
      <c r="FO912" s="23"/>
      <c r="FP912" s="23"/>
      <c r="FQ912" s="23"/>
      <c r="FR912" s="23"/>
      <c r="FS912" s="23"/>
      <c r="FT912" s="23"/>
      <c r="FU912" s="23"/>
      <c r="FV912" s="23"/>
      <c r="FW912" s="23"/>
      <c r="FX912" s="23"/>
      <c r="FY912" s="23"/>
      <c r="FZ912" s="23"/>
      <c r="GA912" s="23"/>
      <c r="GB912" s="23"/>
      <c r="GC912" s="23"/>
      <c r="GD912" s="23"/>
      <c r="GE912" s="23"/>
      <c r="GF912" s="23"/>
      <c r="GG912" s="23"/>
      <c r="GH912" s="23"/>
      <c r="GI912" s="23"/>
      <c r="GJ912" s="23"/>
      <c r="GK912" s="23"/>
    </row>
    <row r="913" spans="1:193" x14ac:dyDescent="0.35">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c r="AD913" s="23"/>
      <c r="AE913" s="23"/>
      <c r="AF913" s="23"/>
      <c r="AG913" s="23"/>
      <c r="AH913" s="23"/>
      <c r="AI913" s="23"/>
      <c r="AJ913" s="23"/>
      <c r="AK913" s="23"/>
      <c r="AL913" s="23"/>
      <c r="AM913" s="23"/>
      <c r="AN913" s="23"/>
      <c r="AO913" s="23"/>
      <c r="AP913" s="23"/>
      <c r="AQ913" s="23"/>
      <c r="AR913" s="23"/>
      <c r="AS913" s="23"/>
      <c r="AT913" s="23"/>
      <c r="AU913" s="23"/>
      <c r="AV913" s="23"/>
      <c r="AW913" s="23"/>
      <c r="AX913" s="23"/>
      <c r="AY913" s="23"/>
      <c r="AZ913" s="23"/>
      <c r="BA913" s="23"/>
      <c r="BB913" s="23"/>
      <c r="BC913" s="23"/>
      <c r="BD913" s="23"/>
      <c r="BE913" s="23"/>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c r="EC913" s="23"/>
      <c r="ED913" s="23"/>
      <c r="EE913" s="23"/>
      <c r="EF913" s="23"/>
      <c r="EG913" s="23"/>
      <c r="EH913" s="23"/>
      <c r="EI913" s="23"/>
      <c r="EJ913" s="23"/>
      <c r="EK913" s="23"/>
      <c r="EL913" s="23"/>
      <c r="EM913" s="23"/>
      <c r="EN913" s="23"/>
      <c r="EO913" s="23"/>
      <c r="EP913" s="23"/>
      <c r="EQ913" s="23"/>
      <c r="ER913" s="23"/>
      <c r="ES913" s="23"/>
      <c r="ET913" s="23"/>
      <c r="EU913" s="23"/>
      <c r="EV913" s="23"/>
      <c r="EW913" s="23"/>
      <c r="EX913" s="23"/>
      <c r="EY913" s="23"/>
      <c r="EZ913" s="23"/>
      <c r="FA913" s="23"/>
      <c r="FB913" s="23"/>
      <c r="FC913" s="23"/>
      <c r="FD913" s="23"/>
      <c r="FE913" s="23"/>
      <c r="FF913" s="23"/>
      <c r="FG913" s="23"/>
      <c r="FH913" s="23"/>
      <c r="FI913" s="23"/>
      <c r="FJ913" s="23"/>
      <c r="FK913" s="23"/>
      <c r="FL913" s="23"/>
      <c r="FM913" s="23"/>
      <c r="FN913" s="23"/>
      <c r="FO913" s="23"/>
      <c r="FP913" s="23"/>
      <c r="FQ913" s="23"/>
      <c r="FR913" s="23"/>
      <c r="FS913" s="23"/>
      <c r="FT913" s="23"/>
      <c r="FU913" s="23"/>
      <c r="FV913" s="23"/>
      <c r="FW913" s="23"/>
      <c r="FX913" s="23"/>
      <c r="FY913" s="23"/>
      <c r="FZ913" s="23"/>
      <c r="GA913" s="23"/>
      <c r="GB913" s="23"/>
      <c r="GC913" s="23"/>
      <c r="GD913" s="23"/>
      <c r="GE913" s="23"/>
      <c r="GF913" s="23"/>
      <c r="GG913" s="23"/>
      <c r="GH913" s="23"/>
      <c r="GI913" s="23"/>
      <c r="GJ913" s="23"/>
      <c r="GK913" s="23"/>
    </row>
    <row r="914" spans="1:193" x14ac:dyDescent="0.35">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c r="AR914" s="23"/>
      <c r="AS914" s="23"/>
      <c r="AT914" s="23"/>
      <c r="AU914" s="23"/>
      <c r="AV914" s="23"/>
      <c r="AW914" s="23"/>
      <c r="AX914" s="23"/>
      <c r="AY914" s="23"/>
      <c r="AZ914" s="23"/>
      <c r="BA914" s="23"/>
      <c r="BB914" s="23"/>
      <c r="BC914" s="23"/>
      <c r="BD914" s="23"/>
      <c r="BE914" s="23"/>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c r="EC914" s="23"/>
      <c r="ED914" s="23"/>
      <c r="EE914" s="23"/>
      <c r="EF914" s="23"/>
      <c r="EG914" s="23"/>
      <c r="EH914" s="23"/>
      <c r="EI914" s="23"/>
      <c r="EJ914" s="23"/>
      <c r="EK914" s="23"/>
      <c r="EL914" s="23"/>
      <c r="EM914" s="23"/>
      <c r="EN914" s="23"/>
      <c r="EO914" s="23"/>
      <c r="EP914" s="23"/>
      <c r="EQ914" s="23"/>
      <c r="ER914" s="23"/>
      <c r="ES914" s="23"/>
      <c r="ET914" s="23"/>
      <c r="EU914" s="23"/>
      <c r="EV914" s="23"/>
      <c r="EW914" s="23"/>
      <c r="EX914" s="23"/>
      <c r="EY914" s="23"/>
      <c r="EZ914" s="23"/>
      <c r="FA914" s="23"/>
      <c r="FB914" s="23"/>
      <c r="FC914" s="23"/>
      <c r="FD914" s="23"/>
      <c r="FE914" s="23"/>
      <c r="FF914" s="23"/>
      <c r="FG914" s="23"/>
      <c r="FH914" s="23"/>
      <c r="FI914" s="23"/>
      <c r="FJ914" s="23"/>
      <c r="FK914" s="23"/>
      <c r="FL914" s="23"/>
      <c r="FM914" s="23"/>
      <c r="FN914" s="23"/>
      <c r="FO914" s="23"/>
      <c r="FP914" s="23"/>
      <c r="FQ914" s="23"/>
      <c r="FR914" s="23"/>
      <c r="FS914" s="23"/>
      <c r="FT914" s="23"/>
      <c r="FU914" s="23"/>
      <c r="FV914" s="23"/>
      <c r="FW914" s="23"/>
      <c r="FX914" s="23"/>
      <c r="FY914" s="23"/>
      <c r="FZ914" s="23"/>
      <c r="GA914" s="23"/>
      <c r="GB914" s="23"/>
      <c r="GC914" s="23"/>
      <c r="GD914" s="23"/>
      <c r="GE914" s="23"/>
      <c r="GF914" s="23"/>
      <c r="GG914" s="23"/>
      <c r="GH914" s="23"/>
      <c r="GI914" s="23"/>
      <c r="GJ914" s="23"/>
      <c r="GK914" s="23"/>
    </row>
    <row r="915" spans="1:193" x14ac:dyDescent="0.35">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c r="AD915" s="23"/>
      <c r="AE915" s="23"/>
      <c r="AF915" s="23"/>
      <c r="AG915" s="23"/>
      <c r="AH915" s="23"/>
      <c r="AI915" s="23"/>
      <c r="AJ915" s="23"/>
      <c r="AK915" s="23"/>
      <c r="AL915" s="23"/>
      <c r="AM915" s="23"/>
      <c r="AN915" s="23"/>
      <c r="AO915" s="23"/>
      <c r="AP915" s="23"/>
      <c r="AQ915" s="23"/>
      <c r="AR915" s="23"/>
      <c r="AS915" s="23"/>
      <c r="AT915" s="23"/>
      <c r="AU915" s="23"/>
      <c r="AV915" s="23"/>
      <c r="AW915" s="23"/>
      <c r="AX915" s="23"/>
      <c r="AY915" s="23"/>
      <c r="AZ915" s="23"/>
      <c r="BA915" s="23"/>
      <c r="BB915" s="23"/>
      <c r="BC915" s="23"/>
      <c r="BD915" s="23"/>
      <c r="BE915" s="23"/>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c r="EC915" s="23"/>
      <c r="ED915" s="23"/>
      <c r="EE915" s="23"/>
      <c r="EF915" s="23"/>
      <c r="EG915" s="23"/>
      <c r="EH915" s="23"/>
      <c r="EI915" s="23"/>
      <c r="EJ915" s="23"/>
      <c r="EK915" s="23"/>
      <c r="EL915" s="23"/>
      <c r="EM915" s="23"/>
      <c r="EN915" s="23"/>
      <c r="EO915" s="23"/>
      <c r="EP915" s="23"/>
      <c r="EQ915" s="23"/>
      <c r="ER915" s="23"/>
      <c r="ES915" s="23"/>
      <c r="ET915" s="23"/>
      <c r="EU915" s="23"/>
      <c r="EV915" s="23"/>
      <c r="EW915" s="23"/>
      <c r="EX915" s="23"/>
      <c r="EY915" s="23"/>
      <c r="EZ915" s="23"/>
      <c r="FA915" s="23"/>
      <c r="FB915" s="23"/>
      <c r="FC915" s="23"/>
      <c r="FD915" s="23"/>
      <c r="FE915" s="23"/>
      <c r="FF915" s="23"/>
      <c r="FG915" s="23"/>
      <c r="FH915" s="23"/>
      <c r="FI915" s="23"/>
      <c r="FJ915" s="23"/>
      <c r="FK915" s="23"/>
      <c r="FL915" s="23"/>
      <c r="FM915" s="23"/>
      <c r="FN915" s="23"/>
      <c r="FO915" s="23"/>
      <c r="FP915" s="23"/>
      <c r="FQ915" s="23"/>
      <c r="FR915" s="23"/>
      <c r="FS915" s="23"/>
      <c r="FT915" s="23"/>
      <c r="FU915" s="23"/>
      <c r="FV915" s="23"/>
      <c r="FW915" s="23"/>
      <c r="FX915" s="23"/>
      <c r="FY915" s="23"/>
      <c r="FZ915" s="23"/>
      <c r="GA915" s="23"/>
      <c r="GB915" s="23"/>
      <c r="GC915" s="23"/>
      <c r="GD915" s="23"/>
      <c r="GE915" s="23"/>
      <c r="GF915" s="23"/>
      <c r="GG915" s="23"/>
      <c r="GH915" s="23"/>
      <c r="GI915" s="23"/>
      <c r="GJ915" s="23"/>
      <c r="GK915" s="23"/>
    </row>
    <row r="916" spans="1:193" x14ac:dyDescent="0.35">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c r="AD916" s="23"/>
      <c r="AE916" s="23"/>
      <c r="AF916" s="23"/>
      <c r="AG916" s="23"/>
      <c r="AH916" s="23"/>
      <c r="AI916" s="23"/>
      <c r="AJ916" s="23"/>
      <c r="AK916" s="23"/>
      <c r="AL916" s="23"/>
      <c r="AM916" s="23"/>
      <c r="AN916" s="23"/>
      <c r="AO916" s="23"/>
      <c r="AP916" s="23"/>
      <c r="AQ916" s="23"/>
      <c r="AR916" s="23"/>
      <c r="AS916" s="23"/>
      <c r="AT916" s="23"/>
      <c r="AU916" s="23"/>
      <c r="AV916" s="23"/>
      <c r="AW916" s="23"/>
      <c r="AX916" s="23"/>
      <c r="AY916" s="23"/>
      <c r="AZ916" s="23"/>
      <c r="BA916" s="23"/>
      <c r="BB916" s="23"/>
      <c r="BC916" s="23"/>
      <c r="BD916" s="23"/>
      <c r="BE916" s="23"/>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c r="EC916" s="23"/>
      <c r="ED916" s="23"/>
      <c r="EE916" s="23"/>
      <c r="EF916" s="23"/>
      <c r="EG916" s="23"/>
      <c r="EH916" s="23"/>
      <c r="EI916" s="23"/>
      <c r="EJ916" s="23"/>
      <c r="EK916" s="23"/>
      <c r="EL916" s="23"/>
      <c r="EM916" s="23"/>
      <c r="EN916" s="23"/>
      <c r="EO916" s="23"/>
      <c r="EP916" s="23"/>
      <c r="EQ916" s="23"/>
      <c r="ER916" s="23"/>
      <c r="ES916" s="23"/>
      <c r="ET916" s="23"/>
      <c r="EU916" s="23"/>
      <c r="EV916" s="23"/>
      <c r="EW916" s="23"/>
      <c r="EX916" s="23"/>
      <c r="EY916" s="23"/>
      <c r="EZ916" s="23"/>
      <c r="FA916" s="23"/>
      <c r="FB916" s="23"/>
      <c r="FC916" s="23"/>
      <c r="FD916" s="23"/>
      <c r="FE916" s="23"/>
      <c r="FF916" s="23"/>
      <c r="FG916" s="23"/>
      <c r="FH916" s="23"/>
      <c r="FI916" s="23"/>
      <c r="FJ916" s="23"/>
      <c r="FK916" s="23"/>
      <c r="FL916" s="23"/>
      <c r="FM916" s="23"/>
      <c r="FN916" s="23"/>
      <c r="FO916" s="23"/>
      <c r="FP916" s="23"/>
      <c r="FQ916" s="23"/>
      <c r="FR916" s="23"/>
      <c r="FS916" s="23"/>
      <c r="FT916" s="23"/>
      <c r="FU916" s="23"/>
      <c r="FV916" s="23"/>
      <c r="FW916" s="23"/>
      <c r="FX916" s="23"/>
      <c r="FY916" s="23"/>
      <c r="FZ916" s="23"/>
      <c r="GA916" s="23"/>
      <c r="GB916" s="23"/>
      <c r="GC916" s="23"/>
      <c r="GD916" s="23"/>
      <c r="GE916" s="23"/>
      <c r="GF916" s="23"/>
      <c r="GG916" s="23"/>
      <c r="GH916" s="23"/>
      <c r="GI916" s="23"/>
      <c r="GJ916" s="23"/>
      <c r="GK916" s="23"/>
    </row>
    <row r="917" spans="1:193" x14ac:dyDescent="0.35">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c r="AD917" s="23"/>
      <c r="AE917" s="23"/>
      <c r="AF917" s="23"/>
      <c r="AG917" s="23"/>
      <c r="AH917" s="23"/>
      <c r="AI917" s="23"/>
      <c r="AJ917" s="23"/>
      <c r="AK917" s="23"/>
      <c r="AL917" s="23"/>
      <c r="AM917" s="23"/>
      <c r="AN917" s="23"/>
      <c r="AO917" s="23"/>
      <c r="AP917" s="23"/>
      <c r="AQ917" s="23"/>
      <c r="AR917" s="23"/>
      <c r="AS917" s="23"/>
      <c r="AT917" s="23"/>
      <c r="AU917" s="23"/>
      <c r="AV917" s="23"/>
      <c r="AW917" s="23"/>
      <c r="AX917" s="23"/>
      <c r="AY917" s="23"/>
      <c r="AZ917" s="23"/>
      <c r="BA917" s="23"/>
      <c r="BB917" s="23"/>
      <c r="BC917" s="23"/>
      <c r="BD917" s="23"/>
      <c r="BE917" s="23"/>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c r="EC917" s="23"/>
      <c r="ED917" s="23"/>
      <c r="EE917" s="23"/>
      <c r="EF917" s="23"/>
      <c r="EG917" s="23"/>
      <c r="EH917" s="23"/>
      <c r="EI917" s="23"/>
      <c r="EJ917" s="23"/>
      <c r="EK917" s="23"/>
      <c r="EL917" s="23"/>
      <c r="EM917" s="23"/>
      <c r="EN917" s="23"/>
      <c r="EO917" s="23"/>
      <c r="EP917" s="23"/>
      <c r="EQ917" s="23"/>
      <c r="ER917" s="23"/>
      <c r="ES917" s="23"/>
      <c r="ET917" s="23"/>
      <c r="EU917" s="23"/>
      <c r="EV917" s="23"/>
      <c r="EW917" s="23"/>
      <c r="EX917" s="23"/>
      <c r="EY917" s="23"/>
      <c r="EZ917" s="23"/>
      <c r="FA917" s="23"/>
      <c r="FB917" s="23"/>
      <c r="FC917" s="23"/>
      <c r="FD917" s="23"/>
      <c r="FE917" s="23"/>
      <c r="FF917" s="23"/>
      <c r="FG917" s="23"/>
      <c r="FH917" s="23"/>
      <c r="FI917" s="23"/>
      <c r="FJ917" s="23"/>
      <c r="FK917" s="23"/>
      <c r="FL917" s="23"/>
      <c r="FM917" s="23"/>
      <c r="FN917" s="23"/>
      <c r="FO917" s="23"/>
      <c r="FP917" s="23"/>
      <c r="FQ917" s="23"/>
      <c r="FR917" s="23"/>
      <c r="FS917" s="23"/>
      <c r="FT917" s="23"/>
      <c r="FU917" s="23"/>
      <c r="FV917" s="23"/>
      <c r="FW917" s="23"/>
      <c r="FX917" s="23"/>
      <c r="FY917" s="23"/>
      <c r="FZ917" s="23"/>
      <c r="GA917" s="23"/>
      <c r="GB917" s="23"/>
      <c r="GC917" s="23"/>
      <c r="GD917" s="23"/>
      <c r="GE917" s="23"/>
      <c r="GF917" s="23"/>
      <c r="GG917" s="23"/>
      <c r="GH917" s="23"/>
      <c r="GI917" s="23"/>
      <c r="GJ917" s="23"/>
      <c r="GK917" s="23"/>
    </row>
    <row r="918" spans="1:193" x14ac:dyDescent="0.35">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c r="AD918" s="23"/>
      <c r="AE918" s="23"/>
      <c r="AF918" s="23"/>
      <c r="AG918" s="23"/>
      <c r="AH918" s="23"/>
      <c r="AI918" s="23"/>
      <c r="AJ918" s="23"/>
      <c r="AK918" s="23"/>
      <c r="AL918" s="23"/>
      <c r="AM918" s="23"/>
      <c r="AN918" s="23"/>
      <c r="AO918" s="23"/>
      <c r="AP918" s="23"/>
      <c r="AQ918" s="23"/>
      <c r="AR918" s="23"/>
      <c r="AS918" s="23"/>
      <c r="AT918" s="23"/>
      <c r="AU918" s="23"/>
      <c r="AV918" s="23"/>
      <c r="AW918" s="23"/>
      <c r="AX918" s="23"/>
      <c r="AY918" s="23"/>
      <c r="AZ918" s="23"/>
      <c r="BA918" s="23"/>
      <c r="BB918" s="23"/>
      <c r="BC918" s="23"/>
      <c r="BD918" s="23"/>
      <c r="BE918" s="23"/>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c r="EC918" s="23"/>
      <c r="ED918" s="23"/>
      <c r="EE918" s="23"/>
      <c r="EF918" s="23"/>
      <c r="EG918" s="23"/>
      <c r="EH918" s="23"/>
      <c r="EI918" s="23"/>
      <c r="EJ918" s="23"/>
      <c r="EK918" s="23"/>
      <c r="EL918" s="23"/>
      <c r="EM918" s="23"/>
      <c r="EN918" s="23"/>
      <c r="EO918" s="23"/>
      <c r="EP918" s="23"/>
      <c r="EQ918" s="23"/>
      <c r="ER918" s="23"/>
      <c r="ES918" s="23"/>
      <c r="ET918" s="23"/>
      <c r="EU918" s="23"/>
      <c r="EV918" s="23"/>
      <c r="EW918" s="23"/>
      <c r="EX918" s="23"/>
      <c r="EY918" s="23"/>
      <c r="EZ918" s="23"/>
      <c r="FA918" s="23"/>
      <c r="FB918" s="23"/>
      <c r="FC918" s="23"/>
      <c r="FD918" s="23"/>
      <c r="FE918" s="23"/>
      <c r="FF918" s="23"/>
      <c r="FG918" s="23"/>
      <c r="FH918" s="23"/>
      <c r="FI918" s="23"/>
      <c r="FJ918" s="23"/>
      <c r="FK918" s="23"/>
      <c r="FL918" s="23"/>
      <c r="FM918" s="23"/>
      <c r="FN918" s="23"/>
      <c r="FO918" s="23"/>
      <c r="FP918" s="23"/>
      <c r="FQ918" s="23"/>
      <c r="FR918" s="23"/>
      <c r="FS918" s="23"/>
      <c r="FT918" s="23"/>
      <c r="FU918" s="23"/>
      <c r="FV918" s="23"/>
      <c r="FW918" s="23"/>
      <c r="FX918" s="23"/>
      <c r="FY918" s="23"/>
      <c r="FZ918" s="23"/>
      <c r="GA918" s="23"/>
      <c r="GB918" s="23"/>
      <c r="GC918" s="23"/>
      <c r="GD918" s="23"/>
      <c r="GE918" s="23"/>
      <c r="GF918" s="23"/>
      <c r="GG918" s="23"/>
      <c r="GH918" s="23"/>
      <c r="GI918" s="23"/>
      <c r="GJ918" s="23"/>
      <c r="GK918" s="23"/>
    </row>
    <row r="919" spans="1:193" x14ac:dyDescent="0.35">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c r="AD919" s="23"/>
      <c r="AE919" s="23"/>
      <c r="AF919" s="23"/>
      <c r="AG919" s="23"/>
      <c r="AH919" s="23"/>
      <c r="AI919" s="23"/>
      <c r="AJ919" s="23"/>
      <c r="AK919" s="23"/>
      <c r="AL919" s="23"/>
      <c r="AM919" s="23"/>
      <c r="AN919" s="23"/>
      <c r="AO919" s="23"/>
      <c r="AP919" s="23"/>
      <c r="AQ919" s="23"/>
      <c r="AR919" s="23"/>
      <c r="AS919" s="23"/>
      <c r="AT919" s="23"/>
      <c r="AU919" s="23"/>
      <c r="AV919" s="23"/>
      <c r="AW919" s="23"/>
      <c r="AX919" s="23"/>
      <c r="AY919" s="23"/>
      <c r="AZ919" s="23"/>
      <c r="BA919" s="23"/>
      <c r="BB919" s="23"/>
      <c r="BC919" s="23"/>
      <c r="BD919" s="23"/>
      <c r="BE919" s="23"/>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c r="EC919" s="23"/>
      <c r="ED919" s="23"/>
      <c r="EE919" s="23"/>
      <c r="EF919" s="23"/>
      <c r="EG919" s="23"/>
      <c r="EH919" s="23"/>
      <c r="EI919" s="23"/>
      <c r="EJ919" s="23"/>
      <c r="EK919" s="23"/>
      <c r="EL919" s="23"/>
      <c r="EM919" s="23"/>
      <c r="EN919" s="23"/>
      <c r="EO919" s="23"/>
      <c r="EP919" s="23"/>
      <c r="EQ919" s="23"/>
      <c r="ER919" s="23"/>
      <c r="ES919" s="23"/>
      <c r="ET919" s="23"/>
      <c r="EU919" s="23"/>
      <c r="EV919" s="23"/>
      <c r="EW919" s="23"/>
      <c r="EX919" s="23"/>
      <c r="EY919" s="23"/>
      <c r="EZ919" s="23"/>
      <c r="FA919" s="23"/>
      <c r="FB919" s="23"/>
      <c r="FC919" s="23"/>
      <c r="FD919" s="23"/>
      <c r="FE919" s="23"/>
      <c r="FF919" s="23"/>
      <c r="FG919" s="23"/>
      <c r="FH919" s="23"/>
      <c r="FI919" s="23"/>
      <c r="FJ919" s="23"/>
      <c r="FK919" s="23"/>
      <c r="FL919" s="23"/>
      <c r="FM919" s="23"/>
      <c r="FN919" s="23"/>
      <c r="FO919" s="23"/>
      <c r="FP919" s="23"/>
      <c r="FQ919" s="23"/>
      <c r="FR919" s="23"/>
      <c r="FS919" s="23"/>
      <c r="FT919" s="23"/>
      <c r="FU919" s="23"/>
      <c r="FV919" s="23"/>
      <c r="FW919" s="23"/>
      <c r="FX919" s="23"/>
      <c r="FY919" s="23"/>
      <c r="FZ919" s="23"/>
      <c r="GA919" s="23"/>
      <c r="GB919" s="23"/>
      <c r="GC919" s="23"/>
      <c r="GD919" s="23"/>
      <c r="GE919" s="23"/>
      <c r="GF919" s="23"/>
      <c r="GG919" s="23"/>
      <c r="GH919" s="23"/>
      <c r="GI919" s="23"/>
      <c r="GJ919" s="23"/>
      <c r="GK919" s="23"/>
    </row>
    <row r="920" spans="1:193" x14ac:dyDescent="0.35">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c r="AD920" s="23"/>
      <c r="AE920" s="23"/>
      <c r="AF920" s="23"/>
      <c r="AG920" s="23"/>
      <c r="AH920" s="23"/>
      <c r="AI920" s="23"/>
      <c r="AJ920" s="23"/>
      <c r="AK920" s="23"/>
      <c r="AL920" s="23"/>
      <c r="AM920" s="23"/>
      <c r="AN920" s="23"/>
      <c r="AO920" s="23"/>
      <c r="AP920" s="23"/>
      <c r="AQ920" s="23"/>
      <c r="AR920" s="23"/>
      <c r="AS920" s="23"/>
      <c r="AT920" s="23"/>
      <c r="AU920" s="23"/>
      <c r="AV920" s="23"/>
      <c r="AW920" s="23"/>
      <c r="AX920" s="23"/>
      <c r="AY920" s="23"/>
      <c r="AZ920" s="23"/>
      <c r="BA920" s="23"/>
      <c r="BB920" s="23"/>
      <c r="BC920" s="23"/>
      <c r="BD920" s="23"/>
      <c r="BE920" s="23"/>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c r="EC920" s="23"/>
      <c r="ED920" s="23"/>
      <c r="EE920" s="23"/>
      <c r="EF920" s="23"/>
      <c r="EG920" s="23"/>
      <c r="EH920" s="23"/>
      <c r="EI920" s="23"/>
      <c r="EJ920" s="23"/>
      <c r="EK920" s="23"/>
      <c r="EL920" s="23"/>
      <c r="EM920" s="23"/>
      <c r="EN920" s="23"/>
      <c r="EO920" s="23"/>
      <c r="EP920" s="23"/>
      <c r="EQ920" s="23"/>
      <c r="ER920" s="23"/>
      <c r="ES920" s="23"/>
      <c r="ET920" s="23"/>
      <c r="EU920" s="23"/>
      <c r="EV920" s="23"/>
      <c r="EW920" s="23"/>
      <c r="EX920" s="23"/>
      <c r="EY920" s="23"/>
      <c r="EZ920" s="23"/>
      <c r="FA920" s="23"/>
      <c r="FB920" s="23"/>
      <c r="FC920" s="23"/>
      <c r="FD920" s="23"/>
      <c r="FE920" s="23"/>
      <c r="FF920" s="23"/>
      <c r="FG920" s="23"/>
      <c r="FH920" s="23"/>
      <c r="FI920" s="23"/>
      <c r="FJ920" s="23"/>
      <c r="FK920" s="23"/>
      <c r="FL920" s="23"/>
      <c r="FM920" s="23"/>
      <c r="FN920" s="23"/>
      <c r="FO920" s="23"/>
      <c r="FP920" s="23"/>
      <c r="FQ920" s="23"/>
      <c r="FR920" s="23"/>
      <c r="FS920" s="23"/>
      <c r="FT920" s="23"/>
      <c r="FU920" s="23"/>
      <c r="FV920" s="23"/>
      <c r="FW920" s="23"/>
      <c r="FX920" s="23"/>
      <c r="FY920" s="23"/>
      <c r="FZ920" s="23"/>
      <c r="GA920" s="23"/>
      <c r="GB920" s="23"/>
      <c r="GC920" s="23"/>
      <c r="GD920" s="23"/>
      <c r="GE920" s="23"/>
      <c r="GF920" s="23"/>
      <c r="GG920" s="23"/>
      <c r="GH920" s="23"/>
      <c r="GI920" s="23"/>
      <c r="GJ920" s="23"/>
      <c r="GK920" s="23"/>
    </row>
    <row r="921" spans="1:193" x14ac:dyDescent="0.35">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c r="AD921" s="23"/>
      <c r="AE921" s="23"/>
      <c r="AF921" s="23"/>
      <c r="AG921" s="23"/>
      <c r="AH921" s="23"/>
      <c r="AI921" s="23"/>
      <c r="AJ921" s="23"/>
      <c r="AK921" s="23"/>
      <c r="AL921" s="23"/>
      <c r="AM921" s="23"/>
      <c r="AN921" s="23"/>
      <c r="AO921" s="23"/>
      <c r="AP921" s="23"/>
      <c r="AQ921" s="23"/>
      <c r="AR921" s="23"/>
      <c r="AS921" s="23"/>
      <c r="AT921" s="23"/>
      <c r="AU921" s="23"/>
      <c r="AV921" s="23"/>
      <c r="AW921" s="23"/>
      <c r="AX921" s="23"/>
      <c r="AY921" s="23"/>
      <c r="AZ921" s="23"/>
      <c r="BA921" s="23"/>
      <c r="BB921" s="23"/>
      <c r="BC921" s="23"/>
      <c r="BD921" s="23"/>
      <c r="BE921" s="23"/>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c r="EC921" s="23"/>
      <c r="ED921" s="23"/>
      <c r="EE921" s="23"/>
      <c r="EF921" s="23"/>
      <c r="EG921" s="23"/>
      <c r="EH921" s="23"/>
      <c r="EI921" s="23"/>
      <c r="EJ921" s="23"/>
      <c r="EK921" s="23"/>
      <c r="EL921" s="23"/>
      <c r="EM921" s="23"/>
      <c r="EN921" s="23"/>
      <c r="EO921" s="23"/>
      <c r="EP921" s="23"/>
      <c r="EQ921" s="23"/>
      <c r="ER921" s="23"/>
      <c r="ES921" s="23"/>
      <c r="ET921" s="23"/>
      <c r="EU921" s="23"/>
      <c r="EV921" s="23"/>
      <c r="EW921" s="23"/>
      <c r="EX921" s="23"/>
      <c r="EY921" s="23"/>
      <c r="EZ921" s="23"/>
      <c r="FA921" s="23"/>
      <c r="FB921" s="23"/>
      <c r="FC921" s="23"/>
      <c r="FD921" s="23"/>
      <c r="FE921" s="23"/>
      <c r="FF921" s="23"/>
      <c r="FG921" s="23"/>
      <c r="FH921" s="23"/>
      <c r="FI921" s="23"/>
      <c r="FJ921" s="23"/>
      <c r="FK921" s="23"/>
      <c r="FL921" s="23"/>
      <c r="FM921" s="23"/>
      <c r="FN921" s="23"/>
      <c r="FO921" s="23"/>
      <c r="FP921" s="23"/>
      <c r="FQ921" s="23"/>
      <c r="FR921" s="23"/>
      <c r="FS921" s="23"/>
      <c r="FT921" s="23"/>
      <c r="FU921" s="23"/>
      <c r="FV921" s="23"/>
      <c r="FW921" s="23"/>
      <c r="FX921" s="23"/>
      <c r="FY921" s="23"/>
      <c r="FZ921" s="23"/>
      <c r="GA921" s="23"/>
      <c r="GB921" s="23"/>
      <c r="GC921" s="23"/>
      <c r="GD921" s="23"/>
      <c r="GE921" s="23"/>
      <c r="GF921" s="23"/>
      <c r="GG921" s="23"/>
      <c r="GH921" s="23"/>
      <c r="GI921" s="23"/>
      <c r="GJ921" s="23"/>
      <c r="GK921" s="23"/>
    </row>
    <row r="922" spans="1:193" x14ac:dyDescent="0.35">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c r="AD922" s="23"/>
      <c r="AE922" s="23"/>
      <c r="AF922" s="23"/>
      <c r="AG922" s="23"/>
      <c r="AH922" s="23"/>
      <c r="AI922" s="23"/>
      <c r="AJ922" s="23"/>
      <c r="AK922" s="23"/>
      <c r="AL922" s="23"/>
      <c r="AM922" s="23"/>
      <c r="AN922" s="23"/>
      <c r="AO922" s="23"/>
      <c r="AP922" s="23"/>
      <c r="AQ922" s="23"/>
      <c r="AR922" s="23"/>
      <c r="AS922" s="23"/>
      <c r="AT922" s="23"/>
      <c r="AU922" s="23"/>
      <c r="AV922" s="23"/>
      <c r="AW922" s="23"/>
      <c r="AX922" s="23"/>
      <c r="AY922" s="23"/>
      <c r="AZ922" s="23"/>
      <c r="BA922" s="23"/>
      <c r="BB922" s="23"/>
      <c r="BC922" s="23"/>
      <c r="BD922" s="23"/>
      <c r="BE922" s="23"/>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c r="EC922" s="23"/>
      <c r="ED922" s="23"/>
      <c r="EE922" s="23"/>
      <c r="EF922" s="23"/>
      <c r="EG922" s="23"/>
      <c r="EH922" s="23"/>
      <c r="EI922" s="23"/>
      <c r="EJ922" s="23"/>
      <c r="EK922" s="23"/>
      <c r="EL922" s="23"/>
      <c r="EM922" s="23"/>
      <c r="EN922" s="23"/>
      <c r="EO922" s="23"/>
      <c r="EP922" s="23"/>
      <c r="EQ922" s="23"/>
      <c r="ER922" s="23"/>
      <c r="ES922" s="23"/>
      <c r="ET922" s="23"/>
      <c r="EU922" s="23"/>
      <c r="EV922" s="23"/>
      <c r="EW922" s="23"/>
      <c r="EX922" s="23"/>
      <c r="EY922" s="23"/>
      <c r="EZ922" s="23"/>
      <c r="FA922" s="23"/>
      <c r="FB922" s="23"/>
      <c r="FC922" s="23"/>
      <c r="FD922" s="23"/>
      <c r="FE922" s="23"/>
      <c r="FF922" s="23"/>
      <c r="FG922" s="23"/>
      <c r="FH922" s="23"/>
      <c r="FI922" s="23"/>
      <c r="FJ922" s="23"/>
      <c r="FK922" s="23"/>
      <c r="FL922" s="23"/>
      <c r="FM922" s="23"/>
      <c r="FN922" s="23"/>
      <c r="FO922" s="23"/>
      <c r="FP922" s="23"/>
      <c r="FQ922" s="23"/>
      <c r="FR922" s="23"/>
      <c r="FS922" s="23"/>
      <c r="FT922" s="23"/>
      <c r="FU922" s="23"/>
      <c r="FV922" s="23"/>
      <c r="FW922" s="23"/>
      <c r="FX922" s="23"/>
      <c r="FY922" s="23"/>
      <c r="FZ922" s="23"/>
      <c r="GA922" s="23"/>
      <c r="GB922" s="23"/>
      <c r="GC922" s="23"/>
      <c r="GD922" s="23"/>
      <c r="GE922" s="23"/>
      <c r="GF922" s="23"/>
      <c r="GG922" s="23"/>
      <c r="GH922" s="23"/>
      <c r="GI922" s="23"/>
      <c r="GJ922" s="23"/>
      <c r="GK922" s="23"/>
    </row>
    <row r="923" spans="1:193" x14ac:dyDescent="0.35">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c r="AD923" s="23"/>
      <c r="AE923" s="23"/>
      <c r="AF923" s="23"/>
      <c r="AG923" s="23"/>
      <c r="AH923" s="23"/>
      <c r="AI923" s="23"/>
      <c r="AJ923" s="23"/>
      <c r="AK923" s="23"/>
      <c r="AL923" s="23"/>
      <c r="AM923" s="23"/>
      <c r="AN923" s="23"/>
      <c r="AO923" s="23"/>
      <c r="AP923" s="23"/>
      <c r="AQ923" s="23"/>
      <c r="AR923" s="23"/>
      <c r="AS923" s="23"/>
      <c r="AT923" s="23"/>
      <c r="AU923" s="23"/>
      <c r="AV923" s="23"/>
      <c r="AW923" s="23"/>
      <c r="AX923" s="23"/>
      <c r="AY923" s="23"/>
      <c r="AZ923" s="23"/>
      <c r="BA923" s="23"/>
      <c r="BB923" s="23"/>
      <c r="BC923" s="23"/>
      <c r="BD923" s="23"/>
      <c r="BE923" s="23"/>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c r="EC923" s="23"/>
      <c r="ED923" s="23"/>
      <c r="EE923" s="23"/>
      <c r="EF923" s="23"/>
      <c r="EG923" s="23"/>
      <c r="EH923" s="23"/>
      <c r="EI923" s="23"/>
      <c r="EJ923" s="23"/>
      <c r="EK923" s="23"/>
      <c r="EL923" s="23"/>
      <c r="EM923" s="23"/>
      <c r="EN923" s="23"/>
      <c r="EO923" s="23"/>
      <c r="EP923" s="23"/>
      <c r="EQ923" s="23"/>
      <c r="ER923" s="23"/>
      <c r="ES923" s="23"/>
      <c r="ET923" s="23"/>
      <c r="EU923" s="23"/>
      <c r="EV923" s="23"/>
      <c r="EW923" s="23"/>
      <c r="EX923" s="23"/>
      <c r="EY923" s="23"/>
      <c r="EZ923" s="23"/>
      <c r="FA923" s="23"/>
      <c r="FB923" s="23"/>
      <c r="FC923" s="23"/>
      <c r="FD923" s="23"/>
      <c r="FE923" s="23"/>
      <c r="FF923" s="23"/>
      <c r="FG923" s="23"/>
      <c r="FH923" s="23"/>
      <c r="FI923" s="23"/>
      <c r="FJ923" s="23"/>
      <c r="FK923" s="23"/>
      <c r="FL923" s="23"/>
      <c r="FM923" s="23"/>
      <c r="FN923" s="23"/>
      <c r="FO923" s="23"/>
      <c r="FP923" s="23"/>
      <c r="FQ923" s="23"/>
      <c r="FR923" s="23"/>
      <c r="FS923" s="23"/>
      <c r="FT923" s="23"/>
      <c r="FU923" s="23"/>
      <c r="FV923" s="23"/>
      <c r="FW923" s="23"/>
      <c r="FX923" s="23"/>
      <c r="FY923" s="23"/>
      <c r="FZ923" s="23"/>
      <c r="GA923" s="23"/>
      <c r="GB923" s="23"/>
      <c r="GC923" s="23"/>
      <c r="GD923" s="23"/>
      <c r="GE923" s="23"/>
      <c r="GF923" s="23"/>
      <c r="GG923" s="23"/>
      <c r="GH923" s="23"/>
      <c r="GI923" s="23"/>
      <c r="GJ923" s="23"/>
      <c r="GK923" s="23"/>
    </row>
    <row r="924" spans="1:193" x14ac:dyDescent="0.35">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c r="AR924" s="23"/>
      <c r="AS924" s="23"/>
      <c r="AT924" s="23"/>
      <c r="AU924" s="23"/>
      <c r="AV924" s="23"/>
      <c r="AW924" s="23"/>
      <c r="AX924" s="23"/>
      <c r="AY924" s="23"/>
      <c r="AZ924" s="23"/>
      <c r="BA924" s="23"/>
      <c r="BB924" s="23"/>
      <c r="BC924" s="23"/>
      <c r="BD924" s="23"/>
      <c r="BE924" s="23"/>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c r="EC924" s="23"/>
      <c r="ED924" s="23"/>
      <c r="EE924" s="23"/>
      <c r="EF924" s="23"/>
      <c r="EG924" s="23"/>
      <c r="EH924" s="23"/>
      <c r="EI924" s="23"/>
      <c r="EJ924" s="23"/>
      <c r="EK924" s="23"/>
      <c r="EL924" s="23"/>
      <c r="EM924" s="23"/>
      <c r="EN924" s="23"/>
      <c r="EO924" s="23"/>
      <c r="EP924" s="23"/>
      <c r="EQ924" s="23"/>
      <c r="ER924" s="23"/>
      <c r="ES924" s="23"/>
      <c r="ET924" s="23"/>
      <c r="EU924" s="23"/>
      <c r="EV924" s="23"/>
      <c r="EW924" s="23"/>
      <c r="EX924" s="23"/>
      <c r="EY924" s="23"/>
      <c r="EZ924" s="23"/>
      <c r="FA924" s="23"/>
      <c r="FB924" s="23"/>
      <c r="FC924" s="23"/>
      <c r="FD924" s="23"/>
      <c r="FE924" s="23"/>
      <c r="FF924" s="23"/>
      <c r="FG924" s="23"/>
      <c r="FH924" s="23"/>
      <c r="FI924" s="23"/>
      <c r="FJ924" s="23"/>
      <c r="FK924" s="23"/>
      <c r="FL924" s="23"/>
      <c r="FM924" s="23"/>
      <c r="FN924" s="23"/>
      <c r="FO924" s="23"/>
      <c r="FP924" s="23"/>
      <c r="FQ924" s="23"/>
      <c r="FR924" s="23"/>
      <c r="FS924" s="23"/>
      <c r="FT924" s="23"/>
      <c r="FU924" s="23"/>
      <c r="FV924" s="23"/>
      <c r="FW924" s="23"/>
      <c r="FX924" s="23"/>
      <c r="FY924" s="23"/>
      <c r="FZ924" s="23"/>
      <c r="GA924" s="23"/>
      <c r="GB924" s="23"/>
      <c r="GC924" s="23"/>
      <c r="GD924" s="23"/>
      <c r="GE924" s="23"/>
      <c r="GF924" s="23"/>
      <c r="GG924" s="23"/>
      <c r="GH924" s="23"/>
      <c r="GI924" s="23"/>
      <c r="GJ924" s="23"/>
      <c r="GK924" s="23"/>
    </row>
    <row r="925" spans="1:193" x14ac:dyDescent="0.35">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c r="AD925" s="23"/>
      <c r="AE925" s="23"/>
      <c r="AF925" s="23"/>
      <c r="AG925" s="23"/>
      <c r="AH925" s="23"/>
      <c r="AI925" s="23"/>
      <c r="AJ925" s="23"/>
      <c r="AK925" s="23"/>
      <c r="AL925" s="23"/>
      <c r="AM925" s="23"/>
      <c r="AN925" s="23"/>
      <c r="AO925" s="23"/>
      <c r="AP925" s="23"/>
      <c r="AQ925" s="23"/>
      <c r="AR925" s="23"/>
      <c r="AS925" s="23"/>
      <c r="AT925" s="23"/>
      <c r="AU925" s="23"/>
      <c r="AV925" s="23"/>
      <c r="AW925" s="23"/>
      <c r="AX925" s="23"/>
      <c r="AY925" s="23"/>
      <c r="AZ925" s="23"/>
      <c r="BA925" s="23"/>
      <c r="BB925" s="23"/>
      <c r="BC925" s="23"/>
      <c r="BD925" s="23"/>
      <c r="BE925" s="23"/>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c r="EC925" s="23"/>
      <c r="ED925" s="23"/>
      <c r="EE925" s="23"/>
      <c r="EF925" s="23"/>
      <c r="EG925" s="23"/>
      <c r="EH925" s="23"/>
      <c r="EI925" s="23"/>
      <c r="EJ925" s="23"/>
      <c r="EK925" s="23"/>
      <c r="EL925" s="23"/>
      <c r="EM925" s="23"/>
      <c r="EN925" s="23"/>
      <c r="EO925" s="23"/>
      <c r="EP925" s="23"/>
      <c r="EQ925" s="23"/>
      <c r="ER925" s="23"/>
      <c r="ES925" s="23"/>
      <c r="ET925" s="23"/>
      <c r="EU925" s="23"/>
      <c r="EV925" s="23"/>
      <c r="EW925" s="23"/>
      <c r="EX925" s="23"/>
      <c r="EY925" s="23"/>
      <c r="EZ925" s="23"/>
      <c r="FA925" s="23"/>
      <c r="FB925" s="23"/>
      <c r="FC925" s="23"/>
      <c r="FD925" s="23"/>
      <c r="FE925" s="23"/>
      <c r="FF925" s="23"/>
      <c r="FG925" s="23"/>
      <c r="FH925" s="23"/>
      <c r="FI925" s="23"/>
      <c r="FJ925" s="23"/>
      <c r="FK925" s="23"/>
      <c r="FL925" s="23"/>
      <c r="FM925" s="23"/>
      <c r="FN925" s="23"/>
      <c r="FO925" s="23"/>
      <c r="FP925" s="23"/>
      <c r="FQ925" s="23"/>
      <c r="FR925" s="23"/>
      <c r="FS925" s="23"/>
      <c r="FT925" s="23"/>
      <c r="FU925" s="23"/>
      <c r="FV925" s="23"/>
      <c r="FW925" s="23"/>
      <c r="FX925" s="23"/>
      <c r="FY925" s="23"/>
      <c r="FZ925" s="23"/>
      <c r="GA925" s="23"/>
      <c r="GB925" s="23"/>
      <c r="GC925" s="23"/>
      <c r="GD925" s="23"/>
      <c r="GE925" s="23"/>
      <c r="GF925" s="23"/>
      <c r="GG925" s="23"/>
      <c r="GH925" s="23"/>
      <c r="GI925" s="23"/>
      <c r="GJ925" s="23"/>
      <c r="GK925" s="23"/>
    </row>
    <row r="926" spans="1:193" x14ac:dyDescent="0.35">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c r="AD926" s="23"/>
      <c r="AE926" s="23"/>
      <c r="AF926" s="23"/>
      <c r="AG926" s="23"/>
      <c r="AH926" s="23"/>
      <c r="AI926" s="23"/>
      <c r="AJ926" s="23"/>
      <c r="AK926" s="23"/>
      <c r="AL926" s="23"/>
      <c r="AM926" s="23"/>
      <c r="AN926" s="23"/>
      <c r="AO926" s="23"/>
      <c r="AP926" s="23"/>
      <c r="AQ926" s="23"/>
      <c r="AR926" s="23"/>
      <c r="AS926" s="23"/>
      <c r="AT926" s="23"/>
      <c r="AU926" s="23"/>
      <c r="AV926" s="23"/>
      <c r="AW926" s="23"/>
      <c r="AX926" s="23"/>
      <c r="AY926" s="23"/>
      <c r="AZ926" s="23"/>
      <c r="BA926" s="23"/>
      <c r="BB926" s="23"/>
      <c r="BC926" s="23"/>
      <c r="BD926" s="23"/>
      <c r="BE926" s="23"/>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c r="EC926" s="23"/>
      <c r="ED926" s="23"/>
      <c r="EE926" s="23"/>
      <c r="EF926" s="23"/>
      <c r="EG926" s="23"/>
      <c r="EH926" s="23"/>
      <c r="EI926" s="23"/>
      <c r="EJ926" s="23"/>
      <c r="EK926" s="23"/>
      <c r="EL926" s="23"/>
      <c r="EM926" s="23"/>
      <c r="EN926" s="23"/>
      <c r="EO926" s="23"/>
      <c r="EP926" s="23"/>
      <c r="EQ926" s="23"/>
      <c r="ER926" s="23"/>
      <c r="ES926" s="23"/>
      <c r="ET926" s="23"/>
      <c r="EU926" s="23"/>
      <c r="EV926" s="23"/>
      <c r="EW926" s="23"/>
      <c r="EX926" s="23"/>
      <c r="EY926" s="23"/>
      <c r="EZ926" s="23"/>
      <c r="FA926" s="23"/>
      <c r="FB926" s="23"/>
      <c r="FC926" s="23"/>
      <c r="FD926" s="23"/>
      <c r="FE926" s="23"/>
      <c r="FF926" s="23"/>
      <c r="FG926" s="23"/>
      <c r="FH926" s="23"/>
      <c r="FI926" s="23"/>
      <c r="FJ926" s="23"/>
      <c r="FK926" s="23"/>
      <c r="FL926" s="23"/>
      <c r="FM926" s="23"/>
      <c r="FN926" s="23"/>
      <c r="FO926" s="23"/>
      <c r="FP926" s="23"/>
      <c r="FQ926" s="23"/>
      <c r="FR926" s="23"/>
      <c r="FS926" s="23"/>
      <c r="FT926" s="23"/>
      <c r="FU926" s="23"/>
      <c r="FV926" s="23"/>
      <c r="FW926" s="23"/>
      <c r="FX926" s="23"/>
      <c r="FY926" s="23"/>
      <c r="FZ926" s="23"/>
      <c r="GA926" s="23"/>
      <c r="GB926" s="23"/>
      <c r="GC926" s="23"/>
      <c r="GD926" s="23"/>
      <c r="GE926" s="23"/>
      <c r="GF926" s="23"/>
      <c r="GG926" s="23"/>
      <c r="GH926" s="23"/>
      <c r="GI926" s="23"/>
      <c r="GJ926" s="23"/>
      <c r="GK926" s="23"/>
    </row>
    <row r="927" spans="1:193" x14ac:dyDescent="0.35">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c r="AD927" s="23"/>
      <c r="AE927" s="23"/>
      <c r="AF927" s="23"/>
      <c r="AG927" s="23"/>
      <c r="AH927" s="23"/>
      <c r="AI927" s="23"/>
      <c r="AJ927" s="23"/>
      <c r="AK927" s="23"/>
      <c r="AL927" s="23"/>
      <c r="AM927" s="23"/>
      <c r="AN927" s="23"/>
      <c r="AO927" s="23"/>
      <c r="AP927" s="23"/>
      <c r="AQ927" s="23"/>
      <c r="AR927" s="23"/>
      <c r="AS927" s="23"/>
      <c r="AT927" s="23"/>
      <c r="AU927" s="23"/>
      <c r="AV927" s="23"/>
      <c r="AW927" s="23"/>
      <c r="AX927" s="23"/>
      <c r="AY927" s="23"/>
      <c r="AZ927" s="23"/>
      <c r="BA927" s="23"/>
      <c r="BB927" s="23"/>
      <c r="BC927" s="23"/>
      <c r="BD927" s="23"/>
      <c r="BE927" s="23"/>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c r="EC927" s="23"/>
      <c r="ED927" s="23"/>
      <c r="EE927" s="23"/>
      <c r="EF927" s="23"/>
      <c r="EG927" s="23"/>
      <c r="EH927" s="23"/>
      <c r="EI927" s="23"/>
      <c r="EJ927" s="23"/>
      <c r="EK927" s="23"/>
      <c r="EL927" s="23"/>
      <c r="EM927" s="23"/>
      <c r="EN927" s="23"/>
      <c r="EO927" s="23"/>
      <c r="EP927" s="23"/>
      <c r="EQ927" s="23"/>
      <c r="ER927" s="23"/>
      <c r="ES927" s="23"/>
      <c r="ET927" s="23"/>
      <c r="EU927" s="23"/>
      <c r="EV927" s="23"/>
      <c r="EW927" s="23"/>
      <c r="EX927" s="23"/>
      <c r="EY927" s="23"/>
      <c r="EZ927" s="23"/>
      <c r="FA927" s="23"/>
      <c r="FB927" s="23"/>
      <c r="FC927" s="23"/>
      <c r="FD927" s="23"/>
      <c r="FE927" s="23"/>
      <c r="FF927" s="23"/>
      <c r="FG927" s="23"/>
      <c r="FH927" s="23"/>
      <c r="FI927" s="23"/>
      <c r="FJ927" s="23"/>
      <c r="FK927" s="23"/>
      <c r="FL927" s="23"/>
      <c r="FM927" s="23"/>
      <c r="FN927" s="23"/>
      <c r="FO927" s="23"/>
      <c r="FP927" s="23"/>
      <c r="FQ927" s="23"/>
      <c r="FR927" s="23"/>
      <c r="FS927" s="23"/>
      <c r="FT927" s="23"/>
      <c r="FU927" s="23"/>
      <c r="FV927" s="23"/>
      <c r="FW927" s="23"/>
      <c r="FX927" s="23"/>
      <c r="FY927" s="23"/>
      <c r="FZ927" s="23"/>
      <c r="GA927" s="23"/>
      <c r="GB927" s="23"/>
      <c r="GC927" s="23"/>
      <c r="GD927" s="23"/>
      <c r="GE927" s="23"/>
      <c r="GF927" s="23"/>
      <c r="GG927" s="23"/>
      <c r="GH927" s="23"/>
      <c r="GI927" s="23"/>
      <c r="GJ927" s="23"/>
      <c r="GK927" s="23"/>
    </row>
    <row r="928" spans="1:193" x14ac:dyDescent="0.35">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c r="AD928" s="23"/>
      <c r="AE928" s="23"/>
      <c r="AF928" s="23"/>
      <c r="AG928" s="23"/>
      <c r="AH928" s="23"/>
      <c r="AI928" s="23"/>
      <c r="AJ928" s="23"/>
      <c r="AK928" s="23"/>
      <c r="AL928" s="23"/>
      <c r="AM928" s="23"/>
      <c r="AN928" s="23"/>
      <c r="AO928" s="23"/>
      <c r="AP928" s="23"/>
      <c r="AQ928" s="23"/>
      <c r="AR928" s="23"/>
      <c r="AS928" s="23"/>
      <c r="AT928" s="23"/>
      <c r="AU928" s="23"/>
      <c r="AV928" s="23"/>
      <c r="AW928" s="23"/>
      <c r="AX928" s="23"/>
      <c r="AY928" s="23"/>
      <c r="AZ928" s="23"/>
      <c r="BA928" s="23"/>
      <c r="BB928" s="23"/>
      <c r="BC928" s="23"/>
      <c r="BD928" s="23"/>
      <c r="BE928" s="23"/>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c r="EC928" s="23"/>
      <c r="ED928" s="23"/>
      <c r="EE928" s="23"/>
      <c r="EF928" s="23"/>
      <c r="EG928" s="23"/>
      <c r="EH928" s="23"/>
      <c r="EI928" s="23"/>
      <c r="EJ928" s="23"/>
      <c r="EK928" s="23"/>
      <c r="EL928" s="23"/>
      <c r="EM928" s="23"/>
      <c r="EN928" s="23"/>
      <c r="EO928" s="23"/>
      <c r="EP928" s="23"/>
      <c r="EQ928" s="23"/>
      <c r="ER928" s="23"/>
      <c r="ES928" s="23"/>
      <c r="ET928" s="23"/>
      <c r="EU928" s="23"/>
      <c r="EV928" s="23"/>
      <c r="EW928" s="23"/>
      <c r="EX928" s="23"/>
      <c r="EY928" s="23"/>
      <c r="EZ928" s="23"/>
      <c r="FA928" s="23"/>
      <c r="FB928" s="23"/>
      <c r="FC928" s="23"/>
      <c r="FD928" s="23"/>
      <c r="FE928" s="23"/>
      <c r="FF928" s="23"/>
      <c r="FG928" s="23"/>
      <c r="FH928" s="23"/>
      <c r="FI928" s="23"/>
      <c r="FJ928" s="23"/>
      <c r="FK928" s="23"/>
      <c r="FL928" s="23"/>
      <c r="FM928" s="23"/>
      <c r="FN928" s="23"/>
      <c r="FO928" s="23"/>
      <c r="FP928" s="23"/>
      <c r="FQ928" s="23"/>
      <c r="FR928" s="23"/>
      <c r="FS928" s="23"/>
      <c r="FT928" s="23"/>
      <c r="FU928" s="23"/>
      <c r="FV928" s="23"/>
      <c r="FW928" s="23"/>
      <c r="FX928" s="23"/>
      <c r="FY928" s="23"/>
      <c r="FZ928" s="23"/>
      <c r="GA928" s="23"/>
      <c r="GB928" s="23"/>
      <c r="GC928" s="23"/>
      <c r="GD928" s="23"/>
      <c r="GE928" s="23"/>
      <c r="GF928" s="23"/>
      <c r="GG928" s="23"/>
      <c r="GH928" s="23"/>
      <c r="GI928" s="23"/>
      <c r="GJ928" s="23"/>
      <c r="GK928" s="23"/>
    </row>
    <row r="929" spans="1:193" x14ac:dyDescent="0.35">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c r="AD929" s="23"/>
      <c r="AE929" s="23"/>
      <c r="AF929" s="23"/>
      <c r="AG929" s="23"/>
      <c r="AH929" s="23"/>
      <c r="AI929" s="23"/>
      <c r="AJ929" s="23"/>
      <c r="AK929" s="23"/>
      <c r="AL929" s="23"/>
      <c r="AM929" s="23"/>
      <c r="AN929" s="23"/>
      <c r="AO929" s="23"/>
      <c r="AP929" s="23"/>
      <c r="AQ929" s="23"/>
      <c r="AR929" s="23"/>
      <c r="AS929" s="23"/>
      <c r="AT929" s="23"/>
      <c r="AU929" s="23"/>
      <c r="AV929" s="23"/>
      <c r="AW929" s="23"/>
      <c r="AX929" s="23"/>
      <c r="AY929" s="23"/>
      <c r="AZ929" s="23"/>
      <c r="BA929" s="23"/>
      <c r="BB929" s="23"/>
      <c r="BC929" s="23"/>
      <c r="BD929" s="23"/>
      <c r="BE929" s="23"/>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c r="EC929" s="23"/>
      <c r="ED929" s="23"/>
      <c r="EE929" s="23"/>
      <c r="EF929" s="23"/>
      <c r="EG929" s="23"/>
      <c r="EH929" s="23"/>
      <c r="EI929" s="23"/>
      <c r="EJ929" s="23"/>
      <c r="EK929" s="23"/>
      <c r="EL929" s="23"/>
      <c r="EM929" s="23"/>
      <c r="EN929" s="23"/>
      <c r="EO929" s="23"/>
      <c r="EP929" s="23"/>
      <c r="EQ929" s="23"/>
      <c r="ER929" s="23"/>
      <c r="ES929" s="23"/>
      <c r="ET929" s="23"/>
      <c r="EU929" s="23"/>
      <c r="EV929" s="23"/>
      <c r="EW929" s="23"/>
      <c r="EX929" s="23"/>
      <c r="EY929" s="23"/>
      <c r="EZ929" s="23"/>
      <c r="FA929" s="23"/>
      <c r="FB929" s="23"/>
      <c r="FC929" s="23"/>
      <c r="FD929" s="23"/>
      <c r="FE929" s="23"/>
      <c r="FF929" s="23"/>
      <c r="FG929" s="23"/>
      <c r="FH929" s="23"/>
      <c r="FI929" s="23"/>
      <c r="FJ929" s="23"/>
      <c r="FK929" s="23"/>
      <c r="FL929" s="23"/>
      <c r="FM929" s="23"/>
      <c r="FN929" s="23"/>
      <c r="FO929" s="23"/>
      <c r="FP929" s="23"/>
      <c r="FQ929" s="23"/>
      <c r="FR929" s="23"/>
      <c r="FS929" s="23"/>
      <c r="FT929" s="23"/>
      <c r="FU929" s="23"/>
      <c r="FV929" s="23"/>
      <c r="FW929" s="23"/>
      <c r="FX929" s="23"/>
      <c r="FY929" s="23"/>
      <c r="FZ929" s="23"/>
      <c r="GA929" s="23"/>
      <c r="GB929" s="23"/>
      <c r="GC929" s="23"/>
      <c r="GD929" s="23"/>
      <c r="GE929" s="23"/>
      <c r="GF929" s="23"/>
      <c r="GG929" s="23"/>
      <c r="GH929" s="23"/>
      <c r="GI929" s="23"/>
      <c r="GJ929" s="23"/>
      <c r="GK929" s="23"/>
    </row>
    <row r="930" spans="1:193" x14ac:dyDescent="0.35">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c r="AD930" s="23"/>
      <c r="AE930" s="23"/>
      <c r="AF930" s="23"/>
      <c r="AG930" s="23"/>
      <c r="AH930" s="23"/>
      <c r="AI930" s="23"/>
      <c r="AJ930" s="23"/>
      <c r="AK930" s="23"/>
      <c r="AL930" s="23"/>
      <c r="AM930" s="23"/>
      <c r="AN930" s="23"/>
      <c r="AO930" s="23"/>
      <c r="AP930" s="23"/>
      <c r="AQ930" s="23"/>
      <c r="AR930" s="23"/>
      <c r="AS930" s="23"/>
      <c r="AT930" s="23"/>
      <c r="AU930" s="23"/>
      <c r="AV930" s="23"/>
      <c r="AW930" s="23"/>
      <c r="AX930" s="23"/>
      <c r="AY930" s="23"/>
      <c r="AZ930" s="23"/>
      <c r="BA930" s="23"/>
      <c r="BB930" s="23"/>
      <c r="BC930" s="23"/>
      <c r="BD930" s="23"/>
      <c r="BE930" s="23"/>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c r="EC930" s="23"/>
      <c r="ED930" s="23"/>
      <c r="EE930" s="23"/>
      <c r="EF930" s="23"/>
      <c r="EG930" s="23"/>
      <c r="EH930" s="23"/>
      <c r="EI930" s="23"/>
      <c r="EJ930" s="23"/>
      <c r="EK930" s="23"/>
      <c r="EL930" s="23"/>
      <c r="EM930" s="23"/>
      <c r="EN930" s="23"/>
      <c r="EO930" s="23"/>
      <c r="EP930" s="23"/>
      <c r="EQ930" s="23"/>
      <c r="ER930" s="23"/>
      <c r="ES930" s="23"/>
      <c r="ET930" s="23"/>
      <c r="EU930" s="23"/>
      <c r="EV930" s="23"/>
      <c r="EW930" s="23"/>
      <c r="EX930" s="23"/>
      <c r="EY930" s="23"/>
      <c r="EZ930" s="23"/>
      <c r="FA930" s="23"/>
      <c r="FB930" s="23"/>
      <c r="FC930" s="23"/>
      <c r="FD930" s="23"/>
      <c r="FE930" s="23"/>
      <c r="FF930" s="23"/>
      <c r="FG930" s="23"/>
      <c r="FH930" s="23"/>
      <c r="FI930" s="23"/>
      <c r="FJ930" s="23"/>
      <c r="FK930" s="23"/>
      <c r="FL930" s="23"/>
      <c r="FM930" s="23"/>
      <c r="FN930" s="23"/>
      <c r="FO930" s="23"/>
      <c r="FP930" s="23"/>
      <c r="FQ930" s="23"/>
      <c r="FR930" s="23"/>
      <c r="FS930" s="23"/>
      <c r="FT930" s="23"/>
      <c r="FU930" s="23"/>
      <c r="FV930" s="23"/>
      <c r="FW930" s="23"/>
      <c r="FX930" s="23"/>
      <c r="FY930" s="23"/>
      <c r="FZ930" s="23"/>
      <c r="GA930" s="23"/>
      <c r="GB930" s="23"/>
      <c r="GC930" s="23"/>
      <c r="GD930" s="23"/>
      <c r="GE930" s="23"/>
      <c r="GF930" s="23"/>
      <c r="GG930" s="23"/>
      <c r="GH930" s="23"/>
      <c r="GI930" s="23"/>
      <c r="GJ930" s="23"/>
      <c r="GK930" s="23"/>
    </row>
    <row r="931" spans="1:193" x14ac:dyDescent="0.35">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c r="AD931" s="23"/>
      <c r="AE931" s="23"/>
      <c r="AF931" s="23"/>
      <c r="AG931" s="23"/>
      <c r="AH931" s="23"/>
      <c r="AI931" s="23"/>
      <c r="AJ931" s="23"/>
      <c r="AK931" s="23"/>
      <c r="AL931" s="23"/>
      <c r="AM931" s="23"/>
      <c r="AN931" s="23"/>
      <c r="AO931" s="23"/>
      <c r="AP931" s="23"/>
      <c r="AQ931" s="23"/>
      <c r="AR931" s="23"/>
      <c r="AS931" s="23"/>
      <c r="AT931" s="23"/>
      <c r="AU931" s="23"/>
      <c r="AV931" s="23"/>
      <c r="AW931" s="23"/>
      <c r="AX931" s="23"/>
      <c r="AY931" s="23"/>
      <c r="AZ931" s="23"/>
      <c r="BA931" s="23"/>
      <c r="BB931" s="23"/>
      <c r="BC931" s="23"/>
      <c r="BD931" s="23"/>
      <c r="BE931" s="23"/>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c r="EC931" s="23"/>
      <c r="ED931" s="23"/>
      <c r="EE931" s="23"/>
      <c r="EF931" s="23"/>
      <c r="EG931" s="23"/>
      <c r="EH931" s="23"/>
      <c r="EI931" s="23"/>
      <c r="EJ931" s="23"/>
      <c r="EK931" s="23"/>
      <c r="EL931" s="23"/>
      <c r="EM931" s="23"/>
      <c r="EN931" s="23"/>
      <c r="EO931" s="23"/>
      <c r="EP931" s="23"/>
      <c r="EQ931" s="23"/>
      <c r="ER931" s="23"/>
      <c r="ES931" s="23"/>
      <c r="ET931" s="23"/>
      <c r="EU931" s="23"/>
      <c r="EV931" s="23"/>
      <c r="EW931" s="23"/>
      <c r="EX931" s="23"/>
      <c r="EY931" s="23"/>
      <c r="EZ931" s="23"/>
      <c r="FA931" s="23"/>
      <c r="FB931" s="23"/>
      <c r="FC931" s="23"/>
      <c r="FD931" s="23"/>
      <c r="FE931" s="23"/>
      <c r="FF931" s="23"/>
      <c r="FG931" s="23"/>
      <c r="FH931" s="23"/>
      <c r="FI931" s="23"/>
      <c r="FJ931" s="23"/>
      <c r="FK931" s="23"/>
      <c r="FL931" s="23"/>
      <c r="FM931" s="23"/>
      <c r="FN931" s="23"/>
      <c r="FO931" s="23"/>
      <c r="FP931" s="23"/>
      <c r="FQ931" s="23"/>
      <c r="FR931" s="23"/>
      <c r="FS931" s="23"/>
      <c r="FT931" s="23"/>
      <c r="FU931" s="23"/>
      <c r="FV931" s="23"/>
      <c r="FW931" s="23"/>
      <c r="FX931" s="23"/>
      <c r="FY931" s="23"/>
      <c r="FZ931" s="23"/>
      <c r="GA931" s="23"/>
      <c r="GB931" s="23"/>
      <c r="GC931" s="23"/>
      <c r="GD931" s="23"/>
      <c r="GE931" s="23"/>
      <c r="GF931" s="23"/>
      <c r="GG931" s="23"/>
      <c r="GH931" s="23"/>
      <c r="GI931" s="23"/>
      <c r="GJ931" s="23"/>
      <c r="GK931" s="23"/>
    </row>
    <row r="932" spans="1:193" x14ac:dyDescent="0.35">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c r="AD932" s="23"/>
      <c r="AE932" s="23"/>
      <c r="AF932" s="23"/>
      <c r="AG932" s="23"/>
      <c r="AH932" s="23"/>
      <c r="AI932" s="23"/>
      <c r="AJ932" s="23"/>
      <c r="AK932" s="23"/>
      <c r="AL932" s="23"/>
      <c r="AM932" s="23"/>
      <c r="AN932" s="23"/>
      <c r="AO932" s="23"/>
      <c r="AP932" s="23"/>
      <c r="AQ932" s="23"/>
      <c r="AR932" s="23"/>
      <c r="AS932" s="23"/>
      <c r="AT932" s="23"/>
      <c r="AU932" s="23"/>
      <c r="AV932" s="23"/>
      <c r="AW932" s="23"/>
      <c r="AX932" s="23"/>
      <c r="AY932" s="23"/>
      <c r="AZ932" s="23"/>
      <c r="BA932" s="23"/>
      <c r="BB932" s="23"/>
      <c r="BC932" s="23"/>
      <c r="BD932" s="23"/>
      <c r="BE932" s="23"/>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c r="EC932" s="23"/>
      <c r="ED932" s="23"/>
      <c r="EE932" s="23"/>
      <c r="EF932" s="23"/>
      <c r="EG932" s="23"/>
      <c r="EH932" s="23"/>
      <c r="EI932" s="23"/>
      <c r="EJ932" s="23"/>
      <c r="EK932" s="23"/>
      <c r="EL932" s="23"/>
      <c r="EM932" s="23"/>
      <c r="EN932" s="23"/>
      <c r="EO932" s="23"/>
      <c r="EP932" s="23"/>
      <c r="EQ932" s="23"/>
      <c r="ER932" s="23"/>
      <c r="ES932" s="23"/>
      <c r="ET932" s="23"/>
      <c r="EU932" s="23"/>
      <c r="EV932" s="23"/>
      <c r="EW932" s="23"/>
      <c r="EX932" s="23"/>
      <c r="EY932" s="23"/>
      <c r="EZ932" s="23"/>
      <c r="FA932" s="23"/>
      <c r="FB932" s="23"/>
      <c r="FC932" s="23"/>
      <c r="FD932" s="23"/>
      <c r="FE932" s="23"/>
      <c r="FF932" s="23"/>
      <c r="FG932" s="23"/>
      <c r="FH932" s="23"/>
      <c r="FI932" s="23"/>
      <c r="FJ932" s="23"/>
      <c r="FK932" s="23"/>
      <c r="FL932" s="23"/>
      <c r="FM932" s="23"/>
      <c r="FN932" s="23"/>
      <c r="FO932" s="23"/>
      <c r="FP932" s="23"/>
      <c r="FQ932" s="23"/>
      <c r="FR932" s="23"/>
      <c r="FS932" s="23"/>
      <c r="FT932" s="23"/>
      <c r="FU932" s="23"/>
      <c r="FV932" s="23"/>
      <c r="FW932" s="23"/>
      <c r="FX932" s="23"/>
      <c r="FY932" s="23"/>
      <c r="FZ932" s="23"/>
      <c r="GA932" s="23"/>
      <c r="GB932" s="23"/>
      <c r="GC932" s="23"/>
      <c r="GD932" s="23"/>
      <c r="GE932" s="23"/>
      <c r="GF932" s="23"/>
      <c r="GG932" s="23"/>
      <c r="GH932" s="23"/>
      <c r="GI932" s="23"/>
      <c r="GJ932" s="23"/>
      <c r="GK932" s="23"/>
    </row>
    <row r="933" spans="1:193" x14ac:dyDescent="0.35">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c r="AR933" s="23"/>
      <c r="AS933" s="23"/>
      <c r="AT933" s="23"/>
      <c r="AU933" s="23"/>
      <c r="AV933" s="23"/>
      <c r="AW933" s="23"/>
      <c r="AX933" s="23"/>
      <c r="AY933" s="23"/>
      <c r="AZ933" s="23"/>
      <c r="BA933" s="23"/>
      <c r="BB933" s="23"/>
      <c r="BC933" s="23"/>
      <c r="BD933" s="23"/>
      <c r="BE933" s="23"/>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c r="EC933" s="23"/>
      <c r="ED933" s="23"/>
      <c r="EE933" s="23"/>
      <c r="EF933" s="23"/>
      <c r="EG933" s="23"/>
      <c r="EH933" s="23"/>
      <c r="EI933" s="23"/>
      <c r="EJ933" s="23"/>
      <c r="EK933" s="23"/>
      <c r="EL933" s="23"/>
      <c r="EM933" s="23"/>
      <c r="EN933" s="23"/>
      <c r="EO933" s="23"/>
      <c r="EP933" s="23"/>
      <c r="EQ933" s="23"/>
      <c r="ER933" s="23"/>
      <c r="ES933" s="23"/>
      <c r="ET933" s="23"/>
      <c r="EU933" s="23"/>
      <c r="EV933" s="23"/>
      <c r="EW933" s="23"/>
      <c r="EX933" s="23"/>
      <c r="EY933" s="23"/>
      <c r="EZ933" s="23"/>
      <c r="FA933" s="23"/>
      <c r="FB933" s="23"/>
      <c r="FC933" s="23"/>
      <c r="FD933" s="23"/>
      <c r="FE933" s="23"/>
      <c r="FF933" s="23"/>
      <c r="FG933" s="23"/>
      <c r="FH933" s="23"/>
      <c r="FI933" s="23"/>
      <c r="FJ933" s="23"/>
      <c r="FK933" s="23"/>
      <c r="FL933" s="23"/>
      <c r="FM933" s="23"/>
      <c r="FN933" s="23"/>
      <c r="FO933" s="23"/>
      <c r="FP933" s="23"/>
      <c r="FQ933" s="23"/>
      <c r="FR933" s="23"/>
      <c r="FS933" s="23"/>
      <c r="FT933" s="23"/>
      <c r="FU933" s="23"/>
      <c r="FV933" s="23"/>
      <c r="FW933" s="23"/>
      <c r="FX933" s="23"/>
      <c r="FY933" s="23"/>
      <c r="FZ933" s="23"/>
      <c r="GA933" s="23"/>
      <c r="GB933" s="23"/>
      <c r="GC933" s="23"/>
      <c r="GD933" s="23"/>
      <c r="GE933" s="23"/>
      <c r="GF933" s="23"/>
      <c r="GG933" s="23"/>
      <c r="GH933" s="23"/>
      <c r="GI933" s="23"/>
      <c r="GJ933" s="23"/>
      <c r="GK933" s="23"/>
    </row>
    <row r="934" spans="1:193" x14ac:dyDescent="0.35">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c r="AD934" s="23"/>
      <c r="AE934" s="23"/>
      <c r="AF934" s="23"/>
      <c r="AG934" s="23"/>
      <c r="AH934" s="23"/>
      <c r="AI934" s="23"/>
      <c r="AJ934" s="23"/>
      <c r="AK934" s="23"/>
      <c r="AL934" s="23"/>
      <c r="AM934" s="23"/>
      <c r="AN934" s="23"/>
      <c r="AO934" s="23"/>
      <c r="AP934" s="23"/>
      <c r="AQ934" s="23"/>
      <c r="AR934" s="23"/>
      <c r="AS934" s="23"/>
      <c r="AT934" s="23"/>
      <c r="AU934" s="23"/>
      <c r="AV934" s="23"/>
      <c r="AW934" s="23"/>
      <c r="AX934" s="23"/>
      <c r="AY934" s="23"/>
      <c r="AZ934" s="23"/>
      <c r="BA934" s="23"/>
      <c r="BB934" s="23"/>
      <c r="BC934" s="23"/>
      <c r="BD934" s="23"/>
      <c r="BE934" s="23"/>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c r="EC934" s="23"/>
      <c r="ED934" s="23"/>
      <c r="EE934" s="23"/>
      <c r="EF934" s="23"/>
      <c r="EG934" s="23"/>
      <c r="EH934" s="23"/>
      <c r="EI934" s="23"/>
      <c r="EJ934" s="23"/>
      <c r="EK934" s="23"/>
      <c r="EL934" s="23"/>
      <c r="EM934" s="23"/>
      <c r="EN934" s="23"/>
      <c r="EO934" s="23"/>
      <c r="EP934" s="23"/>
      <c r="EQ934" s="23"/>
      <c r="ER934" s="23"/>
      <c r="ES934" s="23"/>
      <c r="ET934" s="23"/>
      <c r="EU934" s="23"/>
      <c r="EV934" s="23"/>
      <c r="EW934" s="23"/>
      <c r="EX934" s="23"/>
      <c r="EY934" s="23"/>
      <c r="EZ934" s="23"/>
      <c r="FA934" s="23"/>
      <c r="FB934" s="23"/>
      <c r="FC934" s="23"/>
      <c r="FD934" s="23"/>
      <c r="FE934" s="23"/>
      <c r="FF934" s="23"/>
      <c r="FG934" s="23"/>
      <c r="FH934" s="23"/>
      <c r="FI934" s="23"/>
      <c r="FJ934" s="23"/>
      <c r="FK934" s="23"/>
      <c r="FL934" s="23"/>
      <c r="FM934" s="23"/>
      <c r="FN934" s="23"/>
      <c r="FO934" s="23"/>
      <c r="FP934" s="23"/>
      <c r="FQ934" s="23"/>
      <c r="FR934" s="23"/>
      <c r="FS934" s="23"/>
      <c r="FT934" s="23"/>
      <c r="FU934" s="23"/>
      <c r="FV934" s="23"/>
      <c r="FW934" s="23"/>
      <c r="FX934" s="23"/>
      <c r="FY934" s="23"/>
      <c r="FZ934" s="23"/>
      <c r="GA934" s="23"/>
      <c r="GB934" s="23"/>
      <c r="GC934" s="23"/>
      <c r="GD934" s="23"/>
      <c r="GE934" s="23"/>
      <c r="GF934" s="23"/>
      <c r="GG934" s="23"/>
      <c r="GH934" s="23"/>
      <c r="GI934" s="23"/>
      <c r="GJ934" s="23"/>
      <c r="GK934" s="23"/>
    </row>
    <row r="935" spans="1:193" x14ac:dyDescent="0.35">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c r="AD935" s="23"/>
      <c r="AE935" s="23"/>
      <c r="AF935" s="23"/>
      <c r="AG935" s="23"/>
      <c r="AH935" s="23"/>
      <c r="AI935" s="23"/>
      <c r="AJ935" s="23"/>
      <c r="AK935" s="23"/>
      <c r="AL935" s="23"/>
      <c r="AM935" s="23"/>
      <c r="AN935" s="23"/>
      <c r="AO935" s="23"/>
      <c r="AP935" s="23"/>
      <c r="AQ935" s="23"/>
      <c r="AR935" s="23"/>
      <c r="AS935" s="23"/>
      <c r="AT935" s="23"/>
      <c r="AU935" s="23"/>
      <c r="AV935" s="23"/>
      <c r="AW935" s="23"/>
      <c r="AX935" s="23"/>
      <c r="AY935" s="23"/>
      <c r="AZ935" s="23"/>
      <c r="BA935" s="23"/>
      <c r="BB935" s="23"/>
      <c r="BC935" s="23"/>
      <c r="BD935" s="23"/>
      <c r="BE935" s="23"/>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c r="EC935" s="23"/>
      <c r="ED935" s="23"/>
      <c r="EE935" s="23"/>
      <c r="EF935" s="23"/>
      <c r="EG935" s="23"/>
      <c r="EH935" s="23"/>
      <c r="EI935" s="23"/>
      <c r="EJ935" s="23"/>
      <c r="EK935" s="23"/>
      <c r="EL935" s="23"/>
      <c r="EM935" s="23"/>
      <c r="EN935" s="23"/>
      <c r="EO935" s="23"/>
      <c r="EP935" s="23"/>
      <c r="EQ935" s="23"/>
      <c r="ER935" s="23"/>
      <c r="ES935" s="23"/>
      <c r="ET935" s="23"/>
      <c r="EU935" s="23"/>
      <c r="EV935" s="23"/>
      <c r="EW935" s="23"/>
      <c r="EX935" s="23"/>
      <c r="EY935" s="23"/>
      <c r="EZ935" s="23"/>
      <c r="FA935" s="23"/>
      <c r="FB935" s="23"/>
      <c r="FC935" s="23"/>
      <c r="FD935" s="23"/>
      <c r="FE935" s="23"/>
      <c r="FF935" s="23"/>
      <c r="FG935" s="23"/>
      <c r="FH935" s="23"/>
      <c r="FI935" s="23"/>
      <c r="FJ935" s="23"/>
      <c r="FK935" s="23"/>
      <c r="FL935" s="23"/>
      <c r="FM935" s="23"/>
      <c r="FN935" s="23"/>
      <c r="FO935" s="23"/>
      <c r="FP935" s="23"/>
      <c r="FQ935" s="23"/>
      <c r="FR935" s="23"/>
      <c r="FS935" s="23"/>
      <c r="FT935" s="23"/>
      <c r="FU935" s="23"/>
      <c r="FV935" s="23"/>
      <c r="FW935" s="23"/>
      <c r="FX935" s="23"/>
      <c r="FY935" s="23"/>
      <c r="FZ935" s="23"/>
      <c r="GA935" s="23"/>
      <c r="GB935" s="23"/>
      <c r="GC935" s="23"/>
      <c r="GD935" s="23"/>
      <c r="GE935" s="23"/>
      <c r="GF935" s="23"/>
      <c r="GG935" s="23"/>
      <c r="GH935" s="23"/>
      <c r="GI935" s="23"/>
      <c r="GJ935" s="23"/>
      <c r="GK935" s="23"/>
    </row>
    <row r="936" spans="1:193" x14ac:dyDescent="0.35">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c r="AD936" s="23"/>
      <c r="AE936" s="23"/>
      <c r="AF936" s="23"/>
      <c r="AG936" s="23"/>
      <c r="AH936" s="23"/>
      <c r="AI936" s="23"/>
      <c r="AJ936" s="23"/>
      <c r="AK936" s="23"/>
      <c r="AL936" s="23"/>
      <c r="AM936" s="23"/>
      <c r="AN936" s="23"/>
      <c r="AO936" s="23"/>
      <c r="AP936" s="23"/>
      <c r="AQ936" s="23"/>
      <c r="AR936" s="23"/>
      <c r="AS936" s="23"/>
      <c r="AT936" s="23"/>
      <c r="AU936" s="23"/>
      <c r="AV936" s="23"/>
      <c r="AW936" s="23"/>
      <c r="AX936" s="23"/>
      <c r="AY936" s="23"/>
      <c r="AZ936" s="23"/>
      <c r="BA936" s="23"/>
      <c r="BB936" s="23"/>
      <c r="BC936" s="23"/>
      <c r="BD936" s="23"/>
      <c r="BE936" s="23"/>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c r="EC936" s="23"/>
      <c r="ED936" s="23"/>
      <c r="EE936" s="23"/>
      <c r="EF936" s="23"/>
      <c r="EG936" s="23"/>
      <c r="EH936" s="23"/>
      <c r="EI936" s="23"/>
      <c r="EJ936" s="23"/>
      <c r="EK936" s="23"/>
      <c r="EL936" s="23"/>
      <c r="EM936" s="23"/>
      <c r="EN936" s="23"/>
      <c r="EO936" s="23"/>
      <c r="EP936" s="23"/>
      <c r="EQ936" s="23"/>
      <c r="ER936" s="23"/>
      <c r="ES936" s="23"/>
      <c r="ET936" s="23"/>
      <c r="EU936" s="23"/>
      <c r="EV936" s="23"/>
      <c r="EW936" s="23"/>
      <c r="EX936" s="23"/>
      <c r="EY936" s="23"/>
      <c r="EZ936" s="23"/>
      <c r="FA936" s="23"/>
      <c r="FB936" s="23"/>
      <c r="FC936" s="23"/>
      <c r="FD936" s="23"/>
      <c r="FE936" s="23"/>
      <c r="FF936" s="23"/>
      <c r="FG936" s="23"/>
      <c r="FH936" s="23"/>
      <c r="FI936" s="23"/>
      <c r="FJ936" s="23"/>
      <c r="FK936" s="23"/>
      <c r="FL936" s="23"/>
      <c r="FM936" s="23"/>
      <c r="FN936" s="23"/>
      <c r="FO936" s="23"/>
      <c r="FP936" s="23"/>
      <c r="FQ936" s="23"/>
      <c r="FR936" s="23"/>
      <c r="FS936" s="23"/>
      <c r="FT936" s="23"/>
      <c r="FU936" s="23"/>
      <c r="FV936" s="23"/>
      <c r="FW936" s="23"/>
      <c r="FX936" s="23"/>
      <c r="FY936" s="23"/>
      <c r="FZ936" s="23"/>
      <c r="GA936" s="23"/>
      <c r="GB936" s="23"/>
      <c r="GC936" s="23"/>
      <c r="GD936" s="23"/>
      <c r="GE936" s="23"/>
      <c r="GF936" s="23"/>
      <c r="GG936" s="23"/>
      <c r="GH936" s="23"/>
      <c r="GI936" s="23"/>
      <c r="GJ936" s="23"/>
      <c r="GK936" s="23"/>
    </row>
    <row r="937" spans="1:193" x14ac:dyDescent="0.35">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c r="AD937" s="23"/>
      <c r="AE937" s="23"/>
      <c r="AF937" s="23"/>
      <c r="AG937" s="23"/>
      <c r="AH937" s="23"/>
      <c r="AI937" s="23"/>
      <c r="AJ937" s="23"/>
      <c r="AK937" s="23"/>
      <c r="AL937" s="23"/>
      <c r="AM937" s="23"/>
      <c r="AN937" s="23"/>
      <c r="AO937" s="23"/>
      <c r="AP937" s="23"/>
      <c r="AQ937" s="23"/>
      <c r="AR937" s="23"/>
      <c r="AS937" s="23"/>
      <c r="AT937" s="23"/>
      <c r="AU937" s="23"/>
      <c r="AV937" s="23"/>
      <c r="AW937" s="23"/>
      <c r="AX937" s="23"/>
      <c r="AY937" s="23"/>
      <c r="AZ937" s="23"/>
      <c r="BA937" s="23"/>
      <c r="BB937" s="23"/>
      <c r="BC937" s="23"/>
      <c r="BD937" s="23"/>
      <c r="BE937" s="23"/>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c r="EC937" s="23"/>
      <c r="ED937" s="23"/>
      <c r="EE937" s="23"/>
      <c r="EF937" s="23"/>
      <c r="EG937" s="23"/>
      <c r="EH937" s="23"/>
      <c r="EI937" s="23"/>
      <c r="EJ937" s="23"/>
      <c r="EK937" s="23"/>
      <c r="EL937" s="23"/>
      <c r="EM937" s="23"/>
      <c r="EN937" s="23"/>
      <c r="EO937" s="23"/>
      <c r="EP937" s="23"/>
      <c r="EQ937" s="23"/>
      <c r="ER937" s="23"/>
      <c r="ES937" s="23"/>
      <c r="ET937" s="23"/>
      <c r="EU937" s="23"/>
      <c r="EV937" s="23"/>
      <c r="EW937" s="23"/>
      <c r="EX937" s="23"/>
      <c r="EY937" s="23"/>
      <c r="EZ937" s="23"/>
      <c r="FA937" s="23"/>
      <c r="FB937" s="23"/>
      <c r="FC937" s="23"/>
      <c r="FD937" s="23"/>
      <c r="FE937" s="23"/>
      <c r="FF937" s="23"/>
      <c r="FG937" s="23"/>
      <c r="FH937" s="23"/>
      <c r="FI937" s="23"/>
      <c r="FJ937" s="23"/>
      <c r="FK937" s="23"/>
      <c r="FL937" s="23"/>
      <c r="FM937" s="23"/>
      <c r="FN937" s="23"/>
      <c r="FO937" s="23"/>
      <c r="FP937" s="23"/>
      <c r="FQ937" s="23"/>
      <c r="FR937" s="23"/>
      <c r="FS937" s="23"/>
      <c r="FT937" s="23"/>
      <c r="FU937" s="23"/>
      <c r="FV937" s="23"/>
      <c r="FW937" s="23"/>
      <c r="FX937" s="23"/>
      <c r="FY937" s="23"/>
      <c r="FZ937" s="23"/>
      <c r="GA937" s="23"/>
      <c r="GB937" s="23"/>
      <c r="GC937" s="23"/>
      <c r="GD937" s="23"/>
      <c r="GE937" s="23"/>
      <c r="GF937" s="23"/>
      <c r="GG937" s="23"/>
      <c r="GH937" s="23"/>
      <c r="GI937" s="23"/>
      <c r="GJ937" s="23"/>
      <c r="GK937" s="23"/>
    </row>
    <row r="938" spans="1:193" x14ac:dyDescent="0.35">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c r="AD938" s="23"/>
      <c r="AE938" s="23"/>
      <c r="AF938" s="23"/>
      <c r="AG938" s="23"/>
      <c r="AH938" s="23"/>
      <c r="AI938" s="23"/>
      <c r="AJ938" s="23"/>
      <c r="AK938" s="23"/>
      <c r="AL938" s="23"/>
      <c r="AM938" s="23"/>
      <c r="AN938" s="23"/>
      <c r="AO938" s="23"/>
      <c r="AP938" s="23"/>
      <c r="AQ938" s="23"/>
      <c r="AR938" s="23"/>
      <c r="AS938" s="23"/>
      <c r="AT938" s="23"/>
      <c r="AU938" s="23"/>
      <c r="AV938" s="23"/>
      <c r="AW938" s="23"/>
      <c r="AX938" s="23"/>
      <c r="AY938" s="23"/>
      <c r="AZ938" s="23"/>
      <c r="BA938" s="23"/>
      <c r="BB938" s="23"/>
      <c r="BC938" s="23"/>
      <c r="BD938" s="23"/>
      <c r="BE938" s="23"/>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c r="EC938" s="23"/>
      <c r="ED938" s="23"/>
      <c r="EE938" s="23"/>
      <c r="EF938" s="23"/>
      <c r="EG938" s="23"/>
      <c r="EH938" s="23"/>
      <c r="EI938" s="23"/>
      <c r="EJ938" s="23"/>
      <c r="EK938" s="23"/>
      <c r="EL938" s="23"/>
      <c r="EM938" s="23"/>
      <c r="EN938" s="23"/>
      <c r="EO938" s="23"/>
      <c r="EP938" s="23"/>
      <c r="EQ938" s="23"/>
      <c r="ER938" s="23"/>
      <c r="ES938" s="23"/>
      <c r="ET938" s="23"/>
      <c r="EU938" s="23"/>
      <c r="EV938" s="23"/>
      <c r="EW938" s="23"/>
      <c r="EX938" s="23"/>
      <c r="EY938" s="23"/>
      <c r="EZ938" s="23"/>
      <c r="FA938" s="23"/>
      <c r="FB938" s="23"/>
      <c r="FC938" s="23"/>
      <c r="FD938" s="23"/>
      <c r="FE938" s="23"/>
      <c r="FF938" s="23"/>
      <c r="FG938" s="23"/>
      <c r="FH938" s="23"/>
      <c r="FI938" s="23"/>
      <c r="FJ938" s="23"/>
      <c r="FK938" s="23"/>
      <c r="FL938" s="23"/>
      <c r="FM938" s="23"/>
      <c r="FN938" s="23"/>
      <c r="FO938" s="23"/>
      <c r="FP938" s="23"/>
      <c r="FQ938" s="23"/>
      <c r="FR938" s="23"/>
      <c r="FS938" s="23"/>
      <c r="FT938" s="23"/>
      <c r="FU938" s="23"/>
      <c r="FV938" s="23"/>
      <c r="FW938" s="23"/>
      <c r="FX938" s="23"/>
      <c r="FY938" s="23"/>
      <c r="FZ938" s="23"/>
      <c r="GA938" s="23"/>
      <c r="GB938" s="23"/>
      <c r="GC938" s="23"/>
      <c r="GD938" s="23"/>
      <c r="GE938" s="23"/>
      <c r="GF938" s="23"/>
      <c r="GG938" s="23"/>
      <c r="GH938" s="23"/>
      <c r="GI938" s="23"/>
      <c r="GJ938" s="23"/>
      <c r="GK938" s="23"/>
    </row>
    <row r="939" spans="1:193" x14ac:dyDescent="0.35">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c r="AD939" s="23"/>
      <c r="AE939" s="23"/>
      <c r="AF939" s="23"/>
      <c r="AG939" s="23"/>
      <c r="AH939" s="23"/>
      <c r="AI939" s="23"/>
      <c r="AJ939" s="23"/>
      <c r="AK939" s="23"/>
      <c r="AL939" s="23"/>
      <c r="AM939" s="23"/>
      <c r="AN939" s="23"/>
      <c r="AO939" s="23"/>
      <c r="AP939" s="23"/>
      <c r="AQ939" s="23"/>
      <c r="AR939" s="23"/>
      <c r="AS939" s="23"/>
      <c r="AT939" s="23"/>
      <c r="AU939" s="23"/>
      <c r="AV939" s="23"/>
      <c r="AW939" s="23"/>
      <c r="AX939" s="23"/>
      <c r="AY939" s="23"/>
      <c r="AZ939" s="23"/>
      <c r="BA939" s="23"/>
      <c r="BB939" s="23"/>
      <c r="BC939" s="23"/>
      <c r="BD939" s="23"/>
      <c r="BE939" s="23"/>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c r="EC939" s="23"/>
      <c r="ED939" s="23"/>
      <c r="EE939" s="23"/>
      <c r="EF939" s="23"/>
      <c r="EG939" s="23"/>
      <c r="EH939" s="23"/>
      <c r="EI939" s="23"/>
      <c r="EJ939" s="23"/>
      <c r="EK939" s="23"/>
      <c r="EL939" s="23"/>
      <c r="EM939" s="23"/>
      <c r="EN939" s="23"/>
      <c r="EO939" s="23"/>
      <c r="EP939" s="23"/>
      <c r="EQ939" s="23"/>
      <c r="ER939" s="23"/>
      <c r="ES939" s="23"/>
      <c r="ET939" s="23"/>
      <c r="EU939" s="23"/>
      <c r="EV939" s="23"/>
      <c r="EW939" s="23"/>
      <c r="EX939" s="23"/>
      <c r="EY939" s="23"/>
      <c r="EZ939" s="23"/>
      <c r="FA939" s="23"/>
      <c r="FB939" s="23"/>
      <c r="FC939" s="23"/>
      <c r="FD939" s="23"/>
      <c r="FE939" s="23"/>
      <c r="FF939" s="23"/>
      <c r="FG939" s="23"/>
      <c r="FH939" s="23"/>
      <c r="FI939" s="23"/>
      <c r="FJ939" s="23"/>
      <c r="FK939" s="23"/>
      <c r="FL939" s="23"/>
      <c r="FM939" s="23"/>
      <c r="FN939" s="23"/>
      <c r="FO939" s="23"/>
      <c r="FP939" s="23"/>
      <c r="FQ939" s="23"/>
      <c r="FR939" s="23"/>
      <c r="FS939" s="23"/>
      <c r="FT939" s="23"/>
      <c r="FU939" s="23"/>
      <c r="FV939" s="23"/>
      <c r="FW939" s="23"/>
      <c r="FX939" s="23"/>
      <c r="FY939" s="23"/>
      <c r="FZ939" s="23"/>
      <c r="GA939" s="23"/>
      <c r="GB939" s="23"/>
      <c r="GC939" s="23"/>
      <c r="GD939" s="23"/>
      <c r="GE939" s="23"/>
      <c r="GF939" s="23"/>
      <c r="GG939" s="23"/>
      <c r="GH939" s="23"/>
      <c r="GI939" s="23"/>
      <c r="GJ939" s="23"/>
      <c r="GK939" s="23"/>
    </row>
    <row r="940" spans="1:193" x14ac:dyDescent="0.35">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c r="AD940" s="23"/>
      <c r="AE940" s="23"/>
      <c r="AF940" s="23"/>
      <c r="AG940" s="23"/>
      <c r="AH940" s="23"/>
      <c r="AI940" s="23"/>
      <c r="AJ940" s="23"/>
      <c r="AK940" s="23"/>
      <c r="AL940" s="23"/>
      <c r="AM940" s="23"/>
      <c r="AN940" s="23"/>
      <c r="AO940" s="23"/>
      <c r="AP940" s="23"/>
      <c r="AQ940" s="23"/>
      <c r="AR940" s="23"/>
      <c r="AS940" s="23"/>
      <c r="AT940" s="23"/>
      <c r="AU940" s="23"/>
      <c r="AV940" s="23"/>
      <c r="AW940" s="23"/>
      <c r="AX940" s="23"/>
      <c r="AY940" s="23"/>
      <c r="AZ940" s="23"/>
      <c r="BA940" s="23"/>
      <c r="BB940" s="23"/>
      <c r="BC940" s="23"/>
      <c r="BD940" s="23"/>
      <c r="BE940" s="23"/>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c r="EC940" s="23"/>
      <c r="ED940" s="23"/>
      <c r="EE940" s="23"/>
      <c r="EF940" s="23"/>
      <c r="EG940" s="23"/>
      <c r="EH940" s="23"/>
      <c r="EI940" s="23"/>
      <c r="EJ940" s="23"/>
      <c r="EK940" s="23"/>
      <c r="EL940" s="23"/>
      <c r="EM940" s="23"/>
      <c r="EN940" s="23"/>
      <c r="EO940" s="23"/>
      <c r="EP940" s="23"/>
      <c r="EQ940" s="23"/>
      <c r="ER940" s="23"/>
      <c r="ES940" s="23"/>
      <c r="ET940" s="23"/>
      <c r="EU940" s="23"/>
      <c r="EV940" s="23"/>
      <c r="EW940" s="23"/>
      <c r="EX940" s="23"/>
      <c r="EY940" s="23"/>
      <c r="EZ940" s="23"/>
      <c r="FA940" s="23"/>
      <c r="FB940" s="23"/>
      <c r="FC940" s="23"/>
      <c r="FD940" s="23"/>
      <c r="FE940" s="23"/>
      <c r="FF940" s="23"/>
      <c r="FG940" s="23"/>
      <c r="FH940" s="23"/>
      <c r="FI940" s="23"/>
      <c r="FJ940" s="23"/>
      <c r="FK940" s="23"/>
      <c r="FL940" s="23"/>
      <c r="FM940" s="23"/>
      <c r="FN940" s="23"/>
      <c r="FO940" s="23"/>
      <c r="FP940" s="23"/>
      <c r="FQ940" s="23"/>
      <c r="FR940" s="23"/>
      <c r="FS940" s="23"/>
      <c r="FT940" s="23"/>
      <c r="FU940" s="23"/>
      <c r="FV940" s="23"/>
      <c r="FW940" s="23"/>
      <c r="FX940" s="23"/>
      <c r="FY940" s="23"/>
      <c r="FZ940" s="23"/>
      <c r="GA940" s="23"/>
      <c r="GB940" s="23"/>
      <c r="GC940" s="23"/>
      <c r="GD940" s="23"/>
      <c r="GE940" s="23"/>
      <c r="GF940" s="23"/>
      <c r="GG940" s="23"/>
      <c r="GH940" s="23"/>
      <c r="GI940" s="23"/>
      <c r="GJ940" s="23"/>
      <c r="GK940" s="23"/>
    </row>
    <row r="941" spans="1:193" x14ac:dyDescent="0.35">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c r="AD941" s="23"/>
      <c r="AE941" s="23"/>
      <c r="AF941" s="23"/>
      <c r="AG941" s="23"/>
      <c r="AH941" s="23"/>
      <c r="AI941" s="23"/>
      <c r="AJ941" s="23"/>
      <c r="AK941" s="23"/>
      <c r="AL941" s="23"/>
      <c r="AM941" s="23"/>
      <c r="AN941" s="23"/>
      <c r="AO941" s="23"/>
      <c r="AP941" s="23"/>
      <c r="AQ941" s="23"/>
      <c r="AR941" s="23"/>
      <c r="AS941" s="23"/>
      <c r="AT941" s="23"/>
      <c r="AU941" s="23"/>
      <c r="AV941" s="23"/>
      <c r="AW941" s="23"/>
      <c r="AX941" s="23"/>
      <c r="AY941" s="23"/>
      <c r="AZ941" s="23"/>
      <c r="BA941" s="23"/>
      <c r="BB941" s="23"/>
      <c r="BC941" s="23"/>
      <c r="BD941" s="23"/>
      <c r="BE941" s="23"/>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c r="EC941" s="23"/>
      <c r="ED941" s="23"/>
      <c r="EE941" s="23"/>
      <c r="EF941" s="23"/>
      <c r="EG941" s="23"/>
      <c r="EH941" s="23"/>
      <c r="EI941" s="23"/>
      <c r="EJ941" s="23"/>
      <c r="EK941" s="23"/>
      <c r="EL941" s="23"/>
      <c r="EM941" s="23"/>
      <c r="EN941" s="23"/>
      <c r="EO941" s="23"/>
      <c r="EP941" s="23"/>
      <c r="EQ941" s="23"/>
      <c r="ER941" s="23"/>
      <c r="ES941" s="23"/>
      <c r="ET941" s="23"/>
      <c r="EU941" s="23"/>
      <c r="EV941" s="23"/>
      <c r="EW941" s="23"/>
      <c r="EX941" s="23"/>
      <c r="EY941" s="23"/>
      <c r="EZ941" s="23"/>
      <c r="FA941" s="23"/>
      <c r="FB941" s="23"/>
      <c r="FC941" s="23"/>
      <c r="FD941" s="23"/>
      <c r="FE941" s="23"/>
      <c r="FF941" s="23"/>
      <c r="FG941" s="23"/>
      <c r="FH941" s="23"/>
      <c r="FI941" s="23"/>
      <c r="FJ941" s="23"/>
      <c r="FK941" s="23"/>
      <c r="FL941" s="23"/>
      <c r="FM941" s="23"/>
      <c r="FN941" s="23"/>
      <c r="FO941" s="23"/>
      <c r="FP941" s="23"/>
      <c r="FQ941" s="23"/>
      <c r="FR941" s="23"/>
      <c r="FS941" s="23"/>
      <c r="FT941" s="23"/>
      <c r="FU941" s="23"/>
      <c r="FV941" s="23"/>
      <c r="FW941" s="23"/>
      <c r="FX941" s="23"/>
      <c r="FY941" s="23"/>
      <c r="FZ941" s="23"/>
      <c r="GA941" s="23"/>
      <c r="GB941" s="23"/>
      <c r="GC941" s="23"/>
      <c r="GD941" s="23"/>
      <c r="GE941" s="23"/>
      <c r="GF941" s="23"/>
      <c r="GG941" s="23"/>
      <c r="GH941" s="23"/>
      <c r="GI941" s="23"/>
      <c r="GJ941" s="23"/>
      <c r="GK941" s="23"/>
    </row>
    <row r="942" spans="1:193" x14ac:dyDescent="0.35">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c r="AD942" s="23"/>
      <c r="AE942" s="23"/>
      <c r="AF942" s="23"/>
      <c r="AG942" s="23"/>
      <c r="AH942" s="23"/>
      <c r="AI942" s="23"/>
      <c r="AJ942" s="23"/>
      <c r="AK942" s="23"/>
      <c r="AL942" s="23"/>
      <c r="AM942" s="23"/>
      <c r="AN942" s="23"/>
      <c r="AO942" s="23"/>
      <c r="AP942" s="23"/>
      <c r="AQ942" s="23"/>
      <c r="AR942" s="23"/>
      <c r="AS942" s="23"/>
      <c r="AT942" s="23"/>
      <c r="AU942" s="23"/>
      <c r="AV942" s="23"/>
      <c r="AW942" s="23"/>
      <c r="AX942" s="23"/>
      <c r="AY942" s="23"/>
      <c r="AZ942" s="23"/>
      <c r="BA942" s="23"/>
      <c r="BB942" s="23"/>
      <c r="BC942" s="23"/>
      <c r="BD942" s="23"/>
      <c r="BE942" s="23"/>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c r="EC942" s="23"/>
      <c r="ED942" s="23"/>
      <c r="EE942" s="23"/>
      <c r="EF942" s="23"/>
      <c r="EG942" s="23"/>
      <c r="EH942" s="23"/>
      <c r="EI942" s="23"/>
      <c r="EJ942" s="23"/>
      <c r="EK942" s="23"/>
      <c r="EL942" s="23"/>
      <c r="EM942" s="23"/>
      <c r="EN942" s="23"/>
      <c r="EO942" s="23"/>
      <c r="EP942" s="23"/>
      <c r="EQ942" s="23"/>
      <c r="ER942" s="23"/>
      <c r="ES942" s="23"/>
      <c r="ET942" s="23"/>
      <c r="EU942" s="23"/>
      <c r="EV942" s="23"/>
      <c r="EW942" s="23"/>
      <c r="EX942" s="23"/>
      <c r="EY942" s="23"/>
      <c r="EZ942" s="23"/>
      <c r="FA942" s="23"/>
      <c r="FB942" s="23"/>
      <c r="FC942" s="23"/>
      <c r="FD942" s="23"/>
      <c r="FE942" s="23"/>
      <c r="FF942" s="23"/>
      <c r="FG942" s="23"/>
      <c r="FH942" s="23"/>
      <c r="FI942" s="23"/>
      <c r="FJ942" s="23"/>
      <c r="FK942" s="23"/>
      <c r="FL942" s="23"/>
      <c r="FM942" s="23"/>
      <c r="FN942" s="23"/>
      <c r="FO942" s="23"/>
      <c r="FP942" s="23"/>
      <c r="FQ942" s="23"/>
      <c r="FR942" s="23"/>
      <c r="FS942" s="23"/>
      <c r="FT942" s="23"/>
      <c r="FU942" s="23"/>
      <c r="FV942" s="23"/>
      <c r="FW942" s="23"/>
      <c r="FX942" s="23"/>
      <c r="FY942" s="23"/>
      <c r="FZ942" s="23"/>
      <c r="GA942" s="23"/>
      <c r="GB942" s="23"/>
      <c r="GC942" s="23"/>
      <c r="GD942" s="23"/>
      <c r="GE942" s="23"/>
      <c r="GF942" s="23"/>
      <c r="GG942" s="23"/>
      <c r="GH942" s="23"/>
      <c r="GI942" s="23"/>
      <c r="GJ942" s="23"/>
      <c r="GK942" s="23"/>
    </row>
    <row r="943" spans="1:193" x14ac:dyDescent="0.35">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23"/>
      <c r="BB943" s="23"/>
      <c r="BC943" s="23"/>
      <c r="BD943" s="23"/>
      <c r="BE943" s="23"/>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23"/>
      <c r="EF943" s="23"/>
      <c r="EG943" s="23"/>
      <c r="EH943" s="23"/>
      <c r="EI943" s="23"/>
      <c r="EJ943" s="23"/>
      <c r="EK943" s="23"/>
      <c r="EL943" s="23"/>
      <c r="EM943" s="23"/>
      <c r="EN943" s="23"/>
      <c r="EO943" s="23"/>
      <c r="EP943" s="23"/>
      <c r="EQ943" s="23"/>
      <c r="ER943" s="23"/>
      <c r="ES943" s="23"/>
      <c r="ET943" s="23"/>
      <c r="EU943" s="23"/>
      <c r="EV943" s="23"/>
      <c r="EW943" s="23"/>
      <c r="EX943" s="23"/>
      <c r="EY943" s="23"/>
      <c r="EZ943" s="23"/>
      <c r="FA943" s="23"/>
      <c r="FB943" s="23"/>
      <c r="FC943" s="23"/>
      <c r="FD943" s="23"/>
      <c r="FE943" s="23"/>
      <c r="FF943" s="23"/>
      <c r="FG943" s="23"/>
      <c r="FH943" s="23"/>
      <c r="FI943" s="23"/>
      <c r="FJ943" s="23"/>
      <c r="FK943" s="23"/>
      <c r="FL943" s="23"/>
      <c r="FM943" s="23"/>
      <c r="FN943" s="23"/>
      <c r="FO943" s="23"/>
      <c r="FP943" s="23"/>
      <c r="FQ943" s="23"/>
      <c r="FR943" s="23"/>
      <c r="FS943" s="23"/>
      <c r="FT943" s="23"/>
      <c r="FU943" s="23"/>
      <c r="FV943" s="23"/>
      <c r="FW943" s="23"/>
      <c r="FX943" s="23"/>
      <c r="FY943" s="23"/>
      <c r="FZ943" s="23"/>
      <c r="GA943" s="23"/>
      <c r="GB943" s="23"/>
      <c r="GC943" s="23"/>
      <c r="GD943" s="23"/>
      <c r="GE943" s="23"/>
      <c r="GF943" s="23"/>
      <c r="GG943" s="23"/>
      <c r="GH943" s="23"/>
      <c r="GI943" s="23"/>
      <c r="GJ943" s="23"/>
      <c r="GK943" s="23"/>
    </row>
    <row r="944" spans="1:193" x14ac:dyDescent="0.35">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c r="AD944" s="23"/>
      <c r="AE944" s="23"/>
      <c r="AF944" s="23"/>
      <c r="AG944" s="23"/>
      <c r="AH944" s="23"/>
      <c r="AI944" s="23"/>
      <c r="AJ944" s="23"/>
      <c r="AK944" s="23"/>
      <c r="AL944" s="23"/>
      <c r="AM944" s="23"/>
      <c r="AN944" s="23"/>
      <c r="AO944" s="23"/>
      <c r="AP944" s="23"/>
      <c r="AQ944" s="23"/>
      <c r="AR944" s="23"/>
      <c r="AS944" s="23"/>
      <c r="AT944" s="23"/>
      <c r="AU944" s="23"/>
      <c r="AV944" s="23"/>
      <c r="AW944" s="23"/>
      <c r="AX944" s="23"/>
      <c r="AY944" s="23"/>
      <c r="AZ944" s="23"/>
      <c r="BA944" s="23"/>
      <c r="BB944" s="23"/>
      <c r="BC944" s="23"/>
      <c r="BD944" s="23"/>
      <c r="BE944" s="23"/>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c r="EC944" s="23"/>
      <c r="ED944" s="23"/>
      <c r="EE944" s="23"/>
      <c r="EF944" s="23"/>
      <c r="EG944" s="23"/>
      <c r="EH944" s="23"/>
      <c r="EI944" s="23"/>
      <c r="EJ944" s="23"/>
      <c r="EK944" s="23"/>
      <c r="EL944" s="23"/>
      <c r="EM944" s="23"/>
      <c r="EN944" s="23"/>
      <c r="EO944" s="23"/>
      <c r="EP944" s="23"/>
      <c r="EQ944" s="23"/>
      <c r="ER944" s="23"/>
      <c r="ES944" s="23"/>
      <c r="ET944" s="23"/>
      <c r="EU944" s="23"/>
      <c r="EV944" s="23"/>
      <c r="EW944" s="23"/>
      <c r="EX944" s="23"/>
      <c r="EY944" s="23"/>
      <c r="EZ944" s="23"/>
      <c r="FA944" s="23"/>
      <c r="FB944" s="23"/>
      <c r="FC944" s="23"/>
      <c r="FD944" s="23"/>
      <c r="FE944" s="23"/>
      <c r="FF944" s="23"/>
      <c r="FG944" s="23"/>
      <c r="FH944" s="23"/>
      <c r="FI944" s="23"/>
      <c r="FJ944" s="23"/>
      <c r="FK944" s="23"/>
      <c r="FL944" s="23"/>
      <c r="FM944" s="23"/>
      <c r="FN944" s="23"/>
      <c r="FO944" s="23"/>
      <c r="FP944" s="23"/>
      <c r="FQ944" s="23"/>
      <c r="FR944" s="23"/>
      <c r="FS944" s="23"/>
      <c r="FT944" s="23"/>
      <c r="FU944" s="23"/>
      <c r="FV944" s="23"/>
      <c r="FW944" s="23"/>
      <c r="FX944" s="23"/>
      <c r="FY944" s="23"/>
      <c r="FZ944" s="23"/>
      <c r="GA944" s="23"/>
      <c r="GB944" s="23"/>
      <c r="GC944" s="23"/>
      <c r="GD944" s="23"/>
      <c r="GE944" s="23"/>
      <c r="GF944" s="23"/>
      <c r="GG944" s="23"/>
      <c r="GH944" s="23"/>
      <c r="GI944" s="23"/>
      <c r="GJ944" s="23"/>
      <c r="GK944" s="23"/>
    </row>
    <row r="945" spans="1:193" x14ac:dyDescent="0.35">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c r="AG945" s="23"/>
      <c r="AH945" s="23"/>
      <c r="AI945" s="23"/>
      <c r="AJ945" s="23"/>
      <c r="AK945" s="23"/>
      <c r="AL945" s="23"/>
      <c r="AM945" s="23"/>
      <c r="AN945" s="23"/>
      <c r="AO945" s="23"/>
      <c r="AP945" s="23"/>
      <c r="AQ945" s="23"/>
      <c r="AR945" s="23"/>
      <c r="AS945" s="23"/>
      <c r="AT945" s="23"/>
      <c r="AU945" s="23"/>
      <c r="AV945" s="23"/>
      <c r="AW945" s="23"/>
      <c r="AX945" s="23"/>
      <c r="AY945" s="23"/>
      <c r="AZ945" s="23"/>
      <c r="BA945" s="23"/>
      <c r="BB945" s="23"/>
      <c r="BC945" s="23"/>
      <c r="BD945" s="23"/>
      <c r="BE945" s="23"/>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c r="EC945" s="23"/>
      <c r="ED945" s="23"/>
      <c r="EE945" s="23"/>
      <c r="EF945" s="23"/>
      <c r="EG945" s="23"/>
      <c r="EH945" s="23"/>
      <c r="EI945" s="23"/>
      <c r="EJ945" s="23"/>
      <c r="EK945" s="23"/>
      <c r="EL945" s="23"/>
      <c r="EM945" s="23"/>
      <c r="EN945" s="23"/>
      <c r="EO945" s="23"/>
      <c r="EP945" s="23"/>
      <c r="EQ945" s="23"/>
      <c r="ER945" s="23"/>
      <c r="ES945" s="23"/>
      <c r="ET945" s="23"/>
      <c r="EU945" s="23"/>
      <c r="EV945" s="23"/>
      <c r="EW945" s="23"/>
      <c r="EX945" s="23"/>
      <c r="EY945" s="23"/>
      <c r="EZ945" s="23"/>
      <c r="FA945" s="23"/>
      <c r="FB945" s="23"/>
      <c r="FC945" s="23"/>
      <c r="FD945" s="23"/>
      <c r="FE945" s="23"/>
      <c r="FF945" s="23"/>
      <c r="FG945" s="23"/>
      <c r="FH945" s="23"/>
      <c r="FI945" s="23"/>
      <c r="FJ945" s="23"/>
      <c r="FK945" s="23"/>
      <c r="FL945" s="23"/>
      <c r="FM945" s="23"/>
      <c r="FN945" s="23"/>
      <c r="FO945" s="23"/>
      <c r="FP945" s="23"/>
      <c r="FQ945" s="23"/>
      <c r="FR945" s="23"/>
      <c r="FS945" s="23"/>
      <c r="FT945" s="23"/>
      <c r="FU945" s="23"/>
      <c r="FV945" s="23"/>
      <c r="FW945" s="23"/>
      <c r="FX945" s="23"/>
      <c r="FY945" s="23"/>
      <c r="FZ945" s="23"/>
      <c r="GA945" s="23"/>
      <c r="GB945" s="23"/>
      <c r="GC945" s="23"/>
      <c r="GD945" s="23"/>
      <c r="GE945" s="23"/>
      <c r="GF945" s="23"/>
      <c r="GG945" s="23"/>
      <c r="GH945" s="23"/>
      <c r="GI945" s="23"/>
      <c r="GJ945" s="23"/>
      <c r="GK945" s="23"/>
    </row>
    <row r="946" spans="1:193" x14ac:dyDescent="0.35">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c r="AD946" s="23"/>
      <c r="AE946" s="23"/>
      <c r="AF946" s="23"/>
      <c r="AG946" s="23"/>
      <c r="AH946" s="23"/>
      <c r="AI946" s="23"/>
      <c r="AJ946" s="23"/>
      <c r="AK946" s="23"/>
      <c r="AL946" s="23"/>
      <c r="AM946" s="23"/>
      <c r="AN946" s="23"/>
      <c r="AO946" s="23"/>
      <c r="AP946" s="23"/>
      <c r="AQ946" s="23"/>
      <c r="AR946" s="23"/>
      <c r="AS946" s="23"/>
      <c r="AT946" s="23"/>
      <c r="AU946" s="23"/>
      <c r="AV946" s="23"/>
      <c r="AW946" s="23"/>
      <c r="AX946" s="23"/>
      <c r="AY946" s="23"/>
      <c r="AZ946" s="23"/>
      <c r="BA946" s="23"/>
      <c r="BB946" s="23"/>
      <c r="BC946" s="23"/>
      <c r="BD946" s="23"/>
      <c r="BE946" s="23"/>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c r="EC946" s="23"/>
      <c r="ED946" s="23"/>
      <c r="EE946" s="23"/>
      <c r="EF946" s="23"/>
      <c r="EG946" s="23"/>
      <c r="EH946" s="23"/>
      <c r="EI946" s="23"/>
      <c r="EJ946" s="23"/>
      <c r="EK946" s="23"/>
      <c r="EL946" s="23"/>
      <c r="EM946" s="23"/>
      <c r="EN946" s="23"/>
      <c r="EO946" s="23"/>
      <c r="EP946" s="23"/>
      <c r="EQ946" s="23"/>
      <c r="ER946" s="23"/>
      <c r="ES946" s="23"/>
      <c r="ET946" s="23"/>
      <c r="EU946" s="23"/>
      <c r="EV946" s="23"/>
      <c r="EW946" s="23"/>
      <c r="EX946" s="23"/>
      <c r="EY946" s="23"/>
      <c r="EZ946" s="23"/>
      <c r="FA946" s="23"/>
      <c r="FB946" s="23"/>
      <c r="FC946" s="23"/>
      <c r="FD946" s="23"/>
      <c r="FE946" s="23"/>
      <c r="FF946" s="23"/>
      <c r="FG946" s="23"/>
      <c r="FH946" s="23"/>
      <c r="FI946" s="23"/>
      <c r="FJ946" s="23"/>
      <c r="FK946" s="23"/>
      <c r="FL946" s="23"/>
      <c r="FM946" s="23"/>
      <c r="FN946" s="23"/>
      <c r="FO946" s="23"/>
      <c r="FP946" s="23"/>
      <c r="FQ946" s="23"/>
      <c r="FR946" s="23"/>
      <c r="FS946" s="23"/>
      <c r="FT946" s="23"/>
      <c r="FU946" s="23"/>
      <c r="FV946" s="23"/>
      <c r="FW946" s="23"/>
      <c r="FX946" s="23"/>
      <c r="FY946" s="23"/>
      <c r="FZ946" s="23"/>
      <c r="GA946" s="23"/>
      <c r="GB946" s="23"/>
      <c r="GC946" s="23"/>
      <c r="GD946" s="23"/>
      <c r="GE946" s="23"/>
      <c r="GF946" s="23"/>
      <c r="GG946" s="23"/>
      <c r="GH946" s="23"/>
      <c r="GI946" s="23"/>
      <c r="GJ946" s="23"/>
      <c r="GK946" s="23"/>
    </row>
    <row r="947" spans="1:193" x14ac:dyDescent="0.35">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c r="AD947" s="23"/>
      <c r="AE947" s="23"/>
      <c r="AF947" s="23"/>
      <c r="AG947" s="23"/>
      <c r="AH947" s="23"/>
      <c r="AI947" s="23"/>
      <c r="AJ947" s="23"/>
      <c r="AK947" s="23"/>
      <c r="AL947" s="23"/>
      <c r="AM947" s="23"/>
      <c r="AN947" s="23"/>
      <c r="AO947" s="23"/>
      <c r="AP947" s="23"/>
      <c r="AQ947" s="23"/>
      <c r="AR947" s="23"/>
      <c r="AS947" s="23"/>
      <c r="AT947" s="23"/>
      <c r="AU947" s="23"/>
      <c r="AV947" s="23"/>
      <c r="AW947" s="23"/>
      <c r="AX947" s="23"/>
      <c r="AY947" s="23"/>
      <c r="AZ947" s="23"/>
      <c r="BA947" s="23"/>
      <c r="BB947" s="23"/>
      <c r="BC947" s="23"/>
      <c r="BD947" s="23"/>
      <c r="BE947" s="23"/>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c r="EC947" s="23"/>
      <c r="ED947" s="23"/>
      <c r="EE947" s="23"/>
      <c r="EF947" s="23"/>
      <c r="EG947" s="23"/>
      <c r="EH947" s="23"/>
      <c r="EI947" s="23"/>
      <c r="EJ947" s="23"/>
      <c r="EK947" s="23"/>
      <c r="EL947" s="23"/>
      <c r="EM947" s="23"/>
      <c r="EN947" s="23"/>
      <c r="EO947" s="23"/>
      <c r="EP947" s="23"/>
      <c r="EQ947" s="23"/>
      <c r="ER947" s="23"/>
      <c r="ES947" s="23"/>
      <c r="ET947" s="23"/>
      <c r="EU947" s="23"/>
      <c r="EV947" s="23"/>
      <c r="EW947" s="23"/>
      <c r="EX947" s="23"/>
      <c r="EY947" s="23"/>
      <c r="EZ947" s="23"/>
      <c r="FA947" s="23"/>
      <c r="FB947" s="23"/>
      <c r="FC947" s="23"/>
      <c r="FD947" s="23"/>
      <c r="FE947" s="23"/>
      <c r="FF947" s="23"/>
      <c r="FG947" s="23"/>
      <c r="FH947" s="23"/>
      <c r="FI947" s="23"/>
      <c r="FJ947" s="23"/>
      <c r="FK947" s="23"/>
      <c r="FL947" s="23"/>
      <c r="FM947" s="23"/>
      <c r="FN947" s="23"/>
      <c r="FO947" s="23"/>
      <c r="FP947" s="23"/>
      <c r="FQ947" s="23"/>
      <c r="FR947" s="23"/>
      <c r="FS947" s="23"/>
      <c r="FT947" s="23"/>
      <c r="FU947" s="23"/>
      <c r="FV947" s="23"/>
      <c r="FW947" s="23"/>
      <c r="FX947" s="23"/>
      <c r="FY947" s="23"/>
      <c r="FZ947" s="23"/>
      <c r="GA947" s="23"/>
      <c r="GB947" s="23"/>
      <c r="GC947" s="23"/>
      <c r="GD947" s="23"/>
      <c r="GE947" s="23"/>
      <c r="GF947" s="23"/>
      <c r="GG947" s="23"/>
      <c r="GH947" s="23"/>
      <c r="GI947" s="23"/>
      <c r="GJ947" s="23"/>
      <c r="GK947" s="23"/>
    </row>
    <row r="948" spans="1:193" x14ac:dyDescent="0.35">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c r="AD948" s="23"/>
      <c r="AE948" s="23"/>
      <c r="AF948" s="23"/>
      <c r="AG948" s="23"/>
      <c r="AH948" s="23"/>
      <c r="AI948" s="23"/>
      <c r="AJ948" s="23"/>
      <c r="AK948" s="23"/>
      <c r="AL948" s="23"/>
      <c r="AM948" s="23"/>
      <c r="AN948" s="23"/>
      <c r="AO948" s="23"/>
      <c r="AP948" s="23"/>
      <c r="AQ948" s="23"/>
      <c r="AR948" s="23"/>
      <c r="AS948" s="23"/>
      <c r="AT948" s="23"/>
      <c r="AU948" s="23"/>
      <c r="AV948" s="23"/>
      <c r="AW948" s="23"/>
      <c r="AX948" s="23"/>
      <c r="AY948" s="23"/>
      <c r="AZ948" s="23"/>
      <c r="BA948" s="23"/>
      <c r="BB948" s="23"/>
      <c r="BC948" s="23"/>
      <c r="BD948" s="23"/>
      <c r="BE948" s="23"/>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c r="EC948" s="23"/>
      <c r="ED948" s="23"/>
      <c r="EE948" s="23"/>
      <c r="EF948" s="23"/>
      <c r="EG948" s="23"/>
      <c r="EH948" s="23"/>
      <c r="EI948" s="23"/>
      <c r="EJ948" s="23"/>
      <c r="EK948" s="23"/>
      <c r="EL948" s="23"/>
      <c r="EM948" s="23"/>
      <c r="EN948" s="23"/>
      <c r="EO948" s="23"/>
      <c r="EP948" s="23"/>
      <c r="EQ948" s="23"/>
      <c r="ER948" s="23"/>
      <c r="ES948" s="23"/>
      <c r="ET948" s="23"/>
      <c r="EU948" s="23"/>
      <c r="EV948" s="23"/>
      <c r="EW948" s="23"/>
      <c r="EX948" s="23"/>
      <c r="EY948" s="23"/>
      <c r="EZ948" s="23"/>
      <c r="FA948" s="23"/>
      <c r="FB948" s="23"/>
      <c r="FC948" s="23"/>
      <c r="FD948" s="23"/>
      <c r="FE948" s="23"/>
      <c r="FF948" s="23"/>
      <c r="FG948" s="23"/>
      <c r="FH948" s="23"/>
      <c r="FI948" s="23"/>
      <c r="FJ948" s="23"/>
      <c r="FK948" s="23"/>
      <c r="FL948" s="23"/>
      <c r="FM948" s="23"/>
      <c r="FN948" s="23"/>
      <c r="FO948" s="23"/>
      <c r="FP948" s="23"/>
      <c r="FQ948" s="23"/>
      <c r="FR948" s="23"/>
      <c r="FS948" s="23"/>
      <c r="FT948" s="23"/>
      <c r="FU948" s="23"/>
      <c r="FV948" s="23"/>
      <c r="FW948" s="23"/>
      <c r="FX948" s="23"/>
      <c r="FY948" s="23"/>
      <c r="FZ948" s="23"/>
      <c r="GA948" s="23"/>
      <c r="GB948" s="23"/>
      <c r="GC948" s="23"/>
      <c r="GD948" s="23"/>
      <c r="GE948" s="23"/>
      <c r="GF948" s="23"/>
      <c r="GG948" s="23"/>
      <c r="GH948" s="23"/>
      <c r="GI948" s="23"/>
      <c r="GJ948" s="23"/>
      <c r="GK948" s="23"/>
    </row>
    <row r="949" spans="1:193" x14ac:dyDescent="0.35">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c r="AD949" s="23"/>
      <c r="AE949" s="23"/>
      <c r="AF949" s="23"/>
      <c r="AG949" s="23"/>
      <c r="AH949" s="23"/>
      <c r="AI949" s="23"/>
      <c r="AJ949" s="23"/>
      <c r="AK949" s="23"/>
      <c r="AL949" s="23"/>
      <c r="AM949" s="23"/>
      <c r="AN949" s="23"/>
      <c r="AO949" s="23"/>
      <c r="AP949" s="23"/>
      <c r="AQ949" s="23"/>
      <c r="AR949" s="23"/>
      <c r="AS949" s="23"/>
      <c r="AT949" s="23"/>
      <c r="AU949" s="23"/>
      <c r="AV949" s="23"/>
      <c r="AW949" s="23"/>
      <c r="AX949" s="23"/>
      <c r="AY949" s="23"/>
      <c r="AZ949" s="23"/>
      <c r="BA949" s="23"/>
      <c r="BB949" s="23"/>
      <c r="BC949" s="23"/>
      <c r="BD949" s="23"/>
      <c r="BE949" s="23"/>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c r="EC949" s="23"/>
      <c r="ED949" s="23"/>
      <c r="EE949" s="23"/>
      <c r="EF949" s="23"/>
      <c r="EG949" s="23"/>
      <c r="EH949" s="23"/>
      <c r="EI949" s="23"/>
      <c r="EJ949" s="23"/>
      <c r="EK949" s="23"/>
      <c r="EL949" s="23"/>
      <c r="EM949" s="23"/>
      <c r="EN949" s="23"/>
      <c r="EO949" s="23"/>
      <c r="EP949" s="23"/>
      <c r="EQ949" s="23"/>
      <c r="ER949" s="23"/>
      <c r="ES949" s="23"/>
      <c r="ET949" s="23"/>
      <c r="EU949" s="23"/>
      <c r="EV949" s="23"/>
      <c r="EW949" s="23"/>
      <c r="EX949" s="23"/>
      <c r="EY949" s="23"/>
      <c r="EZ949" s="23"/>
      <c r="FA949" s="23"/>
      <c r="FB949" s="23"/>
      <c r="FC949" s="23"/>
      <c r="FD949" s="23"/>
      <c r="FE949" s="23"/>
      <c r="FF949" s="23"/>
      <c r="FG949" s="23"/>
      <c r="FH949" s="23"/>
      <c r="FI949" s="23"/>
      <c r="FJ949" s="23"/>
      <c r="FK949" s="23"/>
      <c r="FL949" s="23"/>
      <c r="FM949" s="23"/>
      <c r="FN949" s="23"/>
      <c r="FO949" s="23"/>
      <c r="FP949" s="23"/>
      <c r="FQ949" s="23"/>
      <c r="FR949" s="23"/>
      <c r="FS949" s="23"/>
      <c r="FT949" s="23"/>
      <c r="FU949" s="23"/>
      <c r="FV949" s="23"/>
      <c r="FW949" s="23"/>
      <c r="FX949" s="23"/>
      <c r="FY949" s="23"/>
      <c r="FZ949" s="23"/>
      <c r="GA949" s="23"/>
      <c r="GB949" s="23"/>
      <c r="GC949" s="23"/>
      <c r="GD949" s="23"/>
      <c r="GE949" s="23"/>
      <c r="GF949" s="23"/>
      <c r="GG949" s="23"/>
      <c r="GH949" s="23"/>
      <c r="GI949" s="23"/>
      <c r="GJ949" s="23"/>
      <c r="GK949" s="23"/>
    </row>
    <row r="950" spans="1:193" x14ac:dyDescent="0.35">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c r="AD950" s="23"/>
      <c r="AE950" s="23"/>
      <c r="AF950" s="23"/>
      <c r="AG950" s="23"/>
      <c r="AH950" s="23"/>
      <c r="AI950" s="23"/>
      <c r="AJ950" s="23"/>
      <c r="AK950" s="23"/>
      <c r="AL950" s="23"/>
      <c r="AM950" s="23"/>
      <c r="AN950" s="23"/>
      <c r="AO950" s="23"/>
      <c r="AP950" s="23"/>
      <c r="AQ950" s="23"/>
      <c r="AR950" s="23"/>
      <c r="AS950" s="23"/>
      <c r="AT950" s="23"/>
      <c r="AU950" s="23"/>
      <c r="AV950" s="23"/>
      <c r="AW950" s="23"/>
      <c r="AX950" s="23"/>
      <c r="AY950" s="23"/>
      <c r="AZ950" s="23"/>
      <c r="BA950" s="23"/>
      <c r="BB950" s="23"/>
      <c r="BC950" s="23"/>
      <c r="BD950" s="23"/>
      <c r="BE950" s="23"/>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c r="EC950" s="23"/>
      <c r="ED950" s="23"/>
      <c r="EE950" s="23"/>
      <c r="EF950" s="23"/>
      <c r="EG950" s="23"/>
      <c r="EH950" s="23"/>
      <c r="EI950" s="23"/>
      <c r="EJ950" s="23"/>
      <c r="EK950" s="23"/>
      <c r="EL950" s="23"/>
      <c r="EM950" s="23"/>
      <c r="EN950" s="23"/>
      <c r="EO950" s="23"/>
      <c r="EP950" s="23"/>
      <c r="EQ950" s="23"/>
      <c r="ER950" s="23"/>
      <c r="ES950" s="23"/>
      <c r="ET950" s="23"/>
      <c r="EU950" s="23"/>
      <c r="EV950" s="23"/>
      <c r="EW950" s="23"/>
      <c r="EX950" s="23"/>
      <c r="EY950" s="23"/>
      <c r="EZ950" s="23"/>
      <c r="FA950" s="23"/>
      <c r="FB950" s="23"/>
      <c r="FC950" s="23"/>
      <c r="FD950" s="23"/>
      <c r="FE950" s="23"/>
      <c r="FF950" s="23"/>
      <c r="FG950" s="23"/>
      <c r="FH950" s="23"/>
      <c r="FI950" s="23"/>
      <c r="FJ950" s="23"/>
      <c r="FK950" s="23"/>
      <c r="FL950" s="23"/>
      <c r="FM950" s="23"/>
      <c r="FN950" s="23"/>
      <c r="FO950" s="23"/>
      <c r="FP950" s="23"/>
      <c r="FQ950" s="23"/>
      <c r="FR950" s="23"/>
      <c r="FS950" s="23"/>
      <c r="FT950" s="23"/>
      <c r="FU950" s="23"/>
      <c r="FV950" s="23"/>
      <c r="FW950" s="23"/>
      <c r="FX950" s="23"/>
      <c r="FY950" s="23"/>
      <c r="FZ950" s="23"/>
      <c r="GA950" s="23"/>
      <c r="GB950" s="23"/>
      <c r="GC950" s="23"/>
      <c r="GD950" s="23"/>
      <c r="GE950" s="23"/>
      <c r="GF950" s="23"/>
      <c r="GG950" s="23"/>
      <c r="GH950" s="23"/>
      <c r="GI950" s="23"/>
      <c r="GJ950" s="23"/>
      <c r="GK950" s="23"/>
    </row>
    <row r="951" spans="1:193" x14ac:dyDescent="0.35">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c r="AD951" s="23"/>
      <c r="AE951" s="23"/>
      <c r="AF951" s="23"/>
      <c r="AG951" s="23"/>
      <c r="AH951" s="23"/>
      <c r="AI951" s="23"/>
      <c r="AJ951" s="23"/>
      <c r="AK951" s="23"/>
      <c r="AL951" s="23"/>
      <c r="AM951" s="23"/>
      <c r="AN951" s="23"/>
      <c r="AO951" s="23"/>
      <c r="AP951" s="23"/>
      <c r="AQ951" s="23"/>
      <c r="AR951" s="23"/>
      <c r="AS951" s="23"/>
      <c r="AT951" s="23"/>
      <c r="AU951" s="23"/>
      <c r="AV951" s="23"/>
      <c r="AW951" s="23"/>
      <c r="AX951" s="23"/>
      <c r="AY951" s="23"/>
      <c r="AZ951" s="23"/>
      <c r="BA951" s="23"/>
      <c r="BB951" s="23"/>
      <c r="BC951" s="23"/>
      <c r="BD951" s="23"/>
      <c r="BE951" s="23"/>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c r="EC951" s="23"/>
      <c r="ED951" s="23"/>
      <c r="EE951" s="23"/>
      <c r="EF951" s="23"/>
      <c r="EG951" s="23"/>
      <c r="EH951" s="23"/>
      <c r="EI951" s="23"/>
      <c r="EJ951" s="23"/>
      <c r="EK951" s="23"/>
      <c r="EL951" s="23"/>
      <c r="EM951" s="23"/>
      <c r="EN951" s="23"/>
      <c r="EO951" s="23"/>
      <c r="EP951" s="23"/>
      <c r="EQ951" s="23"/>
      <c r="ER951" s="23"/>
      <c r="ES951" s="23"/>
      <c r="ET951" s="23"/>
      <c r="EU951" s="23"/>
      <c r="EV951" s="23"/>
      <c r="EW951" s="23"/>
      <c r="EX951" s="23"/>
      <c r="EY951" s="23"/>
      <c r="EZ951" s="23"/>
      <c r="FA951" s="23"/>
      <c r="FB951" s="23"/>
      <c r="FC951" s="23"/>
      <c r="FD951" s="23"/>
      <c r="FE951" s="23"/>
      <c r="FF951" s="23"/>
      <c r="FG951" s="23"/>
      <c r="FH951" s="23"/>
      <c r="FI951" s="23"/>
      <c r="FJ951" s="23"/>
      <c r="FK951" s="23"/>
      <c r="FL951" s="23"/>
      <c r="FM951" s="23"/>
      <c r="FN951" s="23"/>
      <c r="FO951" s="23"/>
      <c r="FP951" s="23"/>
      <c r="FQ951" s="23"/>
      <c r="FR951" s="23"/>
      <c r="FS951" s="23"/>
      <c r="FT951" s="23"/>
      <c r="FU951" s="23"/>
      <c r="FV951" s="23"/>
      <c r="FW951" s="23"/>
      <c r="FX951" s="23"/>
      <c r="FY951" s="23"/>
      <c r="FZ951" s="23"/>
      <c r="GA951" s="23"/>
      <c r="GB951" s="23"/>
      <c r="GC951" s="23"/>
      <c r="GD951" s="23"/>
      <c r="GE951" s="23"/>
      <c r="GF951" s="23"/>
      <c r="GG951" s="23"/>
      <c r="GH951" s="23"/>
      <c r="GI951" s="23"/>
      <c r="GJ951" s="23"/>
      <c r="GK951" s="23"/>
    </row>
    <row r="952" spans="1:193" x14ac:dyDescent="0.35">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c r="AR952" s="23"/>
      <c r="AS952" s="23"/>
      <c r="AT952" s="23"/>
      <c r="AU952" s="23"/>
      <c r="AV952" s="23"/>
      <c r="AW952" s="23"/>
      <c r="AX952" s="23"/>
      <c r="AY952" s="23"/>
      <c r="AZ952" s="23"/>
      <c r="BA952" s="23"/>
      <c r="BB952" s="23"/>
      <c r="BC952" s="23"/>
      <c r="BD952" s="23"/>
      <c r="BE952" s="23"/>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c r="EC952" s="23"/>
      <c r="ED952" s="23"/>
      <c r="EE952" s="23"/>
      <c r="EF952" s="23"/>
      <c r="EG952" s="23"/>
      <c r="EH952" s="23"/>
      <c r="EI952" s="23"/>
      <c r="EJ952" s="23"/>
      <c r="EK952" s="23"/>
      <c r="EL952" s="23"/>
      <c r="EM952" s="23"/>
      <c r="EN952" s="23"/>
      <c r="EO952" s="23"/>
      <c r="EP952" s="23"/>
      <c r="EQ952" s="23"/>
      <c r="ER952" s="23"/>
      <c r="ES952" s="23"/>
      <c r="ET952" s="23"/>
      <c r="EU952" s="23"/>
      <c r="EV952" s="23"/>
      <c r="EW952" s="23"/>
      <c r="EX952" s="23"/>
      <c r="EY952" s="23"/>
      <c r="EZ952" s="23"/>
      <c r="FA952" s="23"/>
      <c r="FB952" s="23"/>
      <c r="FC952" s="23"/>
      <c r="FD952" s="23"/>
      <c r="FE952" s="23"/>
      <c r="FF952" s="23"/>
      <c r="FG952" s="23"/>
      <c r="FH952" s="23"/>
      <c r="FI952" s="23"/>
      <c r="FJ952" s="23"/>
      <c r="FK952" s="23"/>
      <c r="FL952" s="23"/>
      <c r="FM952" s="23"/>
      <c r="FN952" s="23"/>
      <c r="FO952" s="23"/>
      <c r="FP952" s="23"/>
      <c r="FQ952" s="23"/>
      <c r="FR952" s="23"/>
      <c r="FS952" s="23"/>
      <c r="FT952" s="23"/>
      <c r="FU952" s="23"/>
      <c r="FV952" s="23"/>
      <c r="FW952" s="23"/>
      <c r="FX952" s="23"/>
      <c r="FY952" s="23"/>
      <c r="FZ952" s="23"/>
      <c r="GA952" s="23"/>
      <c r="GB952" s="23"/>
      <c r="GC952" s="23"/>
      <c r="GD952" s="23"/>
      <c r="GE952" s="23"/>
      <c r="GF952" s="23"/>
      <c r="GG952" s="23"/>
      <c r="GH952" s="23"/>
      <c r="GI952" s="23"/>
      <c r="GJ952" s="23"/>
      <c r="GK952" s="23"/>
    </row>
    <row r="953" spans="1:193" x14ac:dyDescent="0.35">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c r="AD953" s="23"/>
      <c r="AE953" s="23"/>
      <c r="AF953" s="23"/>
      <c r="AG953" s="23"/>
      <c r="AH953" s="23"/>
      <c r="AI953" s="23"/>
      <c r="AJ953" s="23"/>
      <c r="AK953" s="23"/>
      <c r="AL953" s="23"/>
      <c r="AM953" s="23"/>
      <c r="AN953" s="23"/>
      <c r="AO953" s="23"/>
      <c r="AP953" s="23"/>
      <c r="AQ953" s="23"/>
      <c r="AR953" s="23"/>
      <c r="AS953" s="23"/>
      <c r="AT953" s="23"/>
      <c r="AU953" s="23"/>
      <c r="AV953" s="23"/>
      <c r="AW953" s="23"/>
      <c r="AX953" s="23"/>
      <c r="AY953" s="23"/>
      <c r="AZ953" s="23"/>
      <c r="BA953" s="23"/>
      <c r="BB953" s="23"/>
      <c r="BC953" s="23"/>
      <c r="BD953" s="23"/>
      <c r="BE953" s="23"/>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c r="EC953" s="23"/>
      <c r="ED953" s="23"/>
      <c r="EE953" s="23"/>
      <c r="EF953" s="23"/>
      <c r="EG953" s="23"/>
      <c r="EH953" s="23"/>
      <c r="EI953" s="23"/>
      <c r="EJ953" s="23"/>
      <c r="EK953" s="23"/>
      <c r="EL953" s="23"/>
      <c r="EM953" s="23"/>
      <c r="EN953" s="23"/>
      <c r="EO953" s="23"/>
      <c r="EP953" s="23"/>
      <c r="EQ953" s="23"/>
      <c r="ER953" s="23"/>
      <c r="ES953" s="23"/>
      <c r="ET953" s="23"/>
      <c r="EU953" s="23"/>
      <c r="EV953" s="23"/>
      <c r="EW953" s="23"/>
      <c r="EX953" s="23"/>
      <c r="EY953" s="23"/>
      <c r="EZ953" s="23"/>
      <c r="FA953" s="23"/>
      <c r="FB953" s="23"/>
      <c r="FC953" s="23"/>
      <c r="FD953" s="23"/>
      <c r="FE953" s="23"/>
      <c r="FF953" s="23"/>
      <c r="FG953" s="23"/>
      <c r="FH953" s="23"/>
      <c r="FI953" s="23"/>
      <c r="FJ953" s="23"/>
      <c r="FK953" s="23"/>
      <c r="FL953" s="23"/>
      <c r="FM953" s="23"/>
      <c r="FN953" s="23"/>
      <c r="FO953" s="23"/>
      <c r="FP953" s="23"/>
      <c r="FQ953" s="23"/>
      <c r="FR953" s="23"/>
      <c r="FS953" s="23"/>
      <c r="FT953" s="23"/>
      <c r="FU953" s="23"/>
      <c r="FV953" s="23"/>
      <c r="FW953" s="23"/>
      <c r="FX953" s="23"/>
      <c r="FY953" s="23"/>
      <c r="FZ953" s="23"/>
      <c r="GA953" s="23"/>
      <c r="GB953" s="23"/>
      <c r="GC953" s="23"/>
      <c r="GD953" s="23"/>
      <c r="GE953" s="23"/>
      <c r="GF953" s="23"/>
      <c r="GG953" s="23"/>
      <c r="GH953" s="23"/>
      <c r="GI953" s="23"/>
      <c r="GJ953" s="23"/>
      <c r="GK953" s="23"/>
    </row>
    <row r="954" spans="1:193" x14ac:dyDescent="0.35">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c r="AD954" s="23"/>
      <c r="AE954" s="23"/>
      <c r="AF954" s="23"/>
      <c r="AG954" s="23"/>
      <c r="AH954" s="23"/>
      <c r="AI954" s="23"/>
      <c r="AJ954" s="23"/>
      <c r="AK954" s="23"/>
      <c r="AL954" s="23"/>
      <c r="AM954" s="23"/>
      <c r="AN954" s="23"/>
      <c r="AO954" s="23"/>
      <c r="AP954" s="23"/>
      <c r="AQ954" s="23"/>
      <c r="AR954" s="23"/>
      <c r="AS954" s="23"/>
      <c r="AT954" s="23"/>
      <c r="AU954" s="23"/>
      <c r="AV954" s="23"/>
      <c r="AW954" s="23"/>
      <c r="AX954" s="23"/>
      <c r="AY954" s="23"/>
      <c r="AZ954" s="23"/>
      <c r="BA954" s="23"/>
      <c r="BB954" s="23"/>
      <c r="BC954" s="23"/>
      <c r="BD954" s="23"/>
      <c r="BE954" s="23"/>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c r="EC954" s="23"/>
      <c r="ED954" s="23"/>
      <c r="EE954" s="23"/>
      <c r="EF954" s="23"/>
      <c r="EG954" s="23"/>
      <c r="EH954" s="23"/>
      <c r="EI954" s="23"/>
      <c r="EJ954" s="23"/>
      <c r="EK954" s="23"/>
      <c r="EL954" s="23"/>
      <c r="EM954" s="23"/>
      <c r="EN954" s="23"/>
      <c r="EO954" s="23"/>
      <c r="EP954" s="23"/>
      <c r="EQ954" s="23"/>
      <c r="ER954" s="23"/>
      <c r="ES954" s="23"/>
      <c r="ET954" s="23"/>
      <c r="EU954" s="23"/>
      <c r="EV954" s="23"/>
      <c r="EW954" s="23"/>
      <c r="EX954" s="23"/>
      <c r="EY954" s="23"/>
      <c r="EZ954" s="23"/>
      <c r="FA954" s="23"/>
      <c r="FB954" s="23"/>
      <c r="FC954" s="23"/>
      <c r="FD954" s="23"/>
      <c r="FE954" s="23"/>
      <c r="FF954" s="23"/>
      <c r="FG954" s="23"/>
      <c r="FH954" s="23"/>
      <c r="FI954" s="23"/>
      <c r="FJ954" s="23"/>
      <c r="FK954" s="23"/>
      <c r="FL954" s="23"/>
      <c r="FM954" s="23"/>
      <c r="FN954" s="23"/>
      <c r="FO954" s="23"/>
      <c r="FP954" s="23"/>
      <c r="FQ954" s="23"/>
      <c r="FR954" s="23"/>
      <c r="FS954" s="23"/>
      <c r="FT954" s="23"/>
      <c r="FU954" s="23"/>
      <c r="FV954" s="23"/>
      <c r="FW954" s="23"/>
      <c r="FX954" s="23"/>
      <c r="FY954" s="23"/>
      <c r="FZ954" s="23"/>
      <c r="GA954" s="23"/>
      <c r="GB954" s="23"/>
      <c r="GC954" s="23"/>
      <c r="GD954" s="23"/>
      <c r="GE954" s="23"/>
      <c r="GF954" s="23"/>
      <c r="GG954" s="23"/>
      <c r="GH954" s="23"/>
      <c r="GI954" s="23"/>
      <c r="GJ954" s="23"/>
      <c r="GK954" s="23"/>
    </row>
    <row r="955" spans="1:193" x14ac:dyDescent="0.35">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c r="AD955" s="23"/>
      <c r="AE955" s="23"/>
      <c r="AF955" s="23"/>
      <c r="AG955" s="23"/>
      <c r="AH955" s="23"/>
      <c r="AI955" s="23"/>
      <c r="AJ955" s="23"/>
      <c r="AK955" s="23"/>
      <c r="AL955" s="23"/>
      <c r="AM955" s="23"/>
      <c r="AN955" s="23"/>
      <c r="AO955" s="23"/>
      <c r="AP955" s="23"/>
      <c r="AQ955" s="23"/>
      <c r="AR955" s="23"/>
      <c r="AS955" s="23"/>
      <c r="AT955" s="23"/>
      <c r="AU955" s="23"/>
      <c r="AV955" s="23"/>
      <c r="AW955" s="23"/>
      <c r="AX955" s="23"/>
      <c r="AY955" s="23"/>
      <c r="AZ955" s="23"/>
      <c r="BA955" s="23"/>
      <c r="BB955" s="23"/>
      <c r="BC955" s="23"/>
      <c r="BD955" s="23"/>
      <c r="BE955" s="23"/>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c r="EC955" s="23"/>
      <c r="ED955" s="23"/>
      <c r="EE955" s="23"/>
      <c r="EF955" s="23"/>
      <c r="EG955" s="23"/>
      <c r="EH955" s="23"/>
      <c r="EI955" s="23"/>
      <c r="EJ955" s="23"/>
      <c r="EK955" s="23"/>
      <c r="EL955" s="23"/>
      <c r="EM955" s="23"/>
      <c r="EN955" s="23"/>
      <c r="EO955" s="23"/>
      <c r="EP955" s="23"/>
      <c r="EQ955" s="23"/>
      <c r="ER955" s="23"/>
      <c r="ES955" s="23"/>
      <c r="ET955" s="23"/>
      <c r="EU955" s="23"/>
      <c r="EV955" s="23"/>
      <c r="EW955" s="23"/>
      <c r="EX955" s="23"/>
      <c r="EY955" s="23"/>
      <c r="EZ955" s="23"/>
      <c r="FA955" s="23"/>
      <c r="FB955" s="23"/>
      <c r="FC955" s="23"/>
      <c r="FD955" s="23"/>
      <c r="FE955" s="23"/>
      <c r="FF955" s="23"/>
      <c r="FG955" s="23"/>
      <c r="FH955" s="23"/>
      <c r="FI955" s="23"/>
      <c r="FJ955" s="23"/>
      <c r="FK955" s="23"/>
      <c r="FL955" s="23"/>
      <c r="FM955" s="23"/>
      <c r="FN955" s="23"/>
      <c r="FO955" s="23"/>
      <c r="FP955" s="23"/>
      <c r="FQ955" s="23"/>
      <c r="FR955" s="23"/>
      <c r="FS955" s="23"/>
      <c r="FT955" s="23"/>
      <c r="FU955" s="23"/>
      <c r="FV955" s="23"/>
      <c r="FW955" s="23"/>
      <c r="FX955" s="23"/>
      <c r="FY955" s="23"/>
      <c r="FZ955" s="23"/>
      <c r="GA955" s="23"/>
      <c r="GB955" s="23"/>
      <c r="GC955" s="23"/>
      <c r="GD955" s="23"/>
      <c r="GE955" s="23"/>
      <c r="GF955" s="23"/>
      <c r="GG955" s="23"/>
      <c r="GH955" s="23"/>
      <c r="GI955" s="23"/>
      <c r="GJ955" s="23"/>
      <c r="GK955" s="23"/>
    </row>
    <row r="956" spans="1:193" x14ac:dyDescent="0.35">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c r="AD956" s="23"/>
      <c r="AE956" s="23"/>
      <c r="AF956" s="23"/>
      <c r="AG956" s="23"/>
      <c r="AH956" s="23"/>
      <c r="AI956" s="23"/>
      <c r="AJ956" s="23"/>
      <c r="AK956" s="23"/>
      <c r="AL956" s="23"/>
      <c r="AM956" s="23"/>
      <c r="AN956" s="23"/>
      <c r="AO956" s="23"/>
      <c r="AP956" s="23"/>
      <c r="AQ956" s="23"/>
      <c r="AR956" s="23"/>
      <c r="AS956" s="23"/>
      <c r="AT956" s="23"/>
      <c r="AU956" s="23"/>
      <c r="AV956" s="23"/>
      <c r="AW956" s="23"/>
      <c r="AX956" s="23"/>
      <c r="AY956" s="23"/>
      <c r="AZ956" s="23"/>
      <c r="BA956" s="23"/>
      <c r="BB956" s="23"/>
      <c r="BC956" s="23"/>
      <c r="BD956" s="23"/>
      <c r="BE956" s="23"/>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c r="EC956" s="23"/>
      <c r="ED956" s="23"/>
      <c r="EE956" s="23"/>
      <c r="EF956" s="23"/>
      <c r="EG956" s="23"/>
      <c r="EH956" s="23"/>
      <c r="EI956" s="23"/>
      <c r="EJ956" s="23"/>
      <c r="EK956" s="23"/>
      <c r="EL956" s="23"/>
      <c r="EM956" s="23"/>
      <c r="EN956" s="23"/>
      <c r="EO956" s="23"/>
      <c r="EP956" s="23"/>
      <c r="EQ956" s="23"/>
      <c r="ER956" s="23"/>
      <c r="ES956" s="23"/>
      <c r="ET956" s="23"/>
      <c r="EU956" s="23"/>
      <c r="EV956" s="23"/>
      <c r="EW956" s="23"/>
      <c r="EX956" s="23"/>
      <c r="EY956" s="23"/>
      <c r="EZ956" s="23"/>
      <c r="FA956" s="23"/>
      <c r="FB956" s="23"/>
      <c r="FC956" s="23"/>
      <c r="FD956" s="23"/>
      <c r="FE956" s="23"/>
      <c r="FF956" s="23"/>
      <c r="FG956" s="23"/>
      <c r="FH956" s="23"/>
      <c r="FI956" s="23"/>
      <c r="FJ956" s="23"/>
      <c r="FK956" s="23"/>
      <c r="FL956" s="23"/>
      <c r="FM956" s="23"/>
      <c r="FN956" s="23"/>
      <c r="FO956" s="23"/>
      <c r="FP956" s="23"/>
      <c r="FQ956" s="23"/>
      <c r="FR956" s="23"/>
      <c r="FS956" s="23"/>
      <c r="FT956" s="23"/>
      <c r="FU956" s="23"/>
      <c r="FV956" s="23"/>
      <c r="FW956" s="23"/>
      <c r="FX956" s="23"/>
      <c r="FY956" s="23"/>
      <c r="FZ956" s="23"/>
      <c r="GA956" s="23"/>
      <c r="GB956" s="23"/>
      <c r="GC956" s="23"/>
      <c r="GD956" s="23"/>
      <c r="GE956" s="23"/>
      <c r="GF956" s="23"/>
      <c r="GG956" s="23"/>
      <c r="GH956" s="23"/>
      <c r="GI956" s="23"/>
      <c r="GJ956" s="23"/>
      <c r="GK956" s="23"/>
    </row>
    <row r="957" spans="1:193" x14ac:dyDescent="0.35">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c r="AD957" s="23"/>
      <c r="AE957" s="23"/>
      <c r="AF957" s="23"/>
      <c r="AG957" s="23"/>
      <c r="AH957" s="23"/>
      <c r="AI957" s="23"/>
      <c r="AJ957" s="23"/>
      <c r="AK957" s="23"/>
      <c r="AL957" s="23"/>
      <c r="AM957" s="23"/>
      <c r="AN957" s="23"/>
      <c r="AO957" s="23"/>
      <c r="AP957" s="23"/>
      <c r="AQ957" s="23"/>
      <c r="AR957" s="23"/>
      <c r="AS957" s="23"/>
      <c r="AT957" s="23"/>
      <c r="AU957" s="23"/>
      <c r="AV957" s="23"/>
      <c r="AW957" s="23"/>
      <c r="AX957" s="23"/>
      <c r="AY957" s="23"/>
      <c r="AZ957" s="23"/>
      <c r="BA957" s="23"/>
      <c r="BB957" s="23"/>
      <c r="BC957" s="23"/>
      <c r="BD957" s="23"/>
      <c r="BE957" s="23"/>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c r="EC957" s="23"/>
      <c r="ED957" s="23"/>
      <c r="EE957" s="23"/>
      <c r="EF957" s="23"/>
      <c r="EG957" s="23"/>
      <c r="EH957" s="23"/>
      <c r="EI957" s="23"/>
      <c r="EJ957" s="23"/>
      <c r="EK957" s="23"/>
      <c r="EL957" s="23"/>
      <c r="EM957" s="23"/>
      <c r="EN957" s="23"/>
      <c r="EO957" s="23"/>
      <c r="EP957" s="23"/>
      <c r="EQ957" s="23"/>
      <c r="ER957" s="23"/>
      <c r="ES957" s="23"/>
      <c r="ET957" s="23"/>
      <c r="EU957" s="23"/>
      <c r="EV957" s="23"/>
      <c r="EW957" s="23"/>
      <c r="EX957" s="23"/>
      <c r="EY957" s="23"/>
      <c r="EZ957" s="23"/>
      <c r="FA957" s="23"/>
      <c r="FB957" s="23"/>
      <c r="FC957" s="23"/>
      <c r="FD957" s="23"/>
      <c r="FE957" s="23"/>
      <c r="FF957" s="23"/>
      <c r="FG957" s="23"/>
      <c r="FH957" s="23"/>
      <c r="FI957" s="23"/>
      <c r="FJ957" s="23"/>
      <c r="FK957" s="23"/>
      <c r="FL957" s="23"/>
      <c r="FM957" s="23"/>
      <c r="FN957" s="23"/>
      <c r="FO957" s="23"/>
      <c r="FP957" s="23"/>
      <c r="FQ957" s="23"/>
      <c r="FR957" s="23"/>
      <c r="FS957" s="23"/>
      <c r="FT957" s="23"/>
      <c r="FU957" s="23"/>
      <c r="FV957" s="23"/>
      <c r="FW957" s="23"/>
      <c r="FX957" s="23"/>
      <c r="FY957" s="23"/>
      <c r="FZ957" s="23"/>
      <c r="GA957" s="23"/>
      <c r="GB957" s="23"/>
      <c r="GC957" s="23"/>
      <c r="GD957" s="23"/>
      <c r="GE957" s="23"/>
      <c r="GF957" s="23"/>
      <c r="GG957" s="23"/>
      <c r="GH957" s="23"/>
      <c r="GI957" s="23"/>
      <c r="GJ957" s="23"/>
      <c r="GK957" s="23"/>
    </row>
    <row r="958" spans="1:193" x14ac:dyDescent="0.35">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c r="AD958" s="23"/>
      <c r="AE958" s="23"/>
      <c r="AF958" s="23"/>
      <c r="AG958" s="23"/>
      <c r="AH958" s="23"/>
      <c r="AI958" s="23"/>
      <c r="AJ958" s="23"/>
      <c r="AK958" s="23"/>
      <c r="AL958" s="23"/>
      <c r="AM958" s="23"/>
      <c r="AN958" s="23"/>
      <c r="AO958" s="23"/>
      <c r="AP958" s="23"/>
      <c r="AQ958" s="23"/>
      <c r="AR958" s="23"/>
      <c r="AS958" s="23"/>
      <c r="AT958" s="23"/>
      <c r="AU958" s="23"/>
      <c r="AV958" s="23"/>
      <c r="AW958" s="23"/>
      <c r="AX958" s="23"/>
      <c r="AY958" s="23"/>
      <c r="AZ958" s="23"/>
      <c r="BA958" s="23"/>
      <c r="BB958" s="23"/>
      <c r="BC958" s="23"/>
      <c r="BD958" s="23"/>
      <c r="BE958" s="23"/>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c r="EC958" s="23"/>
      <c r="ED958" s="23"/>
      <c r="EE958" s="23"/>
      <c r="EF958" s="23"/>
      <c r="EG958" s="23"/>
      <c r="EH958" s="23"/>
      <c r="EI958" s="23"/>
      <c r="EJ958" s="23"/>
      <c r="EK958" s="23"/>
      <c r="EL958" s="23"/>
      <c r="EM958" s="23"/>
      <c r="EN958" s="23"/>
      <c r="EO958" s="23"/>
      <c r="EP958" s="23"/>
      <c r="EQ958" s="23"/>
      <c r="ER958" s="23"/>
      <c r="ES958" s="23"/>
      <c r="ET958" s="23"/>
      <c r="EU958" s="23"/>
      <c r="EV958" s="23"/>
      <c r="EW958" s="23"/>
      <c r="EX958" s="23"/>
      <c r="EY958" s="23"/>
      <c r="EZ958" s="23"/>
      <c r="FA958" s="23"/>
      <c r="FB958" s="23"/>
      <c r="FC958" s="23"/>
      <c r="FD958" s="23"/>
      <c r="FE958" s="23"/>
      <c r="FF958" s="23"/>
      <c r="FG958" s="23"/>
      <c r="FH958" s="23"/>
      <c r="FI958" s="23"/>
      <c r="FJ958" s="23"/>
      <c r="FK958" s="23"/>
      <c r="FL958" s="23"/>
      <c r="FM958" s="23"/>
      <c r="FN958" s="23"/>
      <c r="FO958" s="23"/>
      <c r="FP958" s="23"/>
      <c r="FQ958" s="23"/>
      <c r="FR958" s="23"/>
      <c r="FS958" s="23"/>
      <c r="FT958" s="23"/>
      <c r="FU958" s="23"/>
      <c r="FV958" s="23"/>
      <c r="FW958" s="23"/>
      <c r="FX958" s="23"/>
      <c r="FY958" s="23"/>
      <c r="FZ958" s="23"/>
      <c r="GA958" s="23"/>
      <c r="GB958" s="23"/>
      <c r="GC958" s="23"/>
      <c r="GD958" s="23"/>
      <c r="GE958" s="23"/>
      <c r="GF958" s="23"/>
      <c r="GG958" s="23"/>
      <c r="GH958" s="23"/>
      <c r="GI958" s="23"/>
      <c r="GJ958" s="23"/>
      <c r="GK958" s="23"/>
    </row>
    <row r="959" spans="1:193" x14ac:dyDescent="0.35">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c r="AD959" s="23"/>
      <c r="AE959" s="23"/>
      <c r="AF959" s="23"/>
      <c r="AG959" s="23"/>
      <c r="AH959" s="23"/>
      <c r="AI959" s="23"/>
      <c r="AJ959" s="23"/>
      <c r="AK959" s="23"/>
      <c r="AL959" s="23"/>
      <c r="AM959" s="23"/>
      <c r="AN959" s="23"/>
      <c r="AO959" s="23"/>
      <c r="AP959" s="23"/>
      <c r="AQ959" s="23"/>
      <c r="AR959" s="23"/>
      <c r="AS959" s="23"/>
      <c r="AT959" s="23"/>
      <c r="AU959" s="23"/>
      <c r="AV959" s="23"/>
      <c r="AW959" s="23"/>
      <c r="AX959" s="23"/>
      <c r="AY959" s="23"/>
      <c r="AZ959" s="23"/>
      <c r="BA959" s="23"/>
      <c r="BB959" s="23"/>
      <c r="BC959" s="23"/>
      <c r="BD959" s="23"/>
      <c r="BE959" s="23"/>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c r="EC959" s="23"/>
      <c r="ED959" s="23"/>
      <c r="EE959" s="23"/>
      <c r="EF959" s="23"/>
      <c r="EG959" s="23"/>
      <c r="EH959" s="23"/>
      <c r="EI959" s="23"/>
      <c r="EJ959" s="23"/>
      <c r="EK959" s="23"/>
      <c r="EL959" s="23"/>
      <c r="EM959" s="23"/>
      <c r="EN959" s="23"/>
      <c r="EO959" s="23"/>
      <c r="EP959" s="23"/>
      <c r="EQ959" s="23"/>
      <c r="ER959" s="23"/>
      <c r="ES959" s="23"/>
      <c r="ET959" s="23"/>
      <c r="EU959" s="23"/>
      <c r="EV959" s="23"/>
      <c r="EW959" s="23"/>
      <c r="EX959" s="23"/>
      <c r="EY959" s="23"/>
      <c r="EZ959" s="23"/>
      <c r="FA959" s="23"/>
      <c r="FB959" s="23"/>
      <c r="FC959" s="23"/>
      <c r="FD959" s="23"/>
      <c r="FE959" s="23"/>
      <c r="FF959" s="23"/>
      <c r="FG959" s="23"/>
      <c r="FH959" s="23"/>
      <c r="FI959" s="23"/>
      <c r="FJ959" s="23"/>
      <c r="FK959" s="23"/>
      <c r="FL959" s="23"/>
      <c r="FM959" s="23"/>
      <c r="FN959" s="23"/>
      <c r="FO959" s="23"/>
      <c r="FP959" s="23"/>
      <c r="FQ959" s="23"/>
      <c r="FR959" s="23"/>
      <c r="FS959" s="23"/>
      <c r="FT959" s="23"/>
      <c r="FU959" s="23"/>
      <c r="FV959" s="23"/>
      <c r="FW959" s="23"/>
      <c r="FX959" s="23"/>
      <c r="FY959" s="23"/>
      <c r="FZ959" s="23"/>
      <c r="GA959" s="23"/>
      <c r="GB959" s="23"/>
      <c r="GC959" s="23"/>
      <c r="GD959" s="23"/>
      <c r="GE959" s="23"/>
      <c r="GF959" s="23"/>
      <c r="GG959" s="23"/>
      <c r="GH959" s="23"/>
      <c r="GI959" s="23"/>
      <c r="GJ959" s="23"/>
      <c r="GK959" s="23"/>
    </row>
    <row r="960" spans="1:193" x14ac:dyDescent="0.35">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c r="AD960" s="23"/>
      <c r="AE960" s="23"/>
      <c r="AF960" s="23"/>
      <c r="AG960" s="23"/>
      <c r="AH960" s="23"/>
      <c r="AI960" s="23"/>
      <c r="AJ960" s="23"/>
      <c r="AK960" s="23"/>
      <c r="AL960" s="23"/>
      <c r="AM960" s="23"/>
      <c r="AN960" s="23"/>
      <c r="AO960" s="23"/>
      <c r="AP960" s="23"/>
      <c r="AQ960" s="23"/>
      <c r="AR960" s="23"/>
      <c r="AS960" s="23"/>
      <c r="AT960" s="23"/>
      <c r="AU960" s="23"/>
      <c r="AV960" s="23"/>
      <c r="AW960" s="23"/>
      <c r="AX960" s="23"/>
      <c r="AY960" s="23"/>
      <c r="AZ960" s="23"/>
      <c r="BA960" s="23"/>
      <c r="BB960" s="23"/>
      <c r="BC960" s="23"/>
      <c r="BD960" s="23"/>
      <c r="BE960" s="23"/>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c r="EC960" s="23"/>
      <c r="ED960" s="23"/>
      <c r="EE960" s="23"/>
      <c r="EF960" s="23"/>
      <c r="EG960" s="23"/>
      <c r="EH960" s="23"/>
      <c r="EI960" s="23"/>
      <c r="EJ960" s="23"/>
      <c r="EK960" s="23"/>
      <c r="EL960" s="23"/>
      <c r="EM960" s="23"/>
      <c r="EN960" s="23"/>
      <c r="EO960" s="23"/>
      <c r="EP960" s="23"/>
      <c r="EQ960" s="23"/>
      <c r="ER960" s="23"/>
      <c r="ES960" s="23"/>
      <c r="ET960" s="23"/>
      <c r="EU960" s="23"/>
      <c r="EV960" s="23"/>
      <c r="EW960" s="23"/>
      <c r="EX960" s="23"/>
      <c r="EY960" s="23"/>
      <c r="EZ960" s="23"/>
      <c r="FA960" s="23"/>
      <c r="FB960" s="23"/>
      <c r="FC960" s="23"/>
      <c r="FD960" s="23"/>
      <c r="FE960" s="23"/>
      <c r="FF960" s="23"/>
      <c r="FG960" s="23"/>
      <c r="FH960" s="23"/>
      <c r="FI960" s="23"/>
      <c r="FJ960" s="23"/>
      <c r="FK960" s="23"/>
      <c r="FL960" s="23"/>
      <c r="FM960" s="23"/>
      <c r="FN960" s="23"/>
      <c r="FO960" s="23"/>
      <c r="FP960" s="23"/>
      <c r="FQ960" s="23"/>
      <c r="FR960" s="23"/>
      <c r="FS960" s="23"/>
      <c r="FT960" s="23"/>
      <c r="FU960" s="23"/>
      <c r="FV960" s="23"/>
      <c r="FW960" s="23"/>
      <c r="FX960" s="23"/>
      <c r="FY960" s="23"/>
      <c r="FZ960" s="23"/>
      <c r="GA960" s="23"/>
      <c r="GB960" s="23"/>
      <c r="GC960" s="23"/>
      <c r="GD960" s="23"/>
      <c r="GE960" s="23"/>
      <c r="GF960" s="23"/>
      <c r="GG960" s="23"/>
      <c r="GH960" s="23"/>
      <c r="GI960" s="23"/>
      <c r="GJ960" s="23"/>
      <c r="GK960" s="23"/>
    </row>
    <row r="961" spans="1:193" x14ac:dyDescent="0.35">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c r="AD961" s="23"/>
      <c r="AE961" s="23"/>
      <c r="AF961" s="23"/>
      <c r="AG961" s="23"/>
      <c r="AH961" s="23"/>
      <c r="AI961" s="23"/>
      <c r="AJ961" s="23"/>
      <c r="AK961" s="23"/>
      <c r="AL961" s="23"/>
      <c r="AM961" s="23"/>
      <c r="AN961" s="23"/>
      <c r="AO961" s="23"/>
      <c r="AP961" s="23"/>
      <c r="AQ961" s="23"/>
      <c r="AR961" s="23"/>
      <c r="AS961" s="23"/>
      <c r="AT961" s="23"/>
      <c r="AU961" s="23"/>
      <c r="AV961" s="23"/>
      <c r="AW961" s="23"/>
      <c r="AX961" s="23"/>
      <c r="AY961" s="23"/>
      <c r="AZ961" s="23"/>
      <c r="BA961" s="23"/>
      <c r="BB961" s="23"/>
      <c r="BC961" s="23"/>
      <c r="BD961" s="23"/>
      <c r="BE961" s="23"/>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c r="EC961" s="23"/>
      <c r="ED961" s="23"/>
      <c r="EE961" s="23"/>
      <c r="EF961" s="23"/>
      <c r="EG961" s="23"/>
      <c r="EH961" s="23"/>
      <c r="EI961" s="23"/>
      <c r="EJ961" s="23"/>
      <c r="EK961" s="23"/>
      <c r="EL961" s="23"/>
      <c r="EM961" s="23"/>
      <c r="EN961" s="23"/>
      <c r="EO961" s="23"/>
      <c r="EP961" s="23"/>
      <c r="EQ961" s="23"/>
      <c r="ER961" s="23"/>
      <c r="ES961" s="23"/>
      <c r="ET961" s="23"/>
      <c r="EU961" s="23"/>
      <c r="EV961" s="23"/>
      <c r="EW961" s="23"/>
      <c r="EX961" s="23"/>
      <c r="EY961" s="23"/>
      <c r="EZ961" s="23"/>
      <c r="FA961" s="23"/>
      <c r="FB961" s="23"/>
      <c r="FC961" s="23"/>
      <c r="FD961" s="23"/>
      <c r="FE961" s="23"/>
      <c r="FF961" s="23"/>
      <c r="FG961" s="23"/>
      <c r="FH961" s="23"/>
      <c r="FI961" s="23"/>
      <c r="FJ961" s="23"/>
      <c r="FK961" s="23"/>
      <c r="FL961" s="23"/>
      <c r="FM961" s="23"/>
      <c r="FN961" s="23"/>
      <c r="FO961" s="23"/>
      <c r="FP961" s="23"/>
      <c r="FQ961" s="23"/>
      <c r="FR961" s="23"/>
      <c r="FS961" s="23"/>
      <c r="FT961" s="23"/>
      <c r="FU961" s="23"/>
      <c r="FV961" s="23"/>
      <c r="FW961" s="23"/>
      <c r="FX961" s="23"/>
      <c r="FY961" s="23"/>
      <c r="FZ961" s="23"/>
      <c r="GA961" s="23"/>
      <c r="GB961" s="23"/>
      <c r="GC961" s="23"/>
      <c r="GD961" s="23"/>
      <c r="GE961" s="23"/>
      <c r="GF961" s="23"/>
      <c r="GG961" s="23"/>
      <c r="GH961" s="23"/>
      <c r="GI961" s="23"/>
      <c r="GJ961" s="23"/>
      <c r="GK961" s="23"/>
    </row>
    <row r="962" spans="1:193" x14ac:dyDescent="0.35">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c r="AD962" s="23"/>
      <c r="AE962" s="23"/>
      <c r="AF962" s="23"/>
      <c r="AG962" s="23"/>
      <c r="AH962" s="23"/>
      <c r="AI962" s="23"/>
      <c r="AJ962" s="23"/>
      <c r="AK962" s="23"/>
      <c r="AL962" s="23"/>
      <c r="AM962" s="23"/>
      <c r="AN962" s="23"/>
      <c r="AO962" s="23"/>
      <c r="AP962" s="23"/>
      <c r="AQ962" s="23"/>
      <c r="AR962" s="23"/>
      <c r="AS962" s="23"/>
      <c r="AT962" s="23"/>
      <c r="AU962" s="23"/>
      <c r="AV962" s="23"/>
      <c r="AW962" s="23"/>
      <c r="AX962" s="23"/>
      <c r="AY962" s="23"/>
      <c r="AZ962" s="23"/>
      <c r="BA962" s="23"/>
      <c r="BB962" s="23"/>
      <c r="BC962" s="23"/>
      <c r="BD962" s="23"/>
      <c r="BE962" s="23"/>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c r="EC962" s="23"/>
      <c r="ED962" s="23"/>
      <c r="EE962" s="23"/>
      <c r="EF962" s="23"/>
      <c r="EG962" s="23"/>
      <c r="EH962" s="23"/>
      <c r="EI962" s="23"/>
      <c r="EJ962" s="23"/>
      <c r="EK962" s="23"/>
      <c r="EL962" s="23"/>
      <c r="EM962" s="23"/>
      <c r="EN962" s="23"/>
      <c r="EO962" s="23"/>
      <c r="EP962" s="23"/>
      <c r="EQ962" s="23"/>
      <c r="ER962" s="23"/>
      <c r="ES962" s="23"/>
      <c r="ET962" s="23"/>
      <c r="EU962" s="23"/>
      <c r="EV962" s="23"/>
      <c r="EW962" s="23"/>
      <c r="EX962" s="23"/>
      <c r="EY962" s="23"/>
      <c r="EZ962" s="23"/>
      <c r="FA962" s="23"/>
      <c r="FB962" s="23"/>
      <c r="FC962" s="23"/>
      <c r="FD962" s="23"/>
      <c r="FE962" s="23"/>
      <c r="FF962" s="23"/>
      <c r="FG962" s="23"/>
      <c r="FH962" s="23"/>
      <c r="FI962" s="23"/>
      <c r="FJ962" s="23"/>
      <c r="FK962" s="23"/>
      <c r="FL962" s="23"/>
      <c r="FM962" s="23"/>
      <c r="FN962" s="23"/>
      <c r="FO962" s="23"/>
      <c r="FP962" s="23"/>
      <c r="FQ962" s="23"/>
      <c r="FR962" s="23"/>
      <c r="FS962" s="23"/>
      <c r="FT962" s="23"/>
      <c r="FU962" s="23"/>
      <c r="FV962" s="23"/>
      <c r="FW962" s="23"/>
      <c r="FX962" s="23"/>
      <c r="FY962" s="23"/>
      <c r="FZ962" s="23"/>
      <c r="GA962" s="23"/>
      <c r="GB962" s="23"/>
      <c r="GC962" s="23"/>
      <c r="GD962" s="23"/>
      <c r="GE962" s="23"/>
      <c r="GF962" s="23"/>
      <c r="GG962" s="23"/>
      <c r="GH962" s="23"/>
      <c r="GI962" s="23"/>
      <c r="GJ962" s="23"/>
      <c r="GK962" s="23"/>
    </row>
    <row r="963" spans="1:193" x14ac:dyDescent="0.35">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c r="AD963" s="23"/>
      <c r="AE963" s="23"/>
      <c r="AF963" s="23"/>
      <c r="AG963" s="23"/>
      <c r="AH963" s="23"/>
      <c r="AI963" s="23"/>
      <c r="AJ963" s="23"/>
      <c r="AK963" s="23"/>
      <c r="AL963" s="23"/>
      <c r="AM963" s="23"/>
      <c r="AN963" s="23"/>
      <c r="AO963" s="23"/>
      <c r="AP963" s="23"/>
      <c r="AQ963" s="23"/>
      <c r="AR963" s="23"/>
      <c r="AS963" s="23"/>
      <c r="AT963" s="23"/>
      <c r="AU963" s="23"/>
      <c r="AV963" s="23"/>
      <c r="AW963" s="23"/>
      <c r="AX963" s="23"/>
      <c r="AY963" s="23"/>
      <c r="AZ963" s="23"/>
      <c r="BA963" s="23"/>
      <c r="BB963" s="23"/>
      <c r="BC963" s="23"/>
      <c r="BD963" s="23"/>
      <c r="BE963" s="23"/>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c r="EC963" s="23"/>
      <c r="ED963" s="23"/>
      <c r="EE963" s="23"/>
      <c r="EF963" s="23"/>
      <c r="EG963" s="23"/>
      <c r="EH963" s="23"/>
      <c r="EI963" s="23"/>
      <c r="EJ963" s="23"/>
      <c r="EK963" s="23"/>
      <c r="EL963" s="23"/>
      <c r="EM963" s="23"/>
      <c r="EN963" s="23"/>
      <c r="EO963" s="23"/>
      <c r="EP963" s="23"/>
      <c r="EQ963" s="23"/>
      <c r="ER963" s="23"/>
      <c r="ES963" s="23"/>
      <c r="ET963" s="23"/>
      <c r="EU963" s="23"/>
      <c r="EV963" s="23"/>
      <c r="EW963" s="23"/>
      <c r="EX963" s="23"/>
      <c r="EY963" s="23"/>
      <c r="EZ963" s="23"/>
      <c r="FA963" s="23"/>
      <c r="FB963" s="23"/>
      <c r="FC963" s="23"/>
      <c r="FD963" s="23"/>
      <c r="FE963" s="23"/>
      <c r="FF963" s="23"/>
      <c r="FG963" s="23"/>
      <c r="FH963" s="23"/>
      <c r="FI963" s="23"/>
      <c r="FJ963" s="23"/>
      <c r="FK963" s="23"/>
      <c r="FL963" s="23"/>
      <c r="FM963" s="23"/>
      <c r="FN963" s="23"/>
      <c r="FO963" s="23"/>
      <c r="FP963" s="23"/>
      <c r="FQ963" s="23"/>
      <c r="FR963" s="23"/>
      <c r="FS963" s="23"/>
      <c r="FT963" s="23"/>
      <c r="FU963" s="23"/>
      <c r="FV963" s="23"/>
      <c r="FW963" s="23"/>
      <c r="FX963" s="23"/>
      <c r="FY963" s="23"/>
      <c r="FZ963" s="23"/>
      <c r="GA963" s="23"/>
      <c r="GB963" s="23"/>
      <c r="GC963" s="23"/>
      <c r="GD963" s="23"/>
      <c r="GE963" s="23"/>
      <c r="GF963" s="23"/>
      <c r="GG963" s="23"/>
      <c r="GH963" s="23"/>
      <c r="GI963" s="23"/>
      <c r="GJ963" s="23"/>
      <c r="GK963" s="23"/>
    </row>
    <row r="964" spans="1:193" x14ac:dyDescent="0.35">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c r="AD964" s="23"/>
      <c r="AE964" s="23"/>
      <c r="AF964" s="23"/>
      <c r="AG964" s="23"/>
      <c r="AH964" s="23"/>
      <c r="AI964" s="23"/>
      <c r="AJ964" s="23"/>
      <c r="AK964" s="23"/>
      <c r="AL964" s="23"/>
      <c r="AM964" s="23"/>
      <c r="AN964" s="23"/>
      <c r="AO964" s="23"/>
      <c r="AP964" s="23"/>
      <c r="AQ964" s="23"/>
      <c r="AR964" s="23"/>
      <c r="AS964" s="23"/>
      <c r="AT964" s="23"/>
      <c r="AU964" s="23"/>
      <c r="AV964" s="23"/>
      <c r="AW964" s="23"/>
      <c r="AX964" s="23"/>
      <c r="AY964" s="23"/>
      <c r="AZ964" s="23"/>
      <c r="BA964" s="23"/>
      <c r="BB964" s="23"/>
      <c r="BC964" s="23"/>
      <c r="BD964" s="23"/>
      <c r="BE964" s="23"/>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c r="EC964" s="23"/>
      <c r="ED964" s="23"/>
      <c r="EE964" s="23"/>
      <c r="EF964" s="23"/>
      <c r="EG964" s="23"/>
      <c r="EH964" s="23"/>
      <c r="EI964" s="23"/>
      <c r="EJ964" s="23"/>
      <c r="EK964" s="23"/>
      <c r="EL964" s="23"/>
      <c r="EM964" s="23"/>
      <c r="EN964" s="23"/>
      <c r="EO964" s="23"/>
      <c r="EP964" s="23"/>
      <c r="EQ964" s="23"/>
      <c r="ER964" s="23"/>
      <c r="ES964" s="23"/>
      <c r="ET964" s="23"/>
      <c r="EU964" s="23"/>
      <c r="EV964" s="23"/>
      <c r="EW964" s="23"/>
      <c r="EX964" s="23"/>
      <c r="EY964" s="23"/>
      <c r="EZ964" s="23"/>
      <c r="FA964" s="23"/>
      <c r="FB964" s="23"/>
      <c r="FC964" s="23"/>
      <c r="FD964" s="23"/>
      <c r="FE964" s="23"/>
      <c r="FF964" s="23"/>
      <c r="FG964" s="23"/>
      <c r="FH964" s="23"/>
      <c r="FI964" s="23"/>
      <c r="FJ964" s="23"/>
      <c r="FK964" s="23"/>
      <c r="FL964" s="23"/>
      <c r="FM964" s="23"/>
      <c r="FN964" s="23"/>
      <c r="FO964" s="23"/>
      <c r="FP964" s="23"/>
      <c r="FQ964" s="23"/>
      <c r="FR964" s="23"/>
      <c r="FS964" s="23"/>
      <c r="FT964" s="23"/>
      <c r="FU964" s="23"/>
      <c r="FV964" s="23"/>
      <c r="FW964" s="23"/>
      <c r="FX964" s="23"/>
      <c r="FY964" s="23"/>
      <c r="FZ964" s="23"/>
      <c r="GA964" s="23"/>
      <c r="GB964" s="23"/>
      <c r="GC964" s="23"/>
      <c r="GD964" s="23"/>
      <c r="GE964" s="23"/>
      <c r="GF964" s="23"/>
      <c r="GG964" s="23"/>
      <c r="GH964" s="23"/>
      <c r="GI964" s="23"/>
      <c r="GJ964" s="23"/>
      <c r="GK964" s="23"/>
    </row>
    <row r="965" spans="1:193" x14ac:dyDescent="0.35">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c r="AD965" s="23"/>
      <c r="AE965" s="23"/>
      <c r="AF965" s="23"/>
      <c r="AG965" s="23"/>
      <c r="AH965" s="23"/>
      <c r="AI965" s="23"/>
      <c r="AJ965" s="23"/>
      <c r="AK965" s="23"/>
      <c r="AL965" s="23"/>
      <c r="AM965" s="23"/>
      <c r="AN965" s="23"/>
      <c r="AO965" s="23"/>
      <c r="AP965" s="23"/>
      <c r="AQ965" s="23"/>
      <c r="AR965" s="23"/>
      <c r="AS965" s="23"/>
      <c r="AT965" s="23"/>
      <c r="AU965" s="23"/>
      <c r="AV965" s="23"/>
      <c r="AW965" s="23"/>
      <c r="AX965" s="23"/>
      <c r="AY965" s="23"/>
      <c r="AZ965" s="23"/>
      <c r="BA965" s="23"/>
      <c r="BB965" s="23"/>
      <c r="BC965" s="23"/>
      <c r="BD965" s="23"/>
      <c r="BE965" s="23"/>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c r="EC965" s="23"/>
      <c r="ED965" s="23"/>
      <c r="EE965" s="23"/>
      <c r="EF965" s="23"/>
      <c r="EG965" s="23"/>
      <c r="EH965" s="23"/>
      <c r="EI965" s="23"/>
      <c r="EJ965" s="23"/>
      <c r="EK965" s="23"/>
      <c r="EL965" s="23"/>
      <c r="EM965" s="23"/>
      <c r="EN965" s="23"/>
      <c r="EO965" s="23"/>
      <c r="EP965" s="23"/>
      <c r="EQ965" s="23"/>
      <c r="ER965" s="23"/>
      <c r="ES965" s="23"/>
      <c r="ET965" s="23"/>
      <c r="EU965" s="23"/>
      <c r="EV965" s="23"/>
      <c r="EW965" s="23"/>
      <c r="EX965" s="23"/>
      <c r="EY965" s="23"/>
      <c r="EZ965" s="23"/>
      <c r="FA965" s="23"/>
      <c r="FB965" s="23"/>
      <c r="FC965" s="23"/>
      <c r="FD965" s="23"/>
      <c r="FE965" s="23"/>
      <c r="FF965" s="23"/>
      <c r="FG965" s="23"/>
      <c r="FH965" s="23"/>
      <c r="FI965" s="23"/>
      <c r="FJ965" s="23"/>
      <c r="FK965" s="23"/>
      <c r="FL965" s="23"/>
      <c r="FM965" s="23"/>
      <c r="FN965" s="23"/>
      <c r="FO965" s="23"/>
      <c r="FP965" s="23"/>
      <c r="FQ965" s="23"/>
      <c r="FR965" s="23"/>
      <c r="FS965" s="23"/>
      <c r="FT965" s="23"/>
      <c r="FU965" s="23"/>
      <c r="FV965" s="23"/>
      <c r="FW965" s="23"/>
      <c r="FX965" s="23"/>
      <c r="FY965" s="23"/>
      <c r="FZ965" s="23"/>
      <c r="GA965" s="23"/>
      <c r="GB965" s="23"/>
      <c r="GC965" s="23"/>
      <c r="GD965" s="23"/>
      <c r="GE965" s="23"/>
      <c r="GF965" s="23"/>
      <c r="GG965" s="23"/>
      <c r="GH965" s="23"/>
      <c r="GI965" s="23"/>
      <c r="GJ965" s="23"/>
      <c r="GK965" s="23"/>
    </row>
    <row r="966" spans="1:193" x14ac:dyDescent="0.35">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c r="AD966" s="23"/>
      <c r="AE966" s="23"/>
      <c r="AF966" s="23"/>
      <c r="AG966" s="23"/>
      <c r="AH966" s="23"/>
      <c r="AI966" s="23"/>
      <c r="AJ966" s="23"/>
      <c r="AK966" s="23"/>
      <c r="AL966" s="23"/>
      <c r="AM966" s="23"/>
      <c r="AN966" s="23"/>
      <c r="AO966" s="23"/>
      <c r="AP966" s="23"/>
      <c r="AQ966" s="23"/>
      <c r="AR966" s="23"/>
      <c r="AS966" s="23"/>
      <c r="AT966" s="23"/>
      <c r="AU966" s="23"/>
      <c r="AV966" s="23"/>
      <c r="AW966" s="23"/>
      <c r="AX966" s="23"/>
      <c r="AY966" s="23"/>
      <c r="AZ966" s="23"/>
      <c r="BA966" s="23"/>
      <c r="BB966" s="23"/>
      <c r="BC966" s="23"/>
      <c r="BD966" s="23"/>
      <c r="BE966" s="23"/>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c r="EC966" s="23"/>
      <c r="ED966" s="23"/>
      <c r="EE966" s="23"/>
      <c r="EF966" s="23"/>
      <c r="EG966" s="23"/>
      <c r="EH966" s="23"/>
      <c r="EI966" s="23"/>
      <c r="EJ966" s="23"/>
      <c r="EK966" s="23"/>
      <c r="EL966" s="23"/>
      <c r="EM966" s="23"/>
      <c r="EN966" s="23"/>
      <c r="EO966" s="23"/>
      <c r="EP966" s="23"/>
      <c r="EQ966" s="23"/>
      <c r="ER966" s="23"/>
      <c r="ES966" s="23"/>
      <c r="ET966" s="23"/>
      <c r="EU966" s="23"/>
      <c r="EV966" s="23"/>
      <c r="EW966" s="23"/>
      <c r="EX966" s="23"/>
      <c r="EY966" s="23"/>
      <c r="EZ966" s="23"/>
      <c r="FA966" s="23"/>
      <c r="FB966" s="23"/>
      <c r="FC966" s="23"/>
      <c r="FD966" s="23"/>
      <c r="FE966" s="23"/>
      <c r="FF966" s="23"/>
      <c r="FG966" s="23"/>
      <c r="FH966" s="23"/>
      <c r="FI966" s="23"/>
      <c r="FJ966" s="23"/>
      <c r="FK966" s="23"/>
      <c r="FL966" s="23"/>
      <c r="FM966" s="23"/>
      <c r="FN966" s="23"/>
      <c r="FO966" s="23"/>
      <c r="FP966" s="23"/>
      <c r="FQ966" s="23"/>
      <c r="FR966" s="23"/>
      <c r="FS966" s="23"/>
      <c r="FT966" s="23"/>
      <c r="FU966" s="23"/>
      <c r="FV966" s="23"/>
      <c r="FW966" s="23"/>
      <c r="FX966" s="23"/>
      <c r="FY966" s="23"/>
      <c r="FZ966" s="23"/>
      <c r="GA966" s="23"/>
      <c r="GB966" s="23"/>
      <c r="GC966" s="23"/>
      <c r="GD966" s="23"/>
      <c r="GE966" s="23"/>
      <c r="GF966" s="23"/>
      <c r="GG966" s="23"/>
      <c r="GH966" s="23"/>
      <c r="GI966" s="23"/>
      <c r="GJ966" s="23"/>
      <c r="GK966" s="23"/>
    </row>
    <row r="967" spans="1:193" x14ac:dyDescent="0.35">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c r="AD967" s="23"/>
      <c r="AE967" s="23"/>
      <c r="AF967" s="23"/>
      <c r="AG967" s="23"/>
      <c r="AH967" s="23"/>
      <c r="AI967" s="23"/>
      <c r="AJ967" s="23"/>
      <c r="AK967" s="23"/>
      <c r="AL967" s="23"/>
      <c r="AM967" s="23"/>
      <c r="AN967" s="23"/>
      <c r="AO967" s="23"/>
      <c r="AP967" s="23"/>
      <c r="AQ967" s="23"/>
      <c r="AR967" s="23"/>
      <c r="AS967" s="23"/>
      <c r="AT967" s="23"/>
      <c r="AU967" s="23"/>
      <c r="AV967" s="23"/>
      <c r="AW967" s="23"/>
      <c r="AX967" s="23"/>
      <c r="AY967" s="23"/>
      <c r="AZ967" s="23"/>
      <c r="BA967" s="23"/>
      <c r="BB967" s="23"/>
      <c r="BC967" s="23"/>
      <c r="BD967" s="23"/>
      <c r="BE967" s="23"/>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c r="EC967" s="23"/>
      <c r="ED967" s="23"/>
      <c r="EE967" s="23"/>
      <c r="EF967" s="23"/>
      <c r="EG967" s="23"/>
      <c r="EH967" s="23"/>
      <c r="EI967" s="23"/>
      <c r="EJ967" s="23"/>
      <c r="EK967" s="23"/>
      <c r="EL967" s="23"/>
      <c r="EM967" s="23"/>
      <c r="EN967" s="23"/>
      <c r="EO967" s="23"/>
      <c r="EP967" s="23"/>
      <c r="EQ967" s="23"/>
      <c r="ER967" s="23"/>
      <c r="ES967" s="23"/>
      <c r="ET967" s="23"/>
      <c r="EU967" s="23"/>
      <c r="EV967" s="23"/>
      <c r="EW967" s="23"/>
      <c r="EX967" s="23"/>
      <c r="EY967" s="23"/>
      <c r="EZ967" s="23"/>
      <c r="FA967" s="23"/>
      <c r="FB967" s="23"/>
      <c r="FC967" s="23"/>
      <c r="FD967" s="23"/>
      <c r="FE967" s="23"/>
      <c r="FF967" s="23"/>
      <c r="FG967" s="23"/>
      <c r="FH967" s="23"/>
      <c r="FI967" s="23"/>
      <c r="FJ967" s="23"/>
      <c r="FK967" s="23"/>
      <c r="FL967" s="23"/>
      <c r="FM967" s="23"/>
      <c r="FN967" s="23"/>
      <c r="FO967" s="23"/>
      <c r="FP967" s="23"/>
      <c r="FQ967" s="23"/>
      <c r="FR967" s="23"/>
      <c r="FS967" s="23"/>
      <c r="FT967" s="23"/>
      <c r="FU967" s="23"/>
      <c r="FV967" s="23"/>
      <c r="FW967" s="23"/>
      <c r="FX967" s="23"/>
      <c r="FY967" s="23"/>
      <c r="FZ967" s="23"/>
      <c r="GA967" s="23"/>
      <c r="GB967" s="23"/>
      <c r="GC967" s="23"/>
      <c r="GD967" s="23"/>
      <c r="GE967" s="23"/>
      <c r="GF967" s="23"/>
      <c r="GG967" s="23"/>
      <c r="GH967" s="23"/>
      <c r="GI967" s="23"/>
      <c r="GJ967" s="23"/>
      <c r="GK967" s="23"/>
    </row>
    <row r="968" spans="1:193" x14ac:dyDescent="0.35">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c r="AD968" s="23"/>
      <c r="AE968" s="23"/>
      <c r="AF968" s="23"/>
      <c r="AG968" s="23"/>
      <c r="AH968" s="23"/>
      <c r="AI968" s="23"/>
      <c r="AJ968" s="23"/>
      <c r="AK968" s="23"/>
      <c r="AL968" s="23"/>
      <c r="AM968" s="23"/>
      <c r="AN968" s="23"/>
      <c r="AO968" s="23"/>
      <c r="AP968" s="23"/>
      <c r="AQ968" s="23"/>
      <c r="AR968" s="23"/>
      <c r="AS968" s="23"/>
      <c r="AT968" s="23"/>
      <c r="AU968" s="23"/>
      <c r="AV968" s="23"/>
      <c r="AW968" s="23"/>
      <c r="AX968" s="23"/>
      <c r="AY968" s="23"/>
      <c r="AZ968" s="23"/>
      <c r="BA968" s="23"/>
      <c r="BB968" s="23"/>
      <c r="BC968" s="23"/>
      <c r="BD968" s="23"/>
      <c r="BE968" s="23"/>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c r="EC968" s="23"/>
      <c r="ED968" s="23"/>
      <c r="EE968" s="23"/>
      <c r="EF968" s="23"/>
      <c r="EG968" s="23"/>
      <c r="EH968" s="23"/>
      <c r="EI968" s="23"/>
      <c r="EJ968" s="23"/>
      <c r="EK968" s="23"/>
      <c r="EL968" s="23"/>
      <c r="EM968" s="23"/>
      <c r="EN968" s="23"/>
      <c r="EO968" s="23"/>
      <c r="EP968" s="23"/>
      <c r="EQ968" s="23"/>
      <c r="ER968" s="23"/>
      <c r="ES968" s="23"/>
      <c r="ET968" s="23"/>
      <c r="EU968" s="23"/>
      <c r="EV968" s="23"/>
      <c r="EW968" s="23"/>
      <c r="EX968" s="23"/>
      <c r="EY968" s="23"/>
      <c r="EZ968" s="23"/>
      <c r="FA968" s="23"/>
      <c r="FB968" s="23"/>
      <c r="FC968" s="23"/>
      <c r="FD968" s="23"/>
      <c r="FE968" s="23"/>
      <c r="FF968" s="23"/>
      <c r="FG968" s="23"/>
      <c r="FH968" s="23"/>
      <c r="FI968" s="23"/>
      <c r="FJ968" s="23"/>
      <c r="FK968" s="23"/>
      <c r="FL968" s="23"/>
      <c r="FM968" s="23"/>
      <c r="FN968" s="23"/>
      <c r="FO968" s="23"/>
      <c r="FP968" s="23"/>
      <c r="FQ968" s="23"/>
      <c r="FR968" s="23"/>
      <c r="FS968" s="23"/>
      <c r="FT968" s="23"/>
      <c r="FU968" s="23"/>
      <c r="FV968" s="23"/>
      <c r="FW968" s="23"/>
      <c r="FX968" s="23"/>
      <c r="FY968" s="23"/>
      <c r="FZ968" s="23"/>
      <c r="GA968" s="23"/>
      <c r="GB968" s="23"/>
      <c r="GC968" s="23"/>
      <c r="GD968" s="23"/>
      <c r="GE968" s="23"/>
      <c r="GF968" s="23"/>
      <c r="GG968" s="23"/>
      <c r="GH968" s="23"/>
      <c r="GI968" s="23"/>
      <c r="GJ968" s="23"/>
      <c r="GK968" s="23"/>
    </row>
    <row r="969" spans="1:193" x14ac:dyDescent="0.35">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c r="AD969" s="23"/>
      <c r="AE969" s="23"/>
      <c r="AF969" s="23"/>
      <c r="AG969" s="23"/>
      <c r="AH969" s="23"/>
      <c r="AI969" s="23"/>
      <c r="AJ969" s="23"/>
      <c r="AK969" s="23"/>
      <c r="AL969" s="23"/>
      <c r="AM969" s="23"/>
      <c r="AN969" s="23"/>
      <c r="AO969" s="23"/>
      <c r="AP969" s="23"/>
      <c r="AQ969" s="23"/>
      <c r="AR969" s="23"/>
      <c r="AS969" s="23"/>
      <c r="AT969" s="23"/>
      <c r="AU969" s="23"/>
      <c r="AV969" s="23"/>
      <c r="AW969" s="23"/>
      <c r="AX969" s="23"/>
      <c r="AY969" s="23"/>
      <c r="AZ969" s="23"/>
      <c r="BA969" s="23"/>
      <c r="BB969" s="23"/>
      <c r="BC969" s="23"/>
      <c r="BD969" s="23"/>
      <c r="BE969" s="23"/>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c r="EC969" s="23"/>
      <c r="ED969" s="23"/>
      <c r="EE969" s="23"/>
      <c r="EF969" s="23"/>
      <c r="EG969" s="23"/>
      <c r="EH969" s="23"/>
      <c r="EI969" s="23"/>
      <c r="EJ969" s="23"/>
      <c r="EK969" s="23"/>
      <c r="EL969" s="23"/>
      <c r="EM969" s="23"/>
      <c r="EN969" s="23"/>
      <c r="EO969" s="23"/>
      <c r="EP969" s="23"/>
      <c r="EQ969" s="23"/>
      <c r="ER969" s="23"/>
      <c r="ES969" s="23"/>
      <c r="ET969" s="23"/>
      <c r="EU969" s="23"/>
      <c r="EV969" s="23"/>
      <c r="EW969" s="23"/>
      <c r="EX969" s="23"/>
      <c r="EY969" s="23"/>
      <c r="EZ969" s="23"/>
      <c r="FA969" s="23"/>
      <c r="FB969" s="23"/>
      <c r="FC969" s="23"/>
      <c r="FD969" s="23"/>
      <c r="FE969" s="23"/>
      <c r="FF969" s="23"/>
      <c r="FG969" s="23"/>
      <c r="FH969" s="23"/>
      <c r="FI969" s="23"/>
      <c r="FJ969" s="23"/>
      <c r="FK969" s="23"/>
      <c r="FL969" s="23"/>
      <c r="FM969" s="23"/>
      <c r="FN969" s="23"/>
      <c r="FO969" s="23"/>
      <c r="FP969" s="23"/>
      <c r="FQ969" s="23"/>
      <c r="FR969" s="23"/>
      <c r="FS969" s="23"/>
      <c r="FT969" s="23"/>
      <c r="FU969" s="23"/>
      <c r="FV969" s="23"/>
      <c r="FW969" s="23"/>
      <c r="FX969" s="23"/>
      <c r="FY969" s="23"/>
      <c r="FZ969" s="23"/>
      <c r="GA969" s="23"/>
      <c r="GB969" s="23"/>
      <c r="GC969" s="23"/>
      <c r="GD969" s="23"/>
      <c r="GE969" s="23"/>
      <c r="GF969" s="23"/>
      <c r="GG969" s="23"/>
      <c r="GH969" s="23"/>
      <c r="GI969" s="23"/>
      <c r="GJ969" s="23"/>
      <c r="GK969" s="23"/>
    </row>
    <row r="970" spans="1:193" x14ac:dyDescent="0.35">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c r="AD970" s="23"/>
      <c r="AE970" s="23"/>
      <c r="AF970" s="23"/>
      <c r="AG970" s="23"/>
      <c r="AH970" s="23"/>
      <c r="AI970" s="23"/>
      <c r="AJ970" s="23"/>
      <c r="AK970" s="23"/>
      <c r="AL970" s="23"/>
      <c r="AM970" s="23"/>
      <c r="AN970" s="23"/>
      <c r="AO970" s="23"/>
      <c r="AP970" s="23"/>
      <c r="AQ970" s="23"/>
      <c r="AR970" s="23"/>
      <c r="AS970" s="23"/>
      <c r="AT970" s="23"/>
      <c r="AU970" s="23"/>
      <c r="AV970" s="23"/>
      <c r="AW970" s="23"/>
      <c r="AX970" s="23"/>
      <c r="AY970" s="23"/>
      <c r="AZ970" s="23"/>
      <c r="BA970" s="23"/>
      <c r="BB970" s="23"/>
      <c r="BC970" s="23"/>
      <c r="BD970" s="23"/>
      <c r="BE970" s="23"/>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c r="EC970" s="23"/>
      <c r="ED970" s="23"/>
      <c r="EE970" s="23"/>
      <c r="EF970" s="23"/>
      <c r="EG970" s="23"/>
      <c r="EH970" s="23"/>
      <c r="EI970" s="23"/>
      <c r="EJ970" s="23"/>
      <c r="EK970" s="23"/>
      <c r="EL970" s="23"/>
      <c r="EM970" s="23"/>
      <c r="EN970" s="23"/>
      <c r="EO970" s="23"/>
      <c r="EP970" s="23"/>
      <c r="EQ970" s="23"/>
      <c r="ER970" s="23"/>
      <c r="ES970" s="23"/>
      <c r="ET970" s="23"/>
      <c r="EU970" s="23"/>
      <c r="EV970" s="23"/>
      <c r="EW970" s="23"/>
      <c r="EX970" s="23"/>
      <c r="EY970" s="23"/>
      <c r="EZ970" s="23"/>
      <c r="FA970" s="23"/>
      <c r="FB970" s="23"/>
      <c r="FC970" s="23"/>
      <c r="FD970" s="23"/>
      <c r="FE970" s="23"/>
      <c r="FF970" s="23"/>
      <c r="FG970" s="23"/>
      <c r="FH970" s="23"/>
      <c r="FI970" s="23"/>
      <c r="FJ970" s="23"/>
      <c r="FK970" s="23"/>
      <c r="FL970" s="23"/>
      <c r="FM970" s="23"/>
      <c r="FN970" s="23"/>
      <c r="FO970" s="23"/>
      <c r="FP970" s="23"/>
      <c r="FQ970" s="23"/>
      <c r="FR970" s="23"/>
      <c r="FS970" s="23"/>
      <c r="FT970" s="23"/>
      <c r="FU970" s="23"/>
      <c r="FV970" s="23"/>
      <c r="FW970" s="23"/>
      <c r="FX970" s="23"/>
      <c r="FY970" s="23"/>
      <c r="FZ970" s="23"/>
      <c r="GA970" s="23"/>
      <c r="GB970" s="23"/>
      <c r="GC970" s="23"/>
      <c r="GD970" s="23"/>
      <c r="GE970" s="23"/>
      <c r="GF970" s="23"/>
      <c r="GG970" s="23"/>
      <c r="GH970" s="23"/>
      <c r="GI970" s="23"/>
      <c r="GJ970" s="23"/>
      <c r="GK970" s="23"/>
    </row>
    <row r="971" spans="1:193" x14ac:dyDescent="0.35">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c r="AR971" s="23"/>
      <c r="AS971" s="23"/>
      <c r="AT971" s="23"/>
      <c r="AU971" s="23"/>
      <c r="AV971" s="23"/>
      <c r="AW971" s="23"/>
      <c r="AX971" s="23"/>
      <c r="AY971" s="23"/>
      <c r="AZ971" s="23"/>
      <c r="BA971" s="23"/>
      <c r="BB971" s="23"/>
      <c r="BC971" s="23"/>
      <c r="BD971" s="23"/>
      <c r="BE971" s="23"/>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c r="EC971" s="23"/>
      <c r="ED971" s="23"/>
      <c r="EE971" s="23"/>
      <c r="EF971" s="23"/>
      <c r="EG971" s="23"/>
      <c r="EH971" s="23"/>
      <c r="EI971" s="23"/>
      <c r="EJ971" s="23"/>
      <c r="EK971" s="23"/>
      <c r="EL971" s="23"/>
      <c r="EM971" s="23"/>
      <c r="EN971" s="23"/>
      <c r="EO971" s="23"/>
      <c r="EP971" s="23"/>
      <c r="EQ971" s="23"/>
      <c r="ER971" s="23"/>
      <c r="ES971" s="23"/>
      <c r="ET971" s="23"/>
      <c r="EU971" s="23"/>
      <c r="EV971" s="23"/>
      <c r="EW971" s="23"/>
      <c r="EX971" s="23"/>
      <c r="EY971" s="23"/>
      <c r="EZ971" s="23"/>
      <c r="FA971" s="23"/>
      <c r="FB971" s="23"/>
      <c r="FC971" s="23"/>
      <c r="FD971" s="23"/>
      <c r="FE971" s="23"/>
      <c r="FF971" s="23"/>
      <c r="FG971" s="23"/>
      <c r="FH971" s="23"/>
      <c r="FI971" s="23"/>
      <c r="FJ971" s="23"/>
      <c r="FK971" s="23"/>
      <c r="FL971" s="23"/>
      <c r="FM971" s="23"/>
      <c r="FN971" s="23"/>
      <c r="FO971" s="23"/>
      <c r="FP971" s="23"/>
      <c r="FQ971" s="23"/>
      <c r="FR971" s="23"/>
      <c r="FS971" s="23"/>
      <c r="FT971" s="23"/>
      <c r="FU971" s="23"/>
      <c r="FV971" s="23"/>
      <c r="FW971" s="23"/>
      <c r="FX971" s="23"/>
      <c r="FY971" s="23"/>
      <c r="FZ971" s="23"/>
      <c r="GA971" s="23"/>
      <c r="GB971" s="23"/>
      <c r="GC971" s="23"/>
      <c r="GD971" s="23"/>
      <c r="GE971" s="23"/>
      <c r="GF971" s="23"/>
      <c r="GG971" s="23"/>
      <c r="GH971" s="23"/>
      <c r="GI971" s="23"/>
      <c r="GJ971" s="23"/>
      <c r="GK971" s="23"/>
    </row>
    <row r="972" spans="1:193" x14ac:dyDescent="0.35">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23"/>
      <c r="BB972" s="23"/>
      <c r="BC972" s="23"/>
      <c r="BD972" s="23"/>
      <c r="BE972" s="23"/>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23"/>
      <c r="EF972" s="23"/>
      <c r="EG972" s="23"/>
      <c r="EH972" s="23"/>
      <c r="EI972" s="23"/>
      <c r="EJ972" s="23"/>
      <c r="EK972" s="23"/>
      <c r="EL972" s="23"/>
      <c r="EM972" s="23"/>
      <c r="EN972" s="23"/>
      <c r="EO972" s="23"/>
      <c r="EP972" s="23"/>
      <c r="EQ972" s="23"/>
      <c r="ER972" s="23"/>
      <c r="ES972" s="23"/>
      <c r="ET972" s="23"/>
      <c r="EU972" s="23"/>
      <c r="EV972" s="23"/>
      <c r="EW972" s="23"/>
      <c r="EX972" s="23"/>
      <c r="EY972" s="23"/>
      <c r="EZ972" s="23"/>
      <c r="FA972" s="23"/>
      <c r="FB972" s="23"/>
      <c r="FC972" s="23"/>
      <c r="FD972" s="23"/>
      <c r="FE972" s="23"/>
      <c r="FF972" s="23"/>
      <c r="FG972" s="23"/>
      <c r="FH972" s="23"/>
      <c r="FI972" s="23"/>
      <c r="FJ972" s="23"/>
      <c r="FK972" s="23"/>
      <c r="FL972" s="23"/>
      <c r="FM972" s="23"/>
      <c r="FN972" s="23"/>
      <c r="FO972" s="23"/>
      <c r="FP972" s="23"/>
      <c r="FQ972" s="23"/>
      <c r="FR972" s="23"/>
      <c r="FS972" s="23"/>
      <c r="FT972" s="23"/>
      <c r="FU972" s="23"/>
      <c r="FV972" s="23"/>
      <c r="FW972" s="23"/>
      <c r="FX972" s="23"/>
      <c r="FY972" s="23"/>
      <c r="FZ972" s="23"/>
      <c r="GA972" s="23"/>
      <c r="GB972" s="23"/>
      <c r="GC972" s="23"/>
      <c r="GD972" s="23"/>
      <c r="GE972" s="23"/>
      <c r="GF972" s="23"/>
      <c r="GG972" s="23"/>
      <c r="GH972" s="23"/>
      <c r="GI972" s="23"/>
      <c r="GJ972" s="23"/>
      <c r="GK972" s="23"/>
    </row>
    <row r="973" spans="1:193" x14ac:dyDescent="0.35">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23"/>
      <c r="BB973" s="23"/>
      <c r="BC973" s="23"/>
      <c r="BD973" s="23"/>
      <c r="BE973" s="23"/>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23"/>
      <c r="EF973" s="23"/>
      <c r="EG973" s="23"/>
      <c r="EH973" s="23"/>
      <c r="EI973" s="23"/>
      <c r="EJ973" s="23"/>
      <c r="EK973" s="23"/>
      <c r="EL973" s="23"/>
      <c r="EM973" s="23"/>
      <c r="EN973" s="23"/>
      <c r="EO973" s="23"/>
      <c r="EP973" s="23"/>
      <c r="EQ973" s="23"/>
      <c r="ER973" s="23"/>
      <c r="ES973" s="23"/>
      <c r="ET973" s="23"/>
      <c r="EU973" s="23"/>
      <c r="EV973" s="23"/>
      <c r="EW973" s="23"/>
      <c r="EX973" s="23"/>
      <c r="EY973" s="23"/>
      <c r="EZ973" s="23"/>
      <c r="FA973" s="23"/>
      <c r="FB973" s="23"/>
      <c r="FC973" s="23"/>
      <c r="FD973" s="23"/>
      <c r="FE973" s="23"/>
      <c r="FF973" s="23"/>
      <c r="FG973" s="23"/>
      <c r="FH973" s="23"/>
      <c r="FI973" s="23"/>
      <c r="FJ973" s="23"/>
      <c r="FK973" s="23"/>
      <c r="FL973" s="23"/>
      <c r="FM973" s="23"/>
      <c r="FN973" s="23"/>
      <c r="FO973" s="23"/>
      <c r="FP973" s="23"/>
      <c r="FQ973" s="23"/>
      <c r="FR973" s="23"/>
      <c r="FS973" s="23"/>
      <c r="FT973" s="23"/>
      <c r="FU973" s="23"/>
      <c r="FV973" s="23"/>
      <c r="FW973" s="23"/>
      <c r="FX973" s="23"/>
      <c r="FY973" s="23"/>
      <c r="FZ973" s="23"/>
      <c r="GA973" s="23"/>
      <c r="GB973" s="23"/>
      <c r="GC973" s="23"/>
      <c r="GD973" s="23"/>
      <c r="GE973" s="23"/>
      <c r="GF973" s="23"/>
      <c r="GG973" s="23"/>
      <c r="GH973" s="23"/>
      <c r="GI973" s="23"/>
      <c r="GJ973" s="23"/>
      <c r="GK973" s="23"/>
    </row>
    <row r="974" spans="1:193" x14ac:dyDescent="0.35">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c r="AD974" s="23"/>
      <c r="AE974" s="23"/>
      <c r="AF974" s="23"/>
      <c r="AG974" s="23"/>
      <c r="AH974" s="23"/>
      <c r="AI974" s="23"/>
      <c r="AJ974" s="23"/>
      <c r="AK974" s="23"/>
      <c r="AL974" s="23"/>
      <c r="AM974" s="23"/>
      <c r="AN974" s="23"/>
      <c r="AO974" s="23"/>
      <c r="AP974" s="23"/>
      <c r="AQ974" s="23"/>
      <c r="AR974" s="23"/>
      <c r="AS974" s="23"/>
      <c r="AT974" s="23"/>
      <c r="AU974" s="23"/>
      <c r="AV974" s="23"/>
      <c r="AW974" s="23"/>
      <c r="AX974" s="23"/>
      <c r="AY974" s="23"/>
      <c r="AZ974" s="23"/>
      <c r="BA974" s="23"/>
      <c r="BB974" s="23"/>
      <c r="BC974" s="23"/>
      <c r="BD974" s="23"/>
      <c r="BE974" s="23"/>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c r="EC974" s="23"/>
      <c r="ED974" s="23"/>
      <c r="EE974" s="23"/>
      <c r="EF974" s="23"/>
      <c r="EG974" s="23"/>
      <c r="EH974" s="23"/>
      <c r="EI974" s="23"/>
      <c r="EJ974" s="23"/>
      <c r="EK974" s="23"/>
      <c r="EL974" s="23"/>
      <c r="EM974" s="23"/>
      <c r="EN974" s="23"/>
      <c r="EO974" s="23"/>
      <c r="EP974" s="23"/>
      <c r="EQ974" s="23"/>
      <c r="ER974" s="23"/>
      <c r="ES974" s="23"/>
      <c r="ET974" s="23"/>
      <c r="EU974" s="23"/>
      <c r="EV974" s="23"/>
      <c r="EW974" s="23"/>
      <c r="EX974" s="23"/>
      <c r="EY974" s="23"/>
      <c r="EZ974" s="23"/>
      <c r="FA974" s="23"/>
      <c r="FB974" s="23"/>
      <c r="FC974" s="23"/>
      <c r="FD974" s="23"/>
      <c r="FE974" s="23"/>
      <c r="FF974" s="23"/>
      <c r="FG974" s="23"/>
      <c r="FH974" s="23"/>
      <c r="FI974" s="23"/>
      <c r="FJ974" s="23"/>
      <c r="FK974" s="23"/>
      <c r="FL974" s="23"/>
      <c r="FM974" s="23"/>
      <c r="FN974" s="23"/>
      <c r="FO974" s="23"/>
      <c r="FP974" s="23"/>
      <c r="FQ974" s="23"/>
      <c r="FR974" s="23"/>
      <c r="FS974" s="23"/>
      <c r="FT974" s="23"/>
      <c r="FU974" s="23"/>
      <c r="FV974" s="23"/>
      <c r="FW974" s="23"/>
      <c r="FX974" s="23"/>
      <c r="FY974" s="23"/>
      <c r="FZ974" s="23"/>
      <c r="GA974" s="23"/>
      <c r="GB974" s="23"/>
      <c r="GC974" s="23"/>
      <c r="GD974" s="23"/>
      <c r="GE974" s="23"/>
      <c r="GF974" s="23"/>
      <c r="GG974" s="23"/>
      <c r="GH974" s="23"/>
      <c r="GI974" s="23"/>
      <c r="GJ974" s="23"/>
      <c r="GK974" s="23"/>
    </row>
    <row r="975" spans="1:193" x14ac:dyDescent="0.35">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c r="AD975" s="23"/>
      <c r="AE975" s="23"/>
      <c r="AF975" s="23"/>
      <c r="AG975" s="23"/>
      <c r="AH975" s="23"/>
      <c r="AI975" s="23"/>
      <c r="AJ975" s="23"/>
      <c r="AK975" s="23"/>
      <c r="AL975" s="23"/>
      <c r="AM975" s="23"/>
      <c r="AN975" s="23"/>
      <c r="AO975" s="23"/>
      <c r="AP975" s="23"/>
      <c r="AQ975" s="23"/>
      <c r="AR975" s="23"/>
      <c r="AS975" s="23"/>
      <c r="AT975" s="23"/>
      <c r="AU975" s="23"/>
      <c r="AV975" s="23"/>
      <c r="AW975" s="23"/>
      <c r="AX975" s="23"/>
      <c r="AY975" s="23"/>
      <c r="AZ975" s="23"/>
      <c r="BA975" s="23"/>
      <c r="BB975" s="23"/>
      <c r="BC975" s="23"/>
      <c r="BD975" s="23"/>
      <c r="BE975" s="23"/>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c r="EC975" s="23"/>
      <c r="ED975" s="23"/>
      <c r="EE975" s="23"/>
      <c r="EF975" s="23"/>
      <c r="EG975" s="23"/>
      <c r="EH975" s="23"/>
      <c r="EI975" s="23"/>
      <c r="EJ975" s="23"/>
      <c r="EK975" s="23"/>
      <c r="EL975" s="23"/>
      <c r="EM975" s="23"/>
      <c r="EN975" s="23"/>
      <c r="EO975" s="23"/>
      <c r="EP975" s="23"/>
      <c r="EQ975" s="23"/>
      <c r="ER975" s="23"/>
      <c r="ES975" s="23"/>
      <c r="ET975" s="23"/>
      <c r="EU975" s="23"/>
      <c r="EV975" s="23"/>
      <c r="EW975" s="23"/>
      <c r="EX975" s="23"/>
      <c r="EY975" s="23"/>
      <c r="EZ975" s="23"/>
      <c r="FA975" s="23"/>
      <c r="FB975" s="23"/>
      <c r="FC975" s="23"/>
      <c r="FD975" s="23"/>
      <c r="FE975" s="23"/>
      <c r="FF975" s="23"/>
      <c r="FG975" s="23"/>
      <c r="FH975" s="23"/>
      <c r="FI975" s="23"/>
      <c r="FJ975" s="23"/>
      <c r="FK975" s="23"/>
      <c r="FL975" s="23"/>
      <c r="FM975" s="23"/>
      <c r="FN975" s="23"/>
      <c r="FO975" s="23"/>
      <c r="FP975" s="23"/>
      <c r="FQ975" s="23"/>
      <c r="FR975" s="23"/>
      <c r="FS975" s="23"/>
      <c r="FT975" s="23"/>
      <c r="FU975" s="23"/>
      <c r="FV975" s="23"/>
      <c r="FW975" s="23"/>
      <c r="FX975" s="23"/>
      <c r="FY975" s="23"/>
      <c r="FZ975" s="23"/>
      <c r="GA975" s="23"/>
      <c r="GB975" s="23"/>
      <c r="GC975" s="23"/>
      <c r="GD975" s="23"/>
      <c r="GE975" s="23"/>
      <c r="GF975" s="23"/>
      <c r="GG975" s="23"/>
      <c r="GH975" s="23"/>
      <c r="GI975" s="23"/>
      <c r="GJ975" s="23"/>
      <c r="GK975" s="23"/>
    </row>
    <row r="976" spans="1:193" x14ac:dyDescent="0.35">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c r="AD976" s="23"/>
      <c r="AE976" s="23"/>
      <c r="AF976" s="23"/>
      <c r="AG976" s="23"/>
      <c r="AH976" s="23"/>
      <c r="AI976" s="23"/>
      <c r="AJ976" s="23"/>
      <c r="AK976" s="23"/>
      <c r="AL976" s="23"/>
      <c r="AM976" s="23"/>
      <c r="AN976" s="23"/>
      <c r="AO976" s="23"/>
      <c r="AP976" s="23"/>
      <c r="AQ976" s="23"/>
      <c r="AR976" s="23"/>
      <c r="AS976" s="23"/>
      <c r="AT976" s="23"/>
      <c r="AU976" s="23"/>
      <c r="AV976" s="23"/>
      <c r="AW976" s="23"/>
      <c r="AX976" s="23"/>
      <c r="AY976" s="23"/>
      <c r="AZ976" s="23"/>
      <c r="BA976" s="23"/>
      <c r="BB976" s="23"/>
      <c r="BC976" s="23"/>
      <c r="BD976" s="23"/>
      <c r="BE976" s="23"/>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c r="EC976" s="23"/>
      <c r="ED976" s="23"/>
      <c r="EE976" s="23"/>
      <c r="EF976" s="23"/>
      <c r="EG976" s="23"/>
      <c r="EH976" s="23"/>
      <c r="EI976" s="23"/>
      <c r="EJ976" s="23"/>
      <c r="EK976" s="23"/>
      <c r="EL976" s="23"/>
      <c r="EM976" s="23"/>
      <c r="EN976" s="23"/>
      <c r="EO976" s="23"/>
      <c r="EP976" s="23"/>
      <c r="EQ976" s="23"/>
      <c r="ER976" s="23"/>
      <c r="ES976" s="23"/>
      <c r="ET976" s="23"/>
      <c r="EU976" s="23"/>
      <c r="EV976" s="23"/>
      <c r="EW976" s="23"/>
      <c r="EX976" s="23"/>
      <c r="EY976" s="23"/>
      <c r="EZ976" s="23"/>
      <c r="FA976" s="23"/>
      <c r="FB976" s="23"/>
      <c r="FC976" s="23"/>
      <c r="FD976" s="23"/>
      <c r="FE976" s="23"/>
      <c r="FF976" s="23"/>
      <c r="FG976" s="23"/>
      <c r="FH976" s="23"/>
      <c r="FI976" s="23"/>
      <c r="FJ976" s="23"/>
      <c r="FK976" s="23"/>
      <c r="FL976" s="23"/>
      <c r="FM976" s="23"/>
      <c r="FN976" s="23"/>
      <c r="FO976" s="23"/>
      <c r="FP976" s="23"/>
      <c r="FQ976" s="23"/>
      <c r="FR976" s="23"/>
      <c r="FS976" s="23"/>
      <c r="FT976" s="23"/>
      <c r="FU976" s="23"/>
      <c r="FV976" s="23"/>
      <c r="FW976" s="23"/>
      <c r="FX976" s="23"/>
      <c r="FY976" s="23"/>
      <c r="FZ976" s="23"/>
      <c r="GA976" s="23"/>
      <c r="GB976" s="23"/>
      <c r="GC976" s="23"/>
      <c r="GD976" s="23"/>
      <c r="GE976" s="23"/>
      <c r="GF976" s="23"/>
      <c r="GG976" s="23"/>
      <c r="GH976" s="23"/>
      <c r="GI976" s="23"/>
      <c r="GJ976" s="23"/>
      <c r="GK976" s="23"/>
    </row>
    <row r="977" spans="1:193" x14ac:dyDescent="0.35">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c r="AD977" s="23"/>
      <c r="AE977" s="23"/>
      <c r="AF977" s="23"/>
      <c r="AG977" s="23"/>
      <c r="AH977" s="23"/>
      <c r="AI977" s="23"/>
      <c r="AJ977" s="23"/>
      <c r="AK977" s="23"/>
      <c r="AL977" s="23"/>
      <c r="AM977" s="23"/>
      <c r="AN977" s="23"/>
      <c r="AO977" s="23"/>
      <c r="AP977" s="23"/>
      <c r="AQ977" s="23"/>
      <c r="AR977" s="23"/>
      <c r="AS977" s="23"/>
      <c r="AT977" s="23"/>
      <c r="AU977" s="23"/>
      <c r="AV977" s="23"/>
      <c r="AW977" s="23"/>
      <c r="AX977" s="23"/>
      <c r="AY977" s="23"/>
      <c r="AZ977" s="23"/>
      <c r="BA977" s="23"/>
      <c r="BB977" s="23"/>
      <c r="BC977" s="23"/>
      <c r="BD977" s="23"/>
      <c r="BE977" s="23"/>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c r="EC977" s="23"/>
      <c r="ED977" s="23"/>
      <c r="EE977" s="23"/>
      <c r="EF977" s="23"/>
      <c r="EG977" s="23"/>
      <c r="EH977" s="23"/>
      <c r="EI977" s="23"/>
      <c r="EJ977" s="23"/>
      <c r="EK977" s="23"/>
      <c r="EL977" s="23"/>
      <c r="EM977" s="23"/>
      <c r="EN977" s="23"/>
      <c r="EO977" s="23"/>
      <c r="EP977" s="23"/>
      <c r="EQ977" s="23"/>
      <c r="ER977" s="23"/>
      <c r="ES977" s="23"/>
      <c r="ET977" s="23"/>
      <c r="EU977" s="23"/>
      <c r="EV977" s="23"/>
      <c r="EW977" s="23"/>
      <c r="EX977" s="23"/>
      <c r="EY977" s="23"/>
      <c r="EZ977" s="23"/>
      <c r="FA977" s="23"/>
      <c r="FB977" s="23"/>
      <c r="FC977" s="23"/>
      <c r="FD977" s="23"/>
      <c r="FE977" s="23"/>
      <c r="FF977" s="23"/>
      <c r="FG977" s="23"/>
      <c r="FH977" s="23"/>
      <c r="FI977" s="23"/>
      <c r="FJ977" s="23"/>
      <c r="FK977" s="23"/>
      <c r="FL977" s="23"/>
      <c r="FM977" s="23"/>
      <c r="FN977" s="23"/>
      <c r="FO977" s="23"/>
      <c r="FP977" s="23"/>
      <c r="FQ977" s="23"/>
      <c r="FR977" s="23"/>
      <c r="FS977" s="23"/>
      <c r="FT977" s="23"/>
      <c r="FU977" s="23"/>
      <c r="FV977" s="23"/>
      <c r="FW977" s="23"/>
      <c r="FX977" s="23"/>
      <c r="FY977" s="23"/>
      <c r="FZ977" s="23"/>
      <c r="GA977" s="23"/>
      <c r="GB977" s="23"/>
      <c r="GC977" s="23"/>
      <c r="GD977" s="23"/>
      <c r="GE977" s="23"/>
      <c r="GF977" s="23"/>
      <c r="GG977" s="23"/>
      <c r="GH977" s="23"/>
      <c r="GI977" s="23"/>
      <c r="GJ977" s="23"/>
      <c r="GK977" s="23"/>
    </row>
    <row r="978" spans="1:193" x14ac:dyDescent="0.35">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c r="AD978" s="23"/>
      <c r="AE978" s="23"/>
      <c r="AF978" s="23"/>
      <c r="AG978" s="23"/>
      <c r="AH978" s="23"/>
      <c r="AI978" s="23"/>
      <c r="AJ978" s="23"/>
      <c r="AK978" s="23"/>
      <c r="AL978" s="23"/>
      <c r="AM978" s="23"/>
      <c r="AN978" s="23"/>
      <c r="AO978" s="23"/>
      <c r="AP978" s="23"/>
      <c r="AQ978" s="23"/>
      <c r="AR978" s="23"/>
      <c r="AS978" s="23"/>
      <c r="AT978" s="23"/>
      <c r="AU978" s="23"/>
      <c r="AV978" s="23"/>
      <c r="AW978" s="23"/>
      <c r="AX978" s="23"/>
      <c r="AY978" s="23"/>
      <c r="AZ978" s="23"/>
      <c r="BA978" s="23"/>
      <c r="BB978" s="23"/>
      <c r="BC978" s="23"/>
      <c r="BD978" s="23"/>
      <c r="BE978" s="23"/>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c r="EC978" s="23"/>
      <c r="ED978" s="23"/>
      <c r="EE978" s="23"/>
      <c r="EF978" s="23"/>
      <c r="EG978" s="23"/>
      <c r="EH978" s="23"/>
      <c r="EI978" s="23"/>
      <c r="EJ978" s="23"/>
      <c r="EK978" s="23"/>
      <c r="EL978" s="23"/>
      <c r="EM978" s="23"/>
      <c r="EN978" s="23"/>
      <c r="EO978" s="23"/>
      <c r="EP978" s="23"/>
      <c r="EQ978" s="23"/>
      <c r="ER978" s="23"/>
      <c r="ES978" s="23"/>
      <c r="ET978" s="23"/>
      <c r="EU978" s="23"/>
      <c r="EV978" s="23"/>
      <c r="EW978" s="23"/>
      <c r="EX978" s="23"/>
      <c r="EY978" s="23"/>
      <c r="EZ978" s="23"/>
      <c r="FA978" s="23"/>
      <c r="FB978" s="23"/>
      <c r="FC978" s="23"/>
      <c r="FD978" s="23"/>
      <c r="FE978" s="23"/>
      <c r="FF978" s="23"/>
      <c r="FG978" s="23"/>
      <c r="FH978" s="23"/>
      <c r="FI978" s="23"/>
      <c r="FJ978" s="23"/>
      <c r="FK978" s="23"/>
      <c r="FL978" s="23"/>
      <c r="FM978" s="23"/>
      <c r="FN978" s="23"/>
      <c r="FO978" s="23"/>
      <c r="FP978" s="23"/>
      <c r="FQ978" s="23"/>
      <c r="FR978" s="23"/>
      <c r="FS978" s="23"/>
      <c r="FT978" s="23"/>
      <c r="FU978" s="23"/>
      <c r="FV978" s="23"/>
      <c r="FW978" s="23"/>
      <c r="FX978" s="23"/>
      <c r="FY978" s="23"/>
      <c r="FZ978" s="23"/>
      <c r="GA978" s="23"/>
      <c r="GB978" s="23"/>
      <c r="GC978" s="23"/>
      <c r="GD978" s="23"/>
      <c r="GE978" s="23"/>
      <c r="GF978" s="23"/>
      <c r="GG978" s="23"/>
      <c r="GH978" s="23"/>
      <c r="GI978" s="23"/>
      <c r="GJ978" s="23"/>
      <c r="GK978" s="23"/>
    </row>
    <row r="979" spans="1:193" x14ac:dyDescent="0.35">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c r="AD979" s="23"/>
      <c r="AE979" s="23"/>
      <c r="AF979" s="23"/>
      <c r="AG979" s="23"/>
      <c r="AH979" s="23"/>
      <c r="AI979" s="23"/>
      <c r="AJ979" s="23"/>
      <c r="AK979" s="23"/>
      <c r="AL979" s="23"/>
      <c r="AM979" s="23"/>
      <c r="AN979" s="23"/>
      <c r="AO979" s="23"/>
      <c r="AP979" s="23"/>
      <c r="AQ979" s="23"/>
      <c r="AR979" s="23"/>
      <c r="AS979" s="23"/>
      <c r="AT979" s="23"/>
      <c r="AU979" s="23"/>
      <c r="AV979" s="23"/>
      <c r="AW979" s="23"/>
      <c r="AX979" s="23"/>
      <c r="AY979" s="23"/>
      <c r="AZ979" s="23"/>
      <c r="BA979" s="23"/>
      <c r="BB979" s="23"/>
      <c r="BC979" s="23"/>
      <c r="BD979" s="23"/>
      <c r="BE979" s="23"/>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c r="EC979" s="23"/>
      <c r="ED979" s="23"/>
      <c r="EE979" s="23"/>
      <c r="EF979" s="23"/>
      <c r="EG979" s="23"/>
      <c r="EH979" s="23"/>
      <c r="EI979" s="23"/>
      <c r="EJ979" s="23"/>
      <c r="EK979" s="23"/>
      <c r="EL979" s="23"/>
      <c r="EM979" s="23"/>
      <c r="EN979" s="23"/>
      <c r="EO979" s="23"/>
      <c r="EP979" s="23"/>
      <c r="EQ979" s="23"/>
      <c r="ER979" s="23"/>
      <c r="ES979" s="23"/>
      <c r="ET979" s="23"/>
      <c r="EU979" s="23"/>
      <c r="EV979" s="23"/>
      <c r="EW979" s="23"/>
      <c r="EX979" s="23"/>
      <c r="EY979" s="23"/>
      <c r="EZ979" s="23"/>
      <c r="FA979" s="23"/>
      <c r="FB979" s="23"/>
      <c r="FC979" s="23"/>
      <c r="FD979" s="23"/>
      <c r="FE979" s="23"/>
      <c r="FF979" s="23"/>
      <c r="FG979" s="23"/>
      <c r="FH979" s="23"/>
      <c r="FI979" s="23"/>
      <c r="FJ979" s="23"/>
      <c r="FK979" s="23"/>
      <c r="FL979" s="23"/>
      <c r="FM979" s="23"/>
      <c r="FN979" s="23"/>
      <c r="FO979" s="23"/>
      <c r="FP979" s="23"/>
      <c r="FQ979" s="23"/>
      <c r="FR979" s="23"/>
      <c r="FS979" s="23"/>
      <c r="FT979" s="23"/>
      <c r="FU979" s="23"/>
      <c r="FV979" s="23"/>
      <c r="FW979" s="23"/>
      <c r="FX979" s="23"/>
      <c r="FY979" s="23"/>
      <c r="FZ979" s="23"/>
      <c r="GA979" s="23"/>
      <c r="GB979" s="23"/>
      <c r="GC979" s="23"/>
      <c r="GD979" s="23"/>
      <c r="GE979" s="23"/>
      <c r="GF979" s="23"/>
      <c r="GG979" s="23"/>
      <c r="GH979" s="23"/>
      <c r="GI979" s="23"/>
      <c r="GJ979" s="23"/>
      <c r="GK979" s="23"/>
    </row>
    <row r="980" spans="1:193" x14ac:dyDescent="0.35">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c r="AD980" s="23"/>
      <c r="AE980" s="23"/>
      <c r="AF980" s="23"/>
      <c r="AG980" s="23"/>
      <c r="AH980" s="23"/>
      <c r="AI980" s="23"/>
      <c r="AJ980" s="23"/>
      <c r="AK980" s="23"/>
      <c r="AL980" s="23"/>
      <c r="AM980" s="23"/>
      <c r="AN980" s="23"/>
      <c r="AO980" s="23"/>
      <c r="AP980" s="23"/>
      <c r="AQ980" s="23"/>
      <c r="AR980" s="23"/>
      <c r="AS980" s="23"/>
      <c r="AT980" s="23"/>
      <c r="AU980" s="23"/>
      <c r="AV980" s="23"/>
      <c r="AW980" s="23"/>
      <c r="AX980" s="23"/>
      <c r="AY980" s="23"/>
      <c r="AZ980" s="23"/>
      <c r="BA980" s="23"/>
      <c r="BB980" s="23"/>
      <c r="BC980" s="23"/>
      <c r="BD980" s="23"/>
      <c r="BE980" s="23"/>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c r="EC980" s="23"/>
      <c r="ED980" s="23"/>
      <c r="EE980" s="23"/>
      <c r="EF980" s="23"/>
      <c r="EG980" s="23"/>
      <c r="EH980" s="23"/>
      <c r="EI980" s="23"/>
      <c r="EJ980" s="23"/>
      <c r="EK980" s="23"/>
      <c r="EL980" s="23"/>
      <c r="EM980" s="23"/>
      <c r="EN980" s="23"/>
      <c r="EO980" s="23"/>
      <c r="EP980" s="23"/>
      <c r="EQ980" s="23"/>
      <c r="ER980" s="23"/>
      <c r="ES980" s="23"/>
      <c r="ET980" s="23"/>
      <c r="EU980" s="23"/>
      <c r="EV980" s="23"/>
      <c r="EW980" s="23"/>
      <c r="EX980" s="23"/>
      <c r="EY980" s="23"/>
      <c r="EZ980" s="23"/>
      <c r="FA980" s="23"/>
      <c r="FB980" s="23"/>
      <c r="FC980" s="23"/>
      <c r="FD980" s="23"/>
      <c r="FE980" s="23"/>
      <c r="FF980" s="23"/>
      <c r="FG980" s="23"/>
      <c r="FH980" s="23"/>
      <c r="FI980" s="23"/>
      <c r="FJ980" s="23"/>
      <c r="FK980" s="23"/>
      <c r="FL980" s="23"/>
      <c r="FM980" s="23"/>
      <c r="FN980" s="23"/>
      <c r="FO980" s="23"/>
      <c r="FP980" s="23"/>
      <c r="FQ980" s="23"/>
      <c r="FR980" s="23"/>
      <c r="FS980" s="23"/>
      <c r="FT980" s="23"/>
      <c r="FU980" s="23"/>
      <c r="FV980" s="23"/>
      <c r="FW980" s="23"/>
      <c r="FX980" s="23"/>
      <c r="FY980" s="23"/>
      <c r="FZ980" s="23"/>
      <c r="GA980" s="23"/>
      <c r="GB980" s="23"/>
      <c r="GC980" s="23"/>
      <c r="GD980" s="23"/>
      <c r="GE980" s="23"/>
      <c r="GF980" s="23"/>
      <c r="GG980" s="23"/>
      <c r="GH980" s="23"/>
      <c r="GI980" s="23"/>
      <c r="GJ980" s="23"/>
      <c r="GK980" s="23"/>
    </row>
    <row r="981" spans="1:193" x14ac:dyDescent="0.35">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c r="AD981" s="23"/>
      <c r="AE981" s="23"/>
      <c r="AF981" s="23"/>
      <c r="AG981" s="23"/>
      <c r="AH981" s="23"/>
      <c r="AI981" s="23"/>
      <c r="AJ981" s="23"/>
      <c r="AK981" s="23"/>
      <c r="AL981" s="23"/>
      <c r="AM981" s="23"/>
      <c r="AN981" s="23"/>
      <c r="AO981" s="23"/>
      <c r="AP981" s="23"/>
      <c r="AQ981" s="23"/>
      <c r="AR981" s="23"/>
      <c r="AS981" s="23"/>
      <c r="AT981" s="23"/>
      <c r="AU981" s="23"/>
      <c r="AV981" s="23"/>
      <c r="AW981" s="23"/>
      <c r="AX981" s="23"/>
      <c r="AY981" s="23"/>
      <c r="AZ981" s="23"/>
      <c r="BA981" s="23"/>
      <c r="BB981" s="23"/>
      <c r="BC981" s="23"/>
      <c r="BD981" s="23"/>
      <c r="BE981" s="23"/>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c r="EC981" s="23"/>
      <c r="ED981" s="23"/>
      <c r="EE981" s="23"/>
      <c r="EF981" s="23"/>
      <c r="EG981" s="23"/>
      <c r="EH981" s="23"/>
      <c r="EI981" s="23"/>
      <c r="EJ981" s="23"/>
      <c r="EK981" s="23"/>
      <c r="EL981" s="23"/>
      <c r="EM981" s="23"/>
      <c r="EN981" s="23"/>
      <c r="EO981" s="23"/>
      <c r="EP981" s="23"/>
      <c r="EQ981" s="23"/>
      <c r="ER981" s="23"/>
      <c r="ES981" s="23"/>
      <c r="ET981" s="23"/>
      <c r="EU981" s="23"/>
      <c r="EV981" s="23"/>
      <c r="EW981" s="23"/>
      <c r="EX981" s="23"/>
      <c r="EY981" s="23"/>
      <c r="EZ981" s="23"/>
      <c r="FA981" s="23"/>
      <c r="FB981" s="23"/>
      <c r="FC981" s="23"/>
      <c r="FD981" s="23"/>
      <c r="FE981" s="23"/>
      <c r="FF981" s="23"/>
      <c r="FG981" s="23"/>
      <c r="FH981" s="23"/>
      <c r="FI981" s="23"/>
      <c r="FJ981" s="23"/>
      <c r="FK981" s="23"/>
      <c r="FL981" s="23"/>
      <c r="FM981" s="23"/>
      <c r="FN981" s="23"/>
      <c r="FO981" s="23"/>
      <c r="FP981" s="23"/>
      <c r="FQ981" s="23"/>
      <c r="FR981" s="23"/>
      <c r="FS981" s="23"/>
      <c r="FT981" s="23"/>
      <c r="FU981" s="23"/>
      <c r="FV981" s="23"/>
      <c r="FW981" s="23"/>
      <c r="FX981" s="23"/>
      <c r="FY981" s="23"/>
      <c r="FZ981" s="23"/>
      <c r="GA981" s="23"/>
      <c r="GB981" s="23"/>
      <c r="GC981" s="23"/>
      <c r="GD981" s="23"/>
      <c r="GE981" s="23"/>
      <c r="GF981" s="23"/>
      <c r="GG981" s="23"/>
      <c r="GH981" s="23"/>
      <c r="GI981" s="23"/>
      <c r="GJ981" s="23"/>
      <c r="GK981" s="23"/>
    </row>
    <row r="982" spans="1:193" x14ac:dyDescent="0.35">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c r="AD982" s="23"/>
      <c r="AE982" s="23"/>
      <c r="AF982" s="23"/>
      <c r="AG982" s="23"/>
      <c r="AH982" s="23"/>
      <c r="AI982" s="23"/>
      <c r="AJ982" s="23"/>
      <c r="AK982" s="23"/>
      <c r="AL982" s="23"/>
      <c r="AM982" s="23"/>
      <c r="AN982" s="23"/>
      <c r="AO982" s="23"/>
      <c r="AP982" s="23"/>
      <c r="AQ982" s="23"/>
      <c r="AR982" s="23"/>
      <c r="AS982" s="23"/>
      <c r="AT982" s="23"/>
      <c r="AU982" s="23"/>
      <c r="AV982" s="23"/>
      <c r="AW982" s="23"/>
      <c r="AX982" s="23"/>
      <c r="AY982" s="23"/>
      <c r="AZ982" s="23"/>
      <c r="BA982" s="23"/>
      <c r="BB982" s="23"/>
      <c r="BC982" s="23"/>
      <c r="BD982" s="23"/>
      <c r="BE982" s="23"/>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c r="EC982" s="23"/>
      <c r="ED982" s="23"/>
      <c r="EE982" s="23"/>
      <c r="EF982" s="23"/>
      <c r="EG982" s="23"/>
      <c r="EH982" s="23"/>
      <c r="EI982" s="23"/>
      <c r="EJ982" s="23"/>
      <c r="EK982" s="23"/>
      <c r="EL982" s="23"/>
      <c r="EM982" s="23"/>
      <c r="EN982" s="23"/>
      <c r="EO982" s="23"/>
      <c r="EP982" s="23"/>
      <c r="EQ982" s="23"/>
      <c r="ER982" s="23"/>
      <c r="ES982" s="23"/>
      <c r="ET982" s="23"/>
      <c r="EU982" s="23"/>
      <c r="EV982" s="23"/>
      <c r="EW982" s="23"/>
      <c r="EX982" s="23"/>
      <c r="EY982" s="23"/>
      <c r="EZ982" s="23"/>
      <c r="FA982" s="23"/>
      <c r="FB982" s="23"/>
      <c r="FC982" s="23"/>
      <c r="FD982" s="23"/>
      <c r="FE982" s="23"/>
      <c r="FF982" s="23"/>
      <c r="FG982" s="23"/>
      <c r="FH982" s="23"/>
      <c r="FI982" s="23"/>
      <c r="FJ982" s="23"/>
      <c r="FK982" s="23"/>
      <c r="FL982" s="23"/>
      <c r="FM982" s="23"/>
      <c r="FN982" s="23"/>
      <c r="FO982" s="23"/>
      <c r="FP982" s="23"/>
      <c r="FQ982" s="23"/>
      <c r="FR982" s="23"/>
      <c r="FS982" s="23"/>
      <c r="FT982" s="23"/>
      <c r="FU982" s="23"/>
      <c r="FV982" s="23"/>
      <c r="FW982" s="23"/>
      <c r="FX982" s="23"/>
      <c r="FY982" s="23"/>
      <c r="FZ982" s="23"/>
      <c r="GA982" s="23"/>
      <c r="GB982" s="23"/>
      <c r="GC982" s="23"/>
      <c r="GD982" s="23"/>
      <c r="GE982" s="23"/>
      <c r="GF982" s="23"/>
      <c r="GG982" s="23"/>
      <c r="GH982" s="23"/>
      <c r="GI982" s="23"/>
      <c r="GJ982" s="23"/>
      <c r="GK982" s="23"/>
    </row>
    <row r="983" spans="1:193" x14ac:dyDescent="0.35">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c r="BE983" s="23"/>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c r="EC983" s="23"/>
      <c r="ED983" s="23"/>
      <c r="EE983" s="23"/>
      <c r="EF983" s="23"/>
      <c r="EG983" s="23"/>
      <c r="EH983" s="23"/>
      <c r="EI983" s="23"/>
      <c r="EJ983" s="23"/>
      <c r="EK983" s="23"/>
      <c r="EL983" s="23"/>
      <c r="EM983" s="23"/>
      <c r="EN983" s="23"/>
      <c r="EO983" s="23"/>
      <c r="EP983" s="23"/>
      <c r="EQ983" s="23"/>
      <c r="ER983" s="23"/>
      <c r="ES983" s="23"/>
      <c r="ET983" s="23"/>
      <c r="EU983" s="23"/>
      <c r="EV983" s="23"/>
      <c r="EW983" s="23"/>
      <c r="EX983" s="23"/>
      <c r="EY983" s="23"/>
      <c r="EZ983" s="23"/>
      <c r="FA983" s="23"/>
      <c r="FB983" s="23"/>
      <c r="FC983" s="23"/>
      <c r="FD983" s="23"/>
      <c r="FE983" s="23"/>
      <c r="FF983" s="23"/>
      <c r="FG983" s="23"/>
      <c r="FH983" s="23"/>
      <c r="FI983" s="23"/>
      <c r="FJ983" s="23"/>
      <c r="FK983" s="23"/>
      <c r="FL983" s="23"/>
      <c r="FM983" s="23"/>
      <c r="FN983" s="23"/>
      <c r="FO983" s="23"/>
      <c r="FP983" s="23"/>
      <c r="FQ983" s="23"/>
      <c r="FR983" s="23"/>
      <c r="FS983" s="23"/>
      <c r="FT983" s="23"/>
      <c r="FU983" s="23"/>
      <c r="FV983" s="23"/>
      <c r="FW983" s="23"/>
      <c r="FX983" s="23"/>
      <c r="FY983" s="23"/>
      <c r="FZ983" s="23"/>
      <c r="GA983" s="23"/>
      <c r="GB983" s="23"/>
      <c r="GC983" s="23"/>
      <c r="GD983" s="23"/>
      <c r="GE983" s="23"/>
      <c r="GF983" s="23"/>
      <c r="GG983" s="23"/>
      <c r="GH983" s="23"/>
      <c r="GI983" s="23"/>
      <c r="GJ983" s="23"/>
      <c r="GK983" s="23"/>
    </row>
    <row r="984" spans="1:193" x14ac:dyDescent="0.35">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c r="AR984" s="23"/>
      <c r="AS984" s="23"/>
      <c r="AT984" s="23"/>
      <c r="AU984" s="23"/>
      <c r="AV984" s="23"/>
      <c r="AW984" s="23"/>
      <c r="AX984" s="23"/>
      <c r="AY984" s="23"/>
      <c r="AZ984" s="23"/>
      <c r="BA984" s="23"/>
      <c r="BB984" s="23"/>
      <c r="BC984" s="23"/>
      <c r="BD984" s="23"/>
      <c r="BE984" s="23"/>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c r="EC984" s="23"/>
      <c r="ED984" s="23"/>
      <c r="EE984" s="23"/>
      <c r="EF984" s="23"/>
      <c r="EG984" s="23"/>
      <c r="EH984" s="23"/>
      <c r="EI984" s="23"/>
      <c r="EJ984" s="23"/>
      <c r="EK984" s="23"/>
      <c r="EL984" s="23"/>
      <c r="EM984" s="23"/>
      <c r="EN984" s="23"/>
      <c r="EO984" s="23"/>
      <c r="EP984" s="23"/>
      <c r="EQ984" s="23"/>
      <c r="ER984" s="23"/>
      <c r="ES984" s="23"/>
      <c r="ET984" s="23"/>
      <c r="EU984" s="23"/>
      <c r="EV984" s="23"/>
      <c r="EW984" s="23"/>
      <c r="EX984" s="23"/>
      <c r="EY984" s="23"/>
      <c r="EZ984" s="23"/>
      <c r="FA984" s="23"/>
      <c r="FB984" s="23"/>
      <c r="FC984" s="23"/>
      <c r="FD984" s="23"/>
      <c r="FE984" s="23"/>
      <c r="FF984" s="23"/>
      <c r="FG984" s="23"/>
      <c r="FH984" s="23"/>
      <c r="FI984" s="23"/>
      <c r="FJ984" s="23"/>
      <c r="FK984" s="23"/>
      <c r="FL984" s="23"/>
      <c r="FM984" s="23"/>
      <c r="FN984" s="23"/>
      <c r="FO984" s="23"/>
      <c r="FP984" s="23"/>
      <c r="FQ984" s="23"/>
      <c r="FR984" s="23"/>
      <c r="FS984" s="23"/>
      <c r="FT984" s="23"/>
      <c r="FU984" s="23"/>
      <c r="FV984" s="23"/>
      <c r="FW984" s="23"/>
      <c r="FX984" s="23"/>
      <c r="FY984" s="23"/>
      <c r="FZ984" s="23"/>
      <c r="GA984" s="23"/>
      <c r="GB984" s="23"/>
      <c r="GC984" s="23"/>
      <c r="GD984" s="23"/>
      <c r="GE984" s="23"/>
      <c r="GF984" s="23"/>
      <c r="GG984" s="23"/>
      <c r="GH984" s="23"/>
      <c r="GI984" s="23"/>
      <c r="GJ984" s="23"/>
      <c r="GK984" s="23"/>
    </row>
    <row r="985" spans="1:193" x14ac:dyDescent="0.35">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c r="AD985" s="23"/>
      <c r="AE985" s="23"/>
      <c r="AF985" s="23"/>
      <c r="AG985" s="23"/>
      <c r="AH985" s="23"/>
      <c r="AI985" s="23"/>
      <c r="AJ985" s="23"/>
      <c r="AK985" s="23"/>
      <c r="AL985" s="23"/>
      <c r="AM985" s="23"/>
      <c r="AN985" s="23"/>
      <c r="AO985" s="23"/>
      <c r="AP985" s="23"/>
      <c r="AQ985" s="23"/>
      <c r="AR985" s="23"/>
      <c r="AS985" s="23"/>
      <c r="AT985" s="23"/>
      <c r="AU985" s="23"/>
      <c r="AV985" s="23"/>
      <c r="AW985" s="23"/>
      <c r="AX985" s="23"/>
      <c r="AY985" s="23"/>
      <c r="AZ985" s="23"/>
      <c r="BA985" s="23"/>
      <c r="BB985" s="23"/>
      <c r="BC985" s="23"/>
      <c r="BD985" s="23"/>
      <c r="BE985" s="23"/>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c r="EC985" s="23"/>
      <c r="ED985" s="23"/>
      <c r="EE985" s="23"/>
      <c r="EF985" s="23"/>
      <c r="EG985" s="23"/>
      <c r="EH985" s="23"/>
      <c r="EI985" s="23"/>
      <c r="EJ985" s="23"/>
      <c r="EK985" s="23"/>
      <c r="EL985" s="23"/>
      <c r="EM985" s="23"/>
      <c r="EN985" s="23"/>
      <c r="EO985" s="23"/>
      <c r="EP985" s="23"/>
      <c r="EQ985" s="23"/>
      <c r="ER985" s="23"/>
      <c r="ES985" s="23"/>
      <c r="ET985" s="23"/>
      <c r="EU985" s="23"/>
      <c r="EV985" s="23"/>
      <c r="EW985" s="23"/>
      <c r="EX985" s="23"/>
      <c r="EY985" s="23"/>
      <c r="EZ985" s="23"/>
      <c r="FA985" s="23"/>
      <c r="FB985" s="23"/>
      <c r="FC985" s="23"/>
      <c r="FD985" s="23"/>
      <c r="FE985" s="23"/>
      <c r="FF985" s="23"/>
      <c r="FG985" s="23"/>
      <c r="FH985" s="23"/>
      <c r="FI985" s="23"/>
      <c r="FJ985" s="23"/>
      <c r="FK985" s="23"/>
      <c r="FL985" s="23"/>
      <c r="FM985" s="23"/>
      <c r="FN985" s="23"/>
      <c r="FO985" s="23"/>
      <c r="FP985" s="23"/>
      <c r="FQ985" s="23"/>
      <c r="FR985" s="23"/>
      <c r="FS985" s="23"/>
      <c r="FT985" s="23"/>
      <c r="FU985" s="23"/>
      <c r="FV985" s="23"/>
      <c r="FW985" s="23"/>
      <c r="FX985" s="23"/>
      <c r="FY985" s="23"/>
      <c r="FZ985" s="23"/>
      <c r="GA985" s="23"/>
      <c r="GB985" s="23"/>
      <c r="GC985" s="23"/>
      <c r="GD985" s="23"/>
      <c r="GE985" s="23"/>
      <c r="GF985" s="23"/>
      <c r="GG985" s="23"/>
      <c r="GH985" s="23"/>
      <c r="GI985" s="23"/>
      <c r="GJ985" s="23"/>
      <c r="GK985" s="23"/>
    </row>
    <row r="986" spans="1:193" x14ac:dyDescent="0.35">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c r="AD986" s="23"/>
      <c r="AE986" s="23"/>
      <c r="AF986" s="23"/>
      <c r="AG986" s="23"/>
      <c r="AH986" s="23"/>
      <c r="AI986" s="23"/>
      <c r="AJ986" s="23"/>
      <c r="AK986" s="23"/>
      <c r="AL986" s="23"/>
      <c r="AM986" s="23"/>
      <c r="AN986" s="23"/>
      <c r="AO986" s="23"/>
      <c r="AP986" s="23"/>
      <c r="AQ986" s="23"/>
      <c r="AR986" s="23"/>
      <c r="AS986" s="23"/>
      <c r="AT986" s="23"/>
      <c r="AU986" s="23"/>
      <c r="AV986" s="23"/>
      <c r="AW986" s="23"/>
      <c r="AX986" s="23"/>
      <c r="AY986" s="23"/>
      <c r="AZ986" s="23"/>
      <c r="BA986" s="23"/>
      <c r="BB986" s="23"/>
      <c r="BC986" s="23"/>
      <c r="BD986" s="23"/>
      <c r="BE986" s="23"/>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c r="EC986" s="23"/>
      <c r="ED986" s="23"/>
      <c r="EE986" s="23"/>
      <c r="EF986" s="23"/>
      <c r="EG986" s="23"/>
      <c r="EH986" s="23"/>
      <c r="EI986" s="23"/>
      <c r="EJ986" s="23"/>
      <c r="EK986" s="23"/>
      <c r="EL986" s="23"/>
      <c r="EM986" s="23"/>
      <c r="EN986" s="23"/>
      <c r="EO986" s="23"/>
      <c r="EP986" s="23"/>
      <c r="EQ986" s="23"/>
      <c r="ER986" s="23"/>
      <c r="ES986" s="23"/>
      <c r="ET986" s="23"/>
      <c r="EU986" s="23"/>
      <c r="EV986" s="23"/>
      <c r="EW986" s="23"/>
      <c r="EX986" s="23"/>
      <c r="EY986" s="23"/>
      <c r="EZ986" s="23"/>
      <c r="FA986" s="23"/>
      <c r="FB986" s="23"/>
      <c r="FC986" s="23"/>
      <c r="FD986" s="23"/>
      <c r="FE986" s="23"/>
      <c r="FF986" s="23"/>
      <c r="FG986" s="23"/>
      <c r="FH986" s="23"/>
      <c r="FI986" s="23"/>
      <c r="FJ986" s="23"/>
      <c r="FK986" s="23"/>
      <c r="FL986" s="23"/>
      <c r="FM986" s="23"/>
      <c r="FN986" s="23"/>
      <c r="FO986" s="23"/>
      <c r="FP986" s="23"/>
      <c r="FQ986" s="23"/>
      <c r="FR986" s="23"/>
      <c r="FS986" s="23"/>
      <c r="FT986" s="23"/>
      <c r="FU986" s="23"/>
      <c r="FV986" s="23"/>
      <c r="FW986" s="23"/>
      <c r="FX986" s="23"/>
      <c r="FY986" s="23"/>
      <c r="FZ986" s="23"/>
      <c r="GA986" s="23"/>
      <c r="GB986" s="23"/>
      <c r="GC986" s="23"/>
      <c r="GD986" s="23"/>
      <c r="GE986" s="23"/>
      <c r="GF986" s="23"/>
      <c r="GG986" s="23"/>
      <c r="GH986" s="23"/>
      <c r="GI986" s="23"/>
      <c r="GJ986" s="23"/>
      <c r="GK986" s="23"/>
    </row>
    <row r="987" spans="1:193" x14ac:dyDescent="0.35">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c r="AD987" s="23"/>
      <c r="AE987" s="23"/>
      <c r="AF987" s="23"/>
      <c r="AG987" s="23"/>
      <c r="AH987" s="23"/>
      <c r="AI987" s="23"/>
      <c r="AJ987" s="23"/>
      <c r="AK987" s="23"/>
      <c r="AL987" s="23"/>
      <c r="AM987" s="23"/>
      <c r="AN987" s="23"/>
      <c r="AO987" s="23"/>
      <c r="AP987" s="23"/>
      <c r="AQ987" s="23"/>
      <c r="AR987" s="23"/>
      <c r="AS987" s="23"/>
      <c r="AT987" s="23"/>
      <c r="AU987" s="23"/>
      <c r="AV987" s="23"/>
      <c r="AW987" s="23"/>
      <c r="AX987" s="23"/>
      <c r="AY987" s="23"/>
      <c r="AZ987" s="23"/>
      <c r="BA987" s="23"/>
      <c r="BB987" s="23"/>
      <c r="BC987" s="23"/>
      <c r="BD987" s="23"/>
      <c r="BE987" s="23"/>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c r="EC987" s="23"/>
      <c r="ED987" s="23"/>
      <c r="EE987" s="23"/>
      <c r="EF987" s="23"/>
      <c r="EG987" s="23"/>
      <c r="EH987" s="23"/>
      <c r="EI987" s="23"/>
      <c r="EJ987" s="23"/>
      <c r="EK987" s="23"/>
      <c r="EL987" s="23"/>
      <c r="EM987" s="23"/>
      <c r="EN987" s="23"/>
      <c r="EO987" s="23"/>
      <c r="EP987" s="23"/>
      <c r="EQ987" s="23"/>
      <c r="ER987" s="23"/>
      <c r="ES987" s="23"/>
      <c r="ET987" s="23"/>
      <c r="EU987" s="23"/>
      <c r="EV987" s="23"/>
      <c r="EW987" s="23"/>
      <c r="EX987" s="23"/>
      <c r="EY987" s="23"/>
      <c r="EZ987" s="23"/>
      <c r="FA987" s="23"/>
      <c r="FB987" s="23"/>
      <c r="FC987" s="23"/>
      <c r="FD987" s="23"/>
      <c r="FE987" s="23"/>
      <c r="FF987" s="23"/>
      <c r="FG987" s="23"/>
      <c r="FH987" s="23"/>
      <c r="FI987" s="23"/>
      <c r="FJ987" s="23"/>
      <c r="FK987" s="23"/>
      <c r="FL987" s="23"/>
      <c r="FM987" s="23"/>
      <c r="FN987" s="23"/>
      <c r="FO987" s="23"/>
      <c r="FP987" s="23"/>
      <c r="FQ987" s="23"/>
      <c r="FR987" s="23"/>
      <c r="FS987" s="23"/>
      <c r="FT987" s="23"/>
      <c r="FU987" s="23"/>
      <c r="FV987" s="23"/>
      <c r="FW987" s="23"/>
      <c r="FX987" s="23"/>
      <c r="FY987" s="23"/>
      <c r="FZ987" s="23"/>
      <c r="GA987" s="23"/>
      <c r="GB987" s="23"/>
      <c r="GC987" s="23"/>
      <c r="GD987" s="23"/>
      <c r="GE987" s="23"/>
      <c r="GF987" s="23"/>
      <c r="GG987" s="23"/>
      <c r="GH987" s="23"/>
      <c r="GI987" s="23"/>
      <c r="GJ987" s="23"/>
      <c r="GK987" s="23"/>
    </row>
    <row r="988" spans="1:193" x14ac:dyDescent="0.35">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c r="AD988" s="23"/>
      <c r="AE988" s="23"/>
      <c r="AF988" s="23"/>
      <c r="AG988" s="23"/>
      <c r="AH988" s="23"/>
      <c r="AI988" s="23"/>
      <c r="AJ988" s="23"/>
      <c r="AK988" s="23"/>
      <c r="AL988" s="23"/>
      <c r="AM988" s="23"/>
      <c r="AN988" s="23"/>
      <c r="AO988" s="23"/>
      <c r="AP988" s="23"/>
      <c r="AQ988" s="23"/>
      <c r="AR988" s="23"/>
      <c r="AS988" s="23"/>
      <c r="AT988" s="23"/>
      <c r="AU988" s="23"/>
      <c r="AV988" s="23"/>
      <c r="AW988" s="23"/>
      <c r="AX988" s="23"/>
      <c r="AY988" s="23"/>
      <c r="AZ988" s="23"/>
      <c r="BA988" s="23"/>
      <c r="BB988" s="23"/>
      <c r="BC988" s="23"/>
      <c r="BD988" s="23"/>
      <c r="BE988" s="23"/>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c r="EC988" s="23"/>
      <c r="ED988" s="23"/>
      <c r="EE988" s="23"/>
      <c r="EF988" s="23"/>
      <c r="EG988" s="23"/>
      <c r="EH988" s="23"/>
      <c r="EI988" s="23"/>
      <c r="EJ988" s="23"/>
      <c r="EK988" s="23"/>
      <c r="EL988" s="23"/>
      <c r="EM988" s="23"/>
      <c r="EN988" s="23"/>
      <c r="EO988" s="23"/>
      <c r="EP988" s="23"/>
      <c r="EQ988" s="23"/>
      <c r="ER988" s="23"/>
      <c r="ES988" s="23"/>
      <c r="ET988" s="23"/>
      <c r="EU988" s="23"/>
      <c r="EV988" s="23"/>
      <c r="EW988" s="23"/>
      <c r="EX988" s="23"/>
      <c r="EY988" s="23"/>
      <c r="EZ988" s="23"/>
      <c r="FA988" s="23"/>
      <c r="FB988" s="23"/>
      <c r="FC988" s="23"/>
      <c r="FD988" s="23"/>
      <c r="FE988" s="23"/>
      <c r="FF988" s="23"/>
      <c r="FG988" s="23"/>
      <c r="FH988" s="23"/>
      <c r="FI988" s="23"/>
      <c r="FJ988" s="23"/>
      <c r="FK988" s="23"/>
      <c r="FL988" s="23"/>
      <c r="FM988" s="23"/>
      <c r="FN988" s="23"/>
      <c r="FO988" s="23"/>
      <c r="FP988" s="23"/>
      <c r="FQ988" s="23"/>
      <c r="FR988" s="23"/>
      <c r="FS988" s="23"/>
      <c r="FT988" s="23"/>
      <c r="FU988" s="23"/>
      <c r="FV988" s="23"/>
      <c r="FW988" s="23"/>
      <c r="FX988" s="23"/>
      <c r="FY988" s="23"/>
      <c r="FZ988" s="23"/>
      <c r="GA988" s="23"/>
      <c r="GB988" s="23"/>
      <c r="GC988" s="23"/>
      <c r="GD988" s="23"/>
      <c r="GE988" s="23"/>
      <c r="GF988" s="23"/>
      <c r="GG988" s="23"/>
      <c r="GH988" s="23"/>
      <c r="GI988" s="23"/>
      <c r="GJ988" s="23"/>
      <c r="GK988" s="23"/>
    </row>
    <row r="989" spans="1:193" x14ac:dyDescent="0.35">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c r="AD989" s="23"/>
      <c r="AE989" s="23"/>
      <c r="AF989" s="23"/>
      <c r="AG989" s="23"/>
      <c r="AH989" s="23"/>
      <c r="AI989" s="23"/>
      <c r="AJ989" s="23"/>
      <c r="AK989" s="23"/>
      <c r="AL989" s="23"/>
      <c r="AM989" s="23"/>
      <c r="AN989" s="23"/>
      <c r="AO989" s="23"/>
      <c r="AP989" s="23"/>
      <c r="AQ989" s="23"/>
      <c r="AR989" s="23"/>
      <c r="AS989" s="23"/>
      <c r="AT989" s="23"/>
      <c r="AU989" s="23"/>
      <c r="AV989" s="23"/>
      <c r="AW989" s="23"/>
      <c r="AX989" s="23"/>
      <c r="AY989" s="23"/>
      <c r="AZ989" s="23"/>
      <c r="BA989" s="23"/>
      <c r="BB989" s="23"/>
      <c r="BC989" s="23"/>
      <c r="BD989" s="23"/>
      <c r="BE989" s="23"/>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c r="EC989" s="23"/>
      <c r="ED989" s="23"/>
      <c r="EE989" s="23"/>
      <c r="EF989" s="23"/>
      <c r="EG989" s="23"/>
      <c r="EH989" s="23"/>
      <c r="EI989" s="23"/>
      <c r="EJ989" s="23"/>
      <c r="EK989" s="23"/>
      <c r="EL989" s="23"/>
      <c r="EM989" s="23"/>
      <c r="EN989" s="23"/>
      <c r="EO989" s="23"/>
      <c r="EP989" s="23"/>
      <c r="EQ989" s="23"/>
      <c r="ER989" s="23"/>
      <c r="ES989" s="23"/>
      <c r="ET989" s="23"/>
      <c r="EU989" s="23"/>
      <c r="EV989" s="23"/>
      <c r="EW989" s="23"/>
      <c r="EX989" s="23"/>
      <c r="EY989" s="23"/>
      <c r="EZ989" s="23"/>
      <c r="FA989" s="23"/>
      <c r="FB989" s="23"/>
      <c r="FC989" s="23"/>
      <c r="FD989" s="23"/>
      <c r="FE989" s="23"/>
      <c r="FF989" s="23"/>
      <c r="FG989" s="23"/>
      <c r="FH989" s="23"/>
      <c r="FI989" s="23"/>
      <c r="FJ989" s="23"/>
      <c r="FK989" s="23"/>
      <c r="FL989" s="23"/>
      <c r="FM989" s="23"/>
      <c r="FN989" s="23"/>
      <c r="FO989" s="23"/>
      <c r="FP989" s="23"/>
      <c r="FQ989" s="23"/>
      <c r="FR989" s="23"/>
      <c r="FS989" s="23"/>
      <c r="FT989" s="23"/>
      <c r="FU989" s="23"/>
      <c r="FV989" s="23"/>
      <c r="FW989" s="23"/>
      <c r="FX989" s="23"/>
      <c r="FY989" s="23"/>
      <c r="FZ989" s="23"/>
      <c r="GA989" s="23"/>
      <c r="GB989" s="23"/>
      <c r="GC989" s="23"/>
      <c r="GD989" s="23"/>
      <c r="GE989" s="23"/>
      <c r="GF989" s="23"/>
      <c r="GG989" s="23"/>
      <c r="GH989" s="23"/>
      <c r="GI989" s="23"/>
      <c r="GJ989" s="23"/>
      <c r="GK989" s="23"/>
    </row>
    <row r="990" spans="1:193" x14ac:dyDescent="0.35">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c r="AD990" s="23"/>
      <c r="AE990" s="23"/>
      <c r="AF990" s="23"/>
      <c r="AG990" s="23"/>
      <c r="AH990" s="23"/>
      <c r="AI990" s="23"/>
      <c r="AJ990" s="23"/>
      <c r="AK990" s="23"/>
      <c r="AL990" s="23"/>
      <c r="AM990" s="23"/>
      <c r="AN990" s="23"/>
      <c r="AO990" s="23"/>
      <c r="AP990" s="23"/>
      <c r="AQ990" s="23"/>
      <c r="AR990" s="23"/>
      <c r="AS990" s="23"/>
      <c r="AT990" s="23"/>
      <c r="AU990" s="23"/>
      <c r="AV990" s="23"/>
      <c r="AW990" s="23"/>
      <c r="AX990" s="23"/>
      <c r="AY990" s="23"/>
      <c r="AZ990" s="23"/>
      <c r="BA990" s="23"/>
      <c r="BB990" s="23"/>
      <c r="BC990" s="23"/>
      <c r="BD990" s="23"/>
      <c r="BE990" s="23"/>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c r="EC990" s="23"/>
      <c r="ED990" s="23"/>
      <c r="EE990" s="23"/>
      <c r="EF990" s="23"/>
      <c r="EG990" s="23"/>
      <c r="EH990" s="23"/>
      <c r="EI990" s="23"/>
      <c r="EJ990" s="23"/>
      <c r="EK990" s="23"/>
      <c r="EL990" s="23"/>
      <c r="EM990" s="23"/>
      <c r="EN990" s="23"/>
      <c r="EO990" s="23"/>
      <c r="EP990" s="23"/>
      <c r="EQ990" s="23"/>
      <c r="ER990" s="23"/>
      <c r="ES990" s="23"/>
      <c r="ET990" s="23"/>
      <c r="EU990" s="23"/>
      <c r="EV990" s="23"/>
      <c r="EW990" s="23"/>
      <c r="EX990" s="23"/>
      <c r="EY990" s="23"/>
      <c r="EZ990" s="23"/>
      <c r="FA990" s="23"/>
      <c r="FB990" s="23"/>
      <c r="FC990" s="23"/>
      <c r="FD990" s="23"/>
      <c r="FE990" s="23"/>
      <c r="FF990" s="23"/>
      <c r="FG990" s="23"/>
      <c r="FH990" s="23"/>
      <c r="FI990" s="23"/>
      <c r="FJ990" s="23"/>
      <c r="FK990" s="23"/>
      <c r="FL990" s="23"/>
      <c r="FM990" s="23"/>
      <c r="FN990" s="23"/>
      <c r="FO990" s="23"/>
      <c r="FP990" s="23"/>
      <c r="FQ990" s="23"/>
      <c r="FR990" s="23"/>
      <c r="FS990" s="23"/>
      <c r="FT990" s="23"/>
      <c r="FU990" s="23"/>
      <c r="FV990" s="23"/>
      <c r="FW990" s="23"/>
      <c r="FX990" s="23"/>
      <c r="FY990" s="23"/>
      <c r="FZ990" s="23"/>
      <c r="GA990" s="23"/>
      <c r="GB990" s="23"/>
      <c r="GC990" s="23"/>
      <c r="GD990" s="23"/>
      <c r="GE990" s="23"/>
      <c r="GF990" s="23"/>
      <c r="GG990" s="23"/>
      <c r="GH990" s="23"/>
      <c r="GI990" s="23"/>
      <c r="GJ990" s="23"/>
      <c r="GK990" s="23"/>
    </row>
    <row r="991" spans="1:193" x14ac:dyDescent="0.35">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c r="AD991" s="23"/>
      <c r="AE991" s="23"/>
      <c r="AF991" s="23"/>
      <c r="AG991" s="23"/>
      <c r="AH991" s="23"/>
      <c r="AI991" s="23"/>
      <c r="AJ991" s="23"/>
      <c r="AK991" s="23"/>
      <c r="AL991" s="23"/>
      <c r="AM991" s="23"/>
      <c r="AN991" s="23"/>
      <c r="AO991" s="23"/>
      <c r="AP991" s="23"/>
      <c r="AQ991" s="23"/>
      <c r="AR991" s="23"/>
      <c r="AS991" s="23"/>
      <c r="AT991" s="23"/>
      <c r="AU991" s="23"/>
      <c r="AV991" s="23"/>
      <c r="AW991" s="23"/>
      <c r="AX991" s="23"/>
      <c r="AY991" s="23"/>
      <c r="AZ991" s="23"/>
      <c r="BA991" s="23"/>
      <c r="BB991" s="23"/>
      <c r="BC991" s="23"/>
      <c r="BD991" s="23"/>
      <c r="BE991" s="23"/>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c r="EC991" s="23"/>
      <c r="ED991" s="23"/>
      <c r="EE991" s="23"/>
      <c r="EF991" s="23"/>
      <c r="EG991" s="23"/>
      <c r="EH991" s="23"/>
      <c r="EI991" s="23"/>
      <c r="EJ991" s="23"/>
      <c r="EK991" s="23"/>
      <c r="EL991" s="23"/>
      <c r="EM991" s="23"/>
      <c r="EN991" s="23"/>
      <c r="EO991" s="23"/>
      <c r="EP991" s="23"/>
      <c r="EQ991" s="23"/>
      <c r="ER991" s="23"/>
      <c r="ES991" s="23"/>
      <c r="ET991" s="23"/>
      <c r="EU991" s="23"/>
      <c r="EV991" s="23"/>
      <c r="EW991" s="23"/>
      <c r="EX991" s="23"/>
      <c r="EY991" s="23"/>
      <c r="EZ991" s="23"/>
      <c r="FA991" s="23"/>
      <c r="FB991" s="23"/>
      <c r="FC991" s="23"/>
      <c r="FD991" s="23"/>
      <c r="FE991" s="23"/>
      <c r="FF991" s="23"/>
      <c r="FG991" s="23"/>
      <c r="FH991" s="23"/>
      <c r="FI991" s="23"/>
      <c r="FJ991" s="23"/>
      <c r="FK991" s="23"/>
      <c r="FL991" s="23"/>
      <c r="FM991" s="23"/>
      <c r="FN991" s="23"/>
      <c r="FO991" s="23"/>
      <c r="FP991" s="23"/>
      <c r="FQ991" s="23"/>
      <c r="FR991" s="23"/>
      <c r="FS991" s="23"/>
      <c r="FT991" s="23"/>
      <c r="FU991" s="23"/>
      <c r="FV991" s="23"/>
      <c r="FW991" s="23"/>
      <c r="FX991" s="23"/>
      <c r="FY991" s="23"/>
      <c r="FZ991" s="23"/>
      <c r="GA991" s="23"/>
      <c r="GB991" s="23"/>
      <c r="GC991" s="23"/>
      <c r="GD991" s="23"/>
      <c r="GE991" s="23"/>
      <c r="GF991" s="23"/>
      <c r="GG991" s="23"/>
      <c r="GH991" s="23"/>
      <c r="GI991" s="23"/>
      <c r="GJ991" s="23"/>
      <c r="GK991" s="23"/>
    </row>
    <row r="992" spans="1:193" x14ac:dyDescent="0.35">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c r="AD992" s="23"/>
      <c r="AE992" s="23"/>
      <c r="AF992" s="23"/>
      <c r="AG992" s="23"/>
      <c r="AH992" s="23"/>
      <c r="AI992" s="23"/>
      <c r="AJ992" s="23"/>
      <c r="AK992" s="23"/>
      <c r="AL992" s="23"/>
      <c r="AM992" s="23"/>
      <c r="AN992" s="23"/>
      <c r="AO992" s="23"/>
      <c r="AP992" s="23"/>
      <c r="AQ992" s="23"/>
      <c r="AR992" s="23"/>
      <c r="AS992" s="23"/>
      <c r="AT992" s="23"/>
      <c r="AU992" s="23"/>
      <c r="AV992" s="23"/>
      <c r="AW992" s="23"/>
      <c r="AX992" s="23"/>
      <c r="AY992" s="23"/>
      <c r="AZ992" s="23"/>
      <c r="BA992" s="23"/>
      <c r="BB992" s="23"/>
      <c r="BC992" s="23"/>
      <c r="BD992" s="23"/>
      <c r="BE992" s="23"/>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c r="EC992" s="23"/>
      <c r="ED992" s="23"/>
      <c r="EE992" s="23"/>
      <c r="EF992" s="23"/>
      <c r="EG992" s="23"/>
      <c r="EH992" s="23"/>
      <c r="EI992" s="23"/>
      <c r="EJ992" s="23"/>
      <c r="EK992" s="23"/>
      <c r="EL992" s="23"/>
      <c r="EM992" s="23"/>
      <c r="EN992" s="23"/>
      <c r="EO992" s="23"/>
      <c r="EP992" s="23"/>
      <c r="EQ992" s="23"/>
      <c r="ER992" s="23"/>
      <c r="ES992" s="23"/>
      <c r="ET992" s="23"/>
      <c r="EU992" s="23"/>
      <c r="EV992" s="23"/>
      <c r="EW992" s="23"/>
      <c r="EX992" s="23"/>
      <c r="EY992" s="23"/>
      <c r="EZ992" s="23"/>
      <c r="FA992" s="23"/>
      <c r="FB992" s="23"/>
      <c r="FC992" s="23"/>
      <c r="FD992" s="23"/>
      <c r="FE992" s="23"/>
      <c r="FF992" s="23"/>
      <c r="FG992" s="23"/>
      <c r="FH992" s="23"/>
      <c r="FI992" s="23"/>
      <c r="FJ992" s="23"/>
      <c r="FK992" s="23"/>
      <c r="FL992" s="23"/>
      <c r="FM992" s="23"/>
      <c r="FN992" s="23"/>
      <c r="FO992" s="23"/>
      <c r="FP992" s="23"/>
      <c r="FQ992" s="23"/>
      <c r="FR992" s="23"/>
      <c r="FS992" s="23"/>
      <c r="FT992" s="23"/>
      <c r="FU992" s="23"/>
      <c r="FV992" s="23"/>
      <c r="FW992" s="23"/>
      <c r="FX992" s="23"/>
      <c r="FY992" s="23"/>
      <c r="FZ992" s="23"/>
      <c r="GA992" s="23"/>
      <c r="GB992" s="23"/>
      <c r="GC992" s="23"/>
      <c r="GD992" s="23"/>
      <c r="GE992" s="23"/>
      <c r="GF992" s="23"/>
      <c r="GG992" s="23"/>
      <c r="GH992" s="23"/>
      <c r="GI992" s="23"/>
      <c r="GJ992" s="23"/>
      <c r="GK992" s="23"/>
    </row>
    <row r="993" spans="1:193" x14ac:dyDescent="0.35">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c r="AD993" s="23"/>
      <c r="AE993" s="23"/>
      <c r="AF993" s="23"/>
      <c r="AG993" s="23"/>
      <c r="AH993" s="23"/>
      <c r="AI993" s="23"/>
      <c r="AJ993" s="23"/>
      <c r="AK993" s="23"/>
      <c r="AL993" s="23"/>
      <c r="AM993" s="23"/>
      <c r="AN993" s="23"/>
      <c r="AO993" s="23"/>
      <c r="AP993" s="23"/>
      <c r="AQ993" s="23"/>
      <c r="AR993" s="23"/>
      <c r="AS993" s="23"/>
      <c r="AT993" s="23"/>
      <c r="AU993" s="23"/>
      <c r="AV993" s="23"/>
      <c r="AW993" s="23"/>
      <c r="AX993" s="23"/>
      <c r="AY993" s="23"/>
      <c r="AZ993" s="23"/>
      <c r="BA993" s="23"/>
      <c r="BB993" s="23"/>
      <c r="BC993" s="23"/>
      <c r="BD993" s="23"/>
      <c r="BE993" s="23"/>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c r="EC993" s="23"/>
      <c r="ED993" s="23"/>
      <c r="EE993" s="23"/>
      <c r="EF993" s="23"/>
      <c r="EG993" s="23"/>
      <c r="EH993" s="23"/>
      <c r="EI993" s="23"/>
      <c r="EJ993" s="23"/>
      <c r="EK993" s="23"/>
      <c r="EL993" s="23"/>
      <c r="EM993" s="23"/>
      <c r="EN993" s="23"/>
      <c r="EO993" s="23"/>
      <c r="EP993" s="23"/>
      <c r="EQ993" s="23"/>
      <c r="ER993" s="23"/>
      <c r="ES993" s="23"/>
      <c r="ET993" s="23"/>
      <c r="EU993" s="23"/>
      <c r="EV993" s="23"/>
      <c r="EW993" s="23"/>
      <c r="EX993" s="23"/>
      <c r="EY993" s="23"/>
      <c r="EZ993" s="23"/>
      <c r="FA993" s="23"/>
      <c r="FB993" s="23"/>
      <c r="FC993" s="23"/>
      <c r="FD993" s="23"/>
      <c r="FE993" s="23"/>
      <c r="FF993" s="23"/>
      <c r="FG993" s="23"/>
      <c r="FH993" s="23"/>
      <c r="FI993" s="23"/>
      <c r="FJ993" s="23"/>
      <c r="FK993" s="23"/>
      <c r="FL993" s="23"/>
      <c r="FM993" s="23"/>
      <c r="FN993" s="23"/>
      <c r="FO993" s="23"/>
      <c r="FP993" s="23"/>
      <c r="FQ993" s="23"/>
      <c r="FR993" s="23"/>
      <c r="FS993" s="23"/>
      <c r="FT993" s="23"/>
      <c r="FU993" s="23"/>
      <c r="FV993" s="23"/>
      <c r="FW993" s="23"/>
      <c r="FX993" s="23"/>
      <c r="FY993" s="23"/>
      <c r="FZ993" s="23"/>
      <c r="GA993" s="23"/>
      <c r="GB993" s="23"/>
      <c r="GC993" s="23"/>
      <c r="GD993" s="23"/>
      <c r="GE993" s="23"/>
      <c r="GF993" s="23"/>
      <c r="GG993" s="23"/>
      <c r="GH993" s="23"/>
      <c r="GI993" s="23"/>
      <c r="GJ993" s="23"/>
      <c r="GK993" s="23"/>
    </row>
    <row r="994" spans="1:193" x14ac:dyDescent="0.35">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c r="AD994" s="23"/>
      <c r="AE994" s="23"/>
      <c r="AF994" s="23"/>
      <c r="AG994" s="23"/>
      <c r="AH994" s="23"/>
      <c r="AI994" s="23"/>
      <c r="AJ994" s="23"/>
      <c r="AK994" s="23"/>
      <c r="AL994" s="23"/>
      <c r="AM994" s="23"/>
      <c r="AN994" s="23"/>
      <c r="AO994" s="23"/>
      <c r="AP994" s="23"/>
      <c r="AQ994" s="23"/>
      <c r="AR994" s="23"/>
      <c r="AS994" s="23"/>
      <c r="AT994" s="23"/>
      <c r="AU994" s="23"/>
      <c r="AV994" s="23"/>
      <c r="AW994" s="23"/>
      <c r="AX994" s="23"/>
      <c r="AY994" s="23"/>
      <c r="AZ994" s="23"/>
      <c r="BA994" s="23"/>
      <c r="BB994" s="23"/>
      <c r="BC994" s="23"/>
      <c r="BD994" s="23"/>
      <c r="BE994" s="23"/>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c r="EC994" s="23"/>
      <c r="ED994" s="23"/>
      <c r="EE994" s="23"/>
      <c r="EF994" s="23"/>
      <c r="EG994" s="23"/>
      <c r="EH994" s="23"/>
      <c r="EI994" s="23"/>
      <c r="EJ994" s="23"/>
      <c r="EK994" s="23"/>
      <c r="EL994" s="23"/>
      <c r="EM994" s="23"/>
      <c r="EN994" s="23"/>
      <c r="EO994" s="23"/>
      <c r="EP994" s="23"/>
      <c r="EQ994" s="23"/>
      <c r="ER994" s="23"/>
      <c r="ES994" s="23"/>
      <c r="ET994" s="23"/>
      <c r="EU994" s="23"/>
      <c r="EV994" s="23"/>
      <c r="EW994" s="23"/>
      <c r="EX994" s="23"/>
      <c r="EY994" s="23"/>
      <c r="EZ994" s="23"/>
      <c r="FA994" s="23"/>
      <c r="FB994" s="23"/>
      <c r="FC994" s="23"/>
      <c r="FD994" s="23"/>
      <c r="FE994" s="23"/>
      <c r="FF994" s="23"/>
      <c r="FG994" s="23"/>
      <c r="FH994" s="23"/>
      <c r="FI994" s="23"/>
      <c r="FJ994" s="23"/>
      <c r="FK994" s="23"/>
      <c r="FL994" s="23"/>
      <c r="FM994" s="23"/>
      <c r="FN994" s="23"/>
      <c r="FO994" s="23"/>
      <c r="FP994" s="23"/>
      <c r="FQ994" s="23"/>
      <c r="FR994" s="23"/>
      <c r="FS994" s="23"/>
      <c r="FT994" s="23"/>
      <c r="FU994" s="23"/>
      <c r="FV994" s="23"/>
      <c r="FW994" s="23"/>
      <c r="FX994" s="23"/>
      <c r="FY994" s="23"/>
      <c r="FZ994" s="23"/>
      <c r="GA994" s="23"/>
      <c r="GB994" s="23"/>
      <c r="GC994" s="23"/>
      <c r="GD994" s="23"/>
      <c r="GE994" s="23"/>
      <c r="GF994" s="23"/>
      <c r="GG994" s="23"/>
      <c r="GH994" s="23"/>
      <c r="GI994" s="23"/>
      <c r="GJ994" s="23"/>
      <c r="GK994" s="23"/>
    </row>
    <row r="995" spans="1:193" x14ac:dyDescent="0.35">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c r="AG995" s="23"/>
      <c r="AH995" s="23"/>
      <c r="AI995" s="23"/>
      <c r="AJ995" s="23"/>
      <c r="AK995" s="23"/>
      <c r="AL995" s="23"/>
      <c r="AM995" s="23"/>
      <c r="AN995" s="23"/>
      <c r="AO995" s="23"/>
      <c r="AP995" s="23"/>
      <c r="AQ995" s="23"/>
      <c r="AR995" s="23"/>
      <c r="AS995" s="23"/>
      <c r="AT995" s="23"/>
      <c r="AU995" s="23"/>
      <c r="AV995" s="23"/>
      <c r="AW995" s="23"/>
      <c r="AX995" s="23"/>
      <c r="AY995" s="23"/>
      <c r="AZ995" s="23"/>
      <c r="BA995" s="23"/>
      <c r="BB995" s="23"/>
      <c r="BC995" s="23"/>
      <c r="BD995" s="23"/>
      <c r="BE995" s="23"/>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c r="EC995" s="23"/>
      <c r="ED995" s="23"/>
      <c r="EE995" s="23"/>
      <c r="EF995" s="23"/>
      <c r="EG995" s="23"/>
      <c r="EH995" s="23"/>
      <c r="EI995" s="23"/>
      <c r="EJ995" s="23"/>
      <c r="EK995" s="23"/>
      <c r="EL995" s="23"/>
      <c r="EM995" s="23"/>
      <c r="EN995" s="23"/>
      <c r="EO995" s="23"/>
      <c r="EP995" s="23"/>
      <c r="EQ995" s="23"/>
      <c r="ER995" s="23"/>
      <c r="ES995" s="23"/>
      <c r="ET995" s="23"/>
      <c r="EU995" s="23"/>
      <c r="EV995" s="23"/>
      <c r="EW995" s="23"/>
      <c r="EX995" s="23"/>
      <c r="EY995" s="23"/>
      <c r="EZ995" s="23"/>
      <c r="FA995" s="23"/>
      <c r="FB995" s="23"/>
      <c r="FC995" s="23"/>
      <c r="FD995" s="23"/>
      <c r="FE995" s="23"/>
      <c r="FF995" s="23"/>
      <c r="FG995" s="23"/>
      <c r="FH995" s="23"/>
      <c r="FI995" s="23"/>
      <c r="FJ995" s="23"/>
      <c r="FK995" s="23"/>
      <c r="FL995" s="23"/>
      <c r="FM995" s="23"/>
      <c r="FN995" s="23"/>
      <c r="FO995" s="23"/>
      <c r="FP995" s="23"/>
      <c r="FQ995" s="23"/>
      <c r="FR995" s="23"/>
      <c r="FS995" s="23"/>
      <c r="FT995" s="23"/>
      <c r="FU995" s="23"/>
      <c r="FV995" s="23"/>
      <c r="FW995" s="23"/>
      <c r="FX995" s="23"/>
      <c r="FY995" s="23"/>
      <c r="FZ995" s="23"/>
      <c r="GA995" s="23"/>
      <c r="GB995" s="23"/>
      <c r="GC995" s="23"/>
      <c r="GD995" s="23"/>
      <c r="GE995" s="23"/>
      <c r="GF995" s="23"/>
      <c r="GG995" s="23"/>
      <c r="GH995" s="23"/>
      <c r="GI995" s="23"/>
      <c r="GJ995" s="23"/>
      <c r="GK995" s="23"/>
    </row>
    <row r="996" spans="1:193" x14ac:dyDescent="0.35">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c r="AD996" s="23"/>
      <c r="AE996" s="23"/>
      <c r="AF996" s="23"/>
      <c r="AG996" s="23"/>
      <c r="AH996" s="23"/>
      <c r="AI996" s="23"/>
      <c r="AJ996" s="23"/>
      <c r="AK996" s="23"/>
      <c r="AL996" s="23"/>
      <c r="AM996" s="23"/>
      <c r="AN996" s="23"/>
      <c r="AO996" s="23"/>
      <c r="AP996" s="23"/>
      <c r="AQ996" s="23"/>
      <c r="AR996" s="23"/>
      <c r="AS996" s="23"/>
      <c r="AT996" s="23"/>
      <c r="AU996" s="23"/>
      <c r="AV996" s="23"/>
      <c r="AW996" s="23"/>
      <c r="AX996" s="23"/>
      <c r="AY996" s="23"/>
      <c r="AZ996" s="23"/>
      <c r="BA996" s="23"/>
      <c r="BB996" s="23"/>
      <c r="BC996" s="23"/>
      <c r="BD996" s="23"/>
      <c r="BE996" s="23"/>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c r="EC996" s="23"/>
      <c r="ED996" s="23"/>
      <c r="EE996" s="23"/>
      <c r="EF996" s="23"/>
      <c r="EG996" s="23"/>
      <c r="EH996" s="23"/>
      <c r="EI996" s="23"/>
      <c r="EJ996" s="23"/>
      <c r="EK996" s="23"/>
      <c r="EL996" s="23"/>
      <c r="EM996" s="23"/>
      <c r="EN996" s="23"/>
      <c r="EO996" s="23"/>
      <c r="EP996" s="23"/>
      <c r="EQ996" s="23"/>
      <c r="ER996" s="23"/>
      <c r="ES996" s="23"/>
      <c r="ET996" s="23"/>
      <c r="EU996" s="23"/>
      <c r="EV996" s="23"/>
      <c r="EW996" s="23"/>
      <c r="EX996" s="23"/>
      <c r="EY996" s="23"/>
      <c r="EZ996" s="23"/>
      <c r="FA996" s="23"/>
      <c r="FB996" s="23"/>
      <c r="FC996" s="23"/>
      <c r="FD996" s="23"/>
      <c r="FE996" s="23"/>
      <c r="FF996" s="23"/>
      <c r="FG996" s="23"/>
      <c r="FH996" s="23"/>
      <c r="FI996" s="23"/>
      <c r="FJ996" s="23"/>
      <c r="FK996" s="23"/>
      <c r="FL996" s="23"/>
      <c r="FM996" s="23"/>
      <c r="FN996" s="23"/>
      <c r="FO996" s="23"/>
      <c r="FP996" s="23"/>
      <c r="FQ996" s="23"/>
      <c r="FR996" s="23"/>
      <c r="FS996" s="23"/>
      <c r="FT996" s="23"/>
      <c r="FU996" s="23"/>
      <c r="FV996" s="23"/>
      <c r="FW996" s="23"/>
      <c r="FX996" s="23"/>
      <c r="FY996" s="23"/>
      <c r="FZ996" s="23"/>
      <c r="GA996" s="23"/>
      <c r="GB996" s="23"/>
      <c r="GC996" s="23"/>
      <c r="GD996" s="23"/>
      <c r="GE996" s="23"/>
      <c r="GF996" s="23"/>
      <c r="GG996" s="23"/>
      <c r="GH996" s="23"/>
      <c r="GI996" s="23"/>
      <c r="GJ996" s="23"/>
      <c r="GK996" s="23"/>
    </row>
    <row r="997" spans="1:193" x14ac:dyDescent="0.35">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c r="AC997" s="23"/>
      <c r="AD997" s="23"/>
      <c r="AE997" s="23"/>
      <c r="AF997" s="23"/>
      <c r="AG997" s="23"/>
      <c r="AH997" s="23"/>
      <c r="AI997" s="23"/>
      <c r="AJ997" s="23"/>
      <c r="AK997" s="23"/>
      <c r="AL997" s="23"/>
      <c r="AM997" s="23"/>
      <c r="AN997" s="23"/>
      <c r="AO997" s="23"/>
      <c r="AP997" s="23"/>
      <c r="AQ997" s="23"/>
      <c r="AR997" s="23"/>
      <c r="AS997" s="23"/>
      <c r="AT997" s="23"/>
      <c r="AU997" s="23"/>
      <c r="AV997" s="23"/>
      <c r="AW997" s="23"/>
      <c r="AX997" s="23"/>
      <c r="AY997" s="23"/>
      <c r="AZ997" s="23"/>
      <c r="BA997" s="23"/>
      <c r="BB997" s="23"/>
      <c r="BC997" s="23"/>
      <c r="BD997" s="23"/>
      <c r="BE997" s="23"/>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c r="EC997" s="23"/>
      <c r="ED997" s="23"/>
      <c r="EE997" s="23"/>
      <c r="EF997" s="23"/>
      <c r="EG997" s="23"/>
      <c r="EH997" s="23"/>
      <c r="EI997" s="23"/>
      <c r="EJ997" s="23"/>
      <c r="EK997" s="23"/>
      <c r="EL997" s="23"/>
      <c r="EM997" s="23"/>
      <c r="EN997" s="23"/>
      <c r="EO997" s="23"/>
      <c r="EP997" s="23"/>
      <c r="EQ997" s="23"/>
      <c r="ER997" s="23"/>
      <c r="ES997" s="23"/>
      <c r="ET997" s="23"/>
      <c r="EU997" s="23"/>
      <c r="EV997" s="23"/>
      <c r="EW997" s="23"/>
      <c r="EX997" s="23"/>
      <c r="EY997" s="23"/>
      <c r="EZ997" s="23"/>
      <c r="FA997" s="23"/>
      <c r="FB997" s="23"/>
      <c r="FC997" s="23"/>
      <c r="FD997" s="23"/>
      <c r="FE997" s="23"/>
      <c r="FF997" s="23"/>
      <c r="FG997" s="23"/>
      <c r="FH997" s="23"/>
      <c r="FI997" s="23"/>
      <c r="FJ997" s="23"/>
      <c r="FK997" s="23"/>
      <c r="FL997" s="23"/>
      <c r="FM997" s="23"/>
      <c r="FN997" s="23"/>
      <c r="FO997" s="23"/>
      <c r="FP997" s="23"/>
      <c r="FQ997" s="23"/>
      <c r="FR997" s="23"/>
      <c r="FS997" s="23"/>
      <c r="FT997" s="23"/>
      <c r="FU997" s="23"/>
      <c r="FV997" s="23"/>
      <c r="FW997" s="23"/>
      <c r="FX997" s="23"/>
      <c r="FY997" s="23"/>
      <c r="FZ997" s="23"/>
      <c r="GA997" s="23"/>
      <c r="GB997" s="23"/>
      <c r="GC997" s="23"/>
      <c r="GD997" s="23"/>
      <c r="GE997" s="23"/>
      <c r="GF997" s="23"/>
      <c r="GG997" s="23"/>
      <c r="GH997" s="23"/>
      <c r="GI997" s="23"/>
      <c r="GJ997" s="23"/>
      <c r="GK997" s="23"/>
    </row>
    <row r="998" spans="1:193" x14ac:dyDescent="0.35">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c r="AC998" s="23"/>
      <c r="AD998" s="23"/>
      <c r="AE998" s="23"/>
      <c r="AF998" s="23"/>
      <c r="AG998" s="23"/>
      <c r="AH998" s="23"/>
      <c r="AI998" s="23"/>
      <c r="AJ998" s="23"/>
      <c r="AK998" s="23"/>
      <c r="AL998" s="23"/>
      <c r="AM998" s="23"/>
      <c r="AN998" s="23"/>
      <c r="AO998" s="23"/>
      <c r="AP998" s="23"/>
      <c r="AQ998" s="23"/>
      <c r="AR998" s="23"/>
      <c r="AS998" s="23"/>
      <c r="AT998" s="23"/>
      <c r="AU998" s="23"/>
      <c r="AV998" s="23"/>
      <c r="AW998" s="23"/>
      <c r="AX998" s="23"/>
      <c r="AY998" s="23"/>
      <c r="AZ998" s="23"/>
      <c r="BA998" s="23"/>
      <c r="BB998" s="23"/>
      <c r="BC998" s="23"/>
      <c r="BD998" s="23"/>
      <c r="BE998" s="23"/>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c r="EC998" s="23"/>
      <c r="ED998" s="23"/>
      <c r="EE998" s="23"/>
      <c r="EF998" s="23"/>
      <c r="EG998" s="23"/>
      <c r="EH998" s="23"/>
      <c r="EI998" s="23"/>
      <c r="EJ998" s="23"/>
      <c r="EK998" s="23"/>
      <c r="EL998" s="23"/>
      <c r="EM998" s="23"/>
      <c r="EN998" s="23"/>
      <c r="EO998" s="23"/>
      <c r="EP998" s="23"/>
      <c r="EQ998" s="23"/>
      <c r="ER998" s="23"/>
      <c r="ES998" s="23"/>
      <c r="ET998" s="23"/>
      <c r="EU998" s="23"/>
      <c r="EV998" s="23"/>
      <c r="EW998" s="23"/>
      <c r="EX998" s="23"/>
      <c r="EY998" s="23"/>
      <c r="EZ998" s="23"/>
      <c r="FA998" s="23"/>
      <c r="FB998" s="23"/>
      <c r="FC998" s="23"/>
      <c r="FD998" s="23"/>
      <c r="FE998" s="23"/>
      <c r="FF998" s="23"/>
      <c r="FG998" s="23"/>
      <c r="FH998" s="23"/>
      <c r="FI998" s="23"/>
      <c r="FJ998" s="23"/>
      <c r="FK998" s="23"/>
      <c r="FL998" s="23"/>
      <c r="FM998" s="23"/>
      <c r="FN998" s="23"/>
      <c r="FO998" s="23"/>
      <c r="FP998" s="23"/>
      <c r="FQ998" s="23"/>
      <c r="FR998" s="23"/>
      <c r="FS998" s="23"/>
      <c r="FT998" s="23"/>
      <c r="FU998" s="23"/>
      <c r="FV998" s="23"/>
      <c r="FW998" s="23"/>
      <c r="FX998" s="23"/>
      <c r="FY998" s="23"/>
      <c r="FZ998" s="23"/>
      <c r="GA998" s="23"/>
      <c r="GB998" s="23"/>
      <c r="GC998" s="23"/>
      <c r="GD998" s="23"/>
      <c r="GE998" s="23"/>
      <c r="GF998" s="23"/>
      <c r="GG998" s="23"/>
      <c r="GH998" s="23"/>
      <c r="GI998" s="23"/>
      <c r="GJ998" s="23"/>
      <c r="GK998" s="23"/>
    </row>
    <row r="999" spans="1:193" x14ac:dyDescent="0.35">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c r="AC999" s="23"/>
      <c r="AD999" s="23"/>
      <c r="AE999" s="23"/>
      <c r="AF999" s="23"/>
      <c r="AG999" s="23"/>
      <c r="AH999" s="23"/>
      <c r="AI999" s="23"/>
      <c r="AJ999" s="23"/>
      <c r="AK999" s="23"/>
      <c r="AL999" s="23"/>
      <c r="AM999" s="23"/>
      <c r="AN999" s="23"/>
      <c r="AO999" s="23"/>
      <c r="AP999" s="23"/>
      <c r="AQ999" s="23"/>
      <c r="AR999" s="23"/>
      <c r="AS999" s="23"/>
      <c r="AT999" s="23"/>
      <c r="AU999" s="23"/>
      <c r="AV999" s="23"/>
      <c r="AW999" s="23"/>
      <c r="AX999" s="23"/>
      <c r="AY999" s="23"/>
      <c r="AZ999" s="23"/>
      <c r="BA999" s="23"/>
      <c r="BB999" s="23"/>
      <c r="BC999" s="23"/>
      <c r="BD999" s="23"/>
      <c r="BE999" s="23"/>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c r="EC999" s="23"/>
      <c r="ED999" s="23"/>
      <c r="EE999" s="23"/>
      <c r="EF999" s="23"/>
      <c r="EG999" s="23"/>
      <c r="EH999" s="23"/>
      <c r="EI999" s="23"/>
      <c r="EJ999" s="23"/>
      <c r="EK999" s="23"/>
      <c r="EL999" s="23"/>
      <c r="EM999" s="23"/>
      <c r="EN999" s="23"/>
      <c r="EO999" s="23"/>
      <c r="EP999" s="23"/>
      <c r="EQ999" s="23"/>
      <c r="ER999" s="23"/>
      <c r="ES999" s="23"/>
      <c r="ET999" s="23"/>
      <c r="EU999" s="23"/>
      <c r="EV999" s="23"/>
      <c r="EW999" s="23"/>
      <c r="EX999" s="23"/>
      <c r="EY999" s="23"/>
      <c r="EZ999" s="23"/>
      <c r="FA999" s="23"/>
      <c r="FB999" s="23"/>
      <c r="FC999" s="23"/>
      <c r="FD999" s="23"/>
      <c r="FE999" s="23"/>
      <c r="FF999" s="23"/>
      <c r="FG999" s="23"/>
      <c r="FH999" s="23"/>
      <c r="FI999" s="23"/>
      <c r="FJ999" s="23"/>
      <c r="FK999" s="23"/>
      <c r="FL999" s="23"/>
      <c r="FM999" s="23"/>
      <c r="FN999" s="23"/>
      <c r="FO999" s="23"/>
      <c r="FP999" s="23"/>
      <c r="FQ999" s="23"/>
      <c r="FR999" s="23"/>
      <c r="FS999" s="23"/>
      <c r="FT999" s="23"/>
      <c r="FU999" s="23"/>
      <c r="FV999" s="23"/>
      <c r="FW999" s="23"/>
      <c r="FX999" s="23"/>
      <c r="FY999" s="23"/>
      <c r="FZ999" s="23"/>
      <c r="GA999" s="23"/>
      <c r="GB999" s="23"/>
      <c r="GC999" s="23"/>
      <c r="GD999" s="23"/>
      <c r="GE999" s="23"/>
      <c r="GF999" s="23"/>
      <c r="GG999" s="23"/>
      <c r="GH999" s="23"/>
      <c r="GI999" s="23"/>
      <c r="GJ999" s="23"/>
      <c r="GK999" s="23"/>
    </row>
    <row r="1000" spans="1:193" x14ac:dyDescent="0.35">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c r="AR1000" s="23"/>
      <c r="AS1000" s="23"/>
      <c r="AT1000" s="23"/>
      <c r="AU1000" s="23"/>
      <c r="AV1000" s="23"/>
      <c r="AW1000" s="23"/>
      <c r="AX1000" s="23"/>
      <c r="AY1000" s="23"/>
      <c r="AZ1000" s="23"/>
      <c r="BA1000" s="23"/>
      <c r="BB1000" s="23"/>
      <c r="BC1000" s="23"/>
      <c r="BD1000" s="23"/>
      <c r="BE1000" s="23"/>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c r="EC1000" s="23"/>
      <c r="ED1000" s="23"/>
      <c r="EE1000" s="23"/>
      <c r="EF1000" s="23"/>
      <c r="EG1000" s="23"/>
      <c r="EH1000" s="23"/>
      <c r="EI1000" s="23"/>
      <c r="EJ1000" s="23"/>
      <c r="EK1000" s="23"/>
      <c r="EL1000" s="23"/>
      <c r="EM1000" s="23"/>
      <c r="EN1000" s="23"/>
      <c r="EO1000" s="23"/>
      <c r="EP1000" s="23"/>
      <c r="EQ1000" s="23"/>
      <c r="ER1000" s="23"/>
      <c r="ES1000" s="23"/>
      <c r="ET1000" s="23"/>
      <c r="EU1000" s="23"/>
      <c r="EV1000" s="23"/>
      <c r="EW1000" s="23"/>
      <c r="EX1000" s="23"/>
      <c r="EY1000" s="23"/>
      <c r="EZ1000" s="23"/>
      <c r="FA1000" s="23"/>
      <c r="FB1000" s="23"/>
      <c r="FC1000" s="23"/>
      <c r="FD1000" s="23"/>
      <c r="FE1000" s="23"/>
      <c r="FF1000" s="23"/>
      <c r="FG1000" s="23"/>
      <c r="FH1000" s="23"/>
      <c r="FI1000" s="23"/>
      <c r="FJ1000" s="23"/>
      <c r="FK1000" s="23"/>
      <c r="FL1000" s="23"/>
      <c r="FM1000" s="23"/>
      <c r="FN1000" s="23"/>
      <c r="FO1000" s="23"/>
      <c r="FP1000" s="23"/>
      <c r="FQ1000" s="23"/>
      <c r="FR1000" s="23"/>
      <c r="FS1000" s="23"/>
      <c r="FT1000" s="23"/>
      <c r="FU1000" s="23"/>
      <c r="FV1000" s="23"/>
      <c r="FW1000" s="23"/>
      <c r="FX1000" s="23"/>
      <c r="FY1000" s="23"/>
      <c r="FZ1000" s="23"/>
      <c r="GA1000" s="23"/>
      <c r="GB1000" s="23"/>
      <c r="GC1000" s="23"/>
      <c r="GD1000" s="23"/>
      <c r="GE1000" s="23"/>
      <c r="GF1000" s="23"/>
      <c r="GG1000" s="23"/>
      <c r="GH1000" s="23"/>
      <c r="GI1000" s="23"/>
      <c r="GJ1000" s="23"/>
      <c r="GK1000" s="23"/>
    </row>
    <row r="1001" spans="1:193" x14ac:dyDescent="0.35">
      <c r="A1001" s="23"/>
      <c r="B1001" s="23"/>
      <c r="C1001" s="23"/>
      <c r="D1001" s="23"/>
      <c r="E1001" s="23"/>
      <c r="F1001" s="23"/>
      <c r="G1001" s="23"/>
      <c r="H1001" s="23"/>
      <c r="I1001" s="23"/>
      <c r="J1001" s="23"/>
      <c r="K1001" s="23"/>
      <c r="L1001" s="23"/>
      <c r="M1001" s="23"/>
      <c r="N1001" s="23"/>
      <c r="O1001" s="23"/>
      <c r="P1001" s="23"/>
      <c r="Q1001" s="23"/>
      <c r="R1001" s="23"/>
      <c r="S1001" s="23"/>
      <c r="T1001" s="23"/>
      <c r="U1001" s="23"/>
      <c r="V1001" s="23"/>
      <c r="W1001" s="23"/>
      <c r="X1001" s="23"/>
      <c r="Y1001" s="23"/>
      <c r="Z1001" s="23"/>
      <c r="AA1001" s="23"/>
      <c r="AB1001" s="23"/>
      <c r="AC1001" s="23"/>
      <c r="AD1001" s="23"/>
      <c r="AE1001" s="23"/>
      <c r="AF1001" s="23"/>
      <c r="AG1001" s="23"/>
      <c r="AH1001" s="23"/>
      <c r="AI1001" s="23"/>
      <c r="AJ1001" s="23"/>
      <c r="AK1001" s="23"/>
      <c r="AL1001" s="23"/>
      <c r="AM1001" s="23"/>
      <c r="AN1001" s="23"/>
      <c r="AO1001" s="23"/>
      <c r="AP1001" s="23"/>
      <c r="AQ1001" s="23"/>
      <c r="AR1001" s="23"/>
      <c r="AS1001" s="23"/>
      <c r="AT1001" s="23"/>
      <c r="AU1001" s="23"/>
      <c r="AV1001" s="23"/>
      <c r="AW1001" s="23"/>
      <c r="AX1001" s="23"/>
      <c r="AY1001" s="23"/>
      <c r="AZ1001" s="23"/>
      <c r="BA1001" s="23"/>
      <c r="BB1001" s="23"/>
      <c r="BC1001" s="23"/>
      <c r="BD1001" s="23"/>
      <c r="BE1001" s="23"/>
      <c r="BF1001" s="23"/>
      <c r="BG1001" s="23"/>
      <c r="BH1001" s="23"/>
      <c r="BI1001" s="23"/>
      <c r="BJ1001" s="23"/>
      <c r="BK1001" s="23"/>
      <c r="BL1001" s="23"/>
      <c r="BM1001" s="23"/>
      <c r="BN1001" s="23"/>
      <c r="BO1001" s="23"/>
      <c r="BP1001" s="23"/>
      <c r="BQ1001" s="23"/>
      <c r="BR1001" s="23"/>
      <c r="BS1001" s="23"/>
      <c r="BT1001" s="23"/>
      <c r="BU1001" s="23"/>
      <c r="BV1001" s="23"/>
      <c r="BW1001" s="23"/>
      <c r="BX1001" s="23"/>
      <c r="BY1001" s="23"/>
      <c r="BZ1001" s="23"/>
      <c r="CA1001" s="23"/>
      <c r="CB1001" s="23"/>
      <c r="CC1001" s="23"/>
      <c r="CD1001" s="23"/>
      <c r="CE1001" s="23"/>
      <c r="CF1001" s="23"/>
      <c r="CG1001" s="23"/>
      <c r="CH1001" s="23"/>
      <c r="CI1001" s="23"/>
      <c r="CJ1001" s="23"/>
      <c r="CK1001" s="23"/>
      <c r="CL1001" s="23"/>
      <c r="CM1001" s="23"/>
      <c r="CN1001" s="23"/>
      <c r="CO1001" s="23"/>
      <c r="CP1001" s="23"/>
      <c r="CQ1001" s="23"/>
      <c r="CR1001" s="23"/>
      <c r="CS1001" s="23"/>
      <c r="CT1001" s="23"/>
      <c r="CU1001" s="23"/>
      <c r="CV1001" s="23"/>
      <c r="CW1001" s="23"/>
      <c r="CX1001" s="23"/>
      <c r="CY1001" s="23"/>
      <c r="CZ1001" s="23"/>
      <c r="DA1001" s="23"/>
      <c r="DB1001" s="23"/>
      <c r="DC1001" s="23"/>
      <c r="DD1001" s="23"/>
      <c r="DE1001" s="23"/>
      <c r="DF1001" s="23"/>
      <c r="DG1001" s="23"/>
      <c r="DH1001" s="23"/>
      <c r="DI1001" s="23"/>
      <c r="DJ1001" s="23"/>
      <c r="DK1001" s="23"/>
      <c r="DL1001" s="23"/>
      <c r="DM1001" s="23"/>
      <c r="DN1001" s="23"/>
      <c r="DO1001" s="23"/>
      <c r="DP1001" s="23"/>
      <c r="DQ1001" s="23"/>
      <c r="DR1001" s="23"/>
      <c r="DS1001" s="23"/>
      <c r="DT1001" s="23"/>
      <c r="DU1001" s="23"/>
      <c r="DV1001" s="23"/>
      <c r="DW1001" s="23"/>
      <c r="DX1001" s="23"/>
      <c r="DY1001" s="23"/>
      <c r="DZ1001" s="23"/>
      <c r="EA1001" s="23"/>
      <c r="EB1001" s="23"/>
      <c r="EC1001" s="23"/>
      <c r="ED1001" s="23"/>
      <c r="EE1001" s="23"/>
      <c r="EF1001" s="23"/>
      <c r="EG1001" s="23"/>
      <c r="EH1001" s="23"/>
      <c r="EI1001" s="23"/>
      <c r="EJ1001" s="23"/>
      <c r="EK1001" s="23"/>
      <c r="EL1001" s="23"/>
      <c r="EM1001" s="23"/>
      <c r="EN1001" s="23"/>
      <c r="EO1001" s="23"/>
      <c r="EP1001" s="23"/>
      <c r="EQ1001" s="23"/>
      <c r="ER1001" s="23"/>
      <c r="ES1001" s="23"/>
      <c r="ET1001" s="23"/>
      <c r="EU1001" s="23"/>
      <c r="EV1001" s="23"/>
      <c r="EW1001" s="23"/>
      <c r="EX1001" s="23"/>
      <c r="EY1001" s="23"/>
      <c r="EZ1001" s="23"/>
      <c r="FA1001" s="23"/>
      <c r="FB1001" s="23"/>
      <c r="FC1001" s="23"/>
      <c r="FD1001" s="23"/>
      <c r="FE1001" s="23"/>
      <c r="FF1001" s="23"/>
      <c r="FG1001" s="23"/>
      <c r="FH1001" s="23"/>
      <c r="FI1001" s="23"/>
      <c r="FJ1001" s="23"/>
      <c r="FK1001" s="23"/>
      <c r="FL1001" s="23"/>
      <c r="FM1001" s="23"/>
      <c r="FN1001" s="23"/>
      <c r="FO1001" s="23"/>
      <c r="FP1001" s="23"/>
      <c r="FQ1001" s="23"/>
      <c r="FR1001" s="23"/>
      <c r="FS1001" s="23"/>
      <c r="FT1001" s="23"/>
      <c r="FU1001" s="23"/>
      <c r="FV1001" s="23"/>
      <c r="FW1001" s="23"/>
      <c r="FX1001" s="23"/>
      <c r="FY1001" s="23"/>
      <c r="FZ1001" s="23"/>
      <c r="GA1001" s="23"/>
      <c r="GB1001" s="23"/>
      <c r="GC1001" s="23"/>
      <c r="GD1001" s="23"/>
      <c r="GE1001" s="23"/>
      <c r="GF1001" s="23"/>
      <c r="GG1001" s="23"/>
      <c r="GH1001" s="23"/>
      <c r="GI1001" s="23"/>
      <c r="GJ1001" s="23"/>
      <c r="GK1001" s="23"/>
    </row>
    <row r="1002" spans="1:193" x14ac:dyDescent="0.35">
      <c r="A1002" s="23"/>
      <c r="B1002" s="23"/>
      <c r="C1002" s="23"/>
      <c r="D1002" s="23"/>
      <c r="E1002" s="23"/>
      <c r="F1002" s="23"/>
      <c r="G1002" s="23"/>
      <c r="H1002" s="23"/>
      <c r="I1002" s="23"/>
      <c r="J1002" s="23"/>
      <c r="K1002" s="23"/>
      <c r="L1002" s="23"/>
      <c r="M1002" s="23"/>
      <c r="N1002" s="23"/>
      <c r="O1002" s="23"/>
      <c r="P1002" s="23"/>
      <c r="Q1002" s="23"/>
      <c r="R1002" s="23"/>
      <c r="S1002" s="23"/>
      <c r="T1002" s="23"/>
      <c r="U1002" s="23"/>
      <c r="V1002" s="23"/>
      <c r="W1002" s="23"/>
      <c r="X1002" s="23"/>
      <c r="Y1002" s="23"/>
      <c r="Z1002" s="23"/>
      <c r="AA1002" s="23"/>
      <c r="AB1002" s="23"/>
      <c r="AC1002" s="23"/>
      <c r="AD1002" s="23"/>
      <c r="AE1002" s="23"/>
      <c r="AF1002" s="23"/>
      <c r="AG1002" s="23"/>
      <c r="AH1002" s="23"/>
      <c r="AI1002" s="23"/>
      <c r="AJ1002" s="23"/>
      <c r="AK1002" s="23"/>
      <c r="AL1002" s="23"/>
      <c r="AM1002" s="23"/>
      <c r="AN1002" s="23"/>
      <c r="AO1002" s="23"/>
      <c r="AP1002" s="23"/>
      <c r="AQ1002" s="23"/>
      <c r="AR1002" s="23"/>
      <c r="AS1002" s="23"/>
      <c r="AT1002" s="23"/>
      <c r="AU1002" s="23"/>
      <c r="AV1002" s="23"/>
      <c r="AW1002" s="23"/>
      <c r="AX1002" s="23"/>
      <c r="AY1002" s="23"/>
      <c r="AZ1002" s="23"/>
      <c r="BA1002" s="23"/>
      <c r="BB1002" s="23"/>
      <c r="BC1002" s="23"/>
      <c r="BD1002" s="23"/>
      <c r="BE1002" s="23"/>
      <c r="BF1002" s="23"/>
      <c r="BG1002" s="23"/>
      <c r="BH1002" s="23"/>
      <c r="BI1002" s="23"/>
      <c r="BJ1002" s="23"/>
      <c r="BK1002" s="23"/>
      <c r="BL1002" s="23"/>
      <c r="BM1002" s="23"/>
      <c r="BN1002" s="23"/>
      <c r="BO1002" s="23"/>
      <c r="BP1002" s="23"/>
      <c r="BQ1002" s="23"/>
      <c r="BR1002" s="23"/>
      <c r="BS1002" s="23"/>
      <c r="BT1002" s="23"/>
      <c r="BU1002" s="23"/>
      <c r="BV1002" s="23"/>
      <c r="BW1002" s="23"/>
      <c r="BX1002" s="23"/>
      <c r="BY1002" s="23"/>
      <c r="BZ1002" s="23"/>
      <c r="CA1002" s="23"/>
      <c r="CB1002" s="23"/>
      <c r="CC1002" s="23"/>
      <c r="CD1002" s="23"/>
      <c r="CE1002" s="23"/>
      <c r="CF1002" s="23"/>
      <c r="CG1002" s="23"/>
      <c r="CH1002" s="23"/>
      <c r="CI1002" s="23"/>
      <c r="CJ1002" s="23"/>
      <c r="CK1002" s="23"/>
      <c r="CL1002" s="23"/>
      <c r="CM1002" s="23"/>
      <c r="CN1002" s="23"/>
      <c r="CO1002" s="23"/>
      <c r="CP1002" s="23"/>
      <c r="CQ1002" s="23"/>
      <c r="CR1002" s="23"/>
      <c r="CS1002" s="23"/>
      <c r="CT1002" s="23"/>
      <c r="CU1002" s="23"/>
      <c r="CV1002" s="23"/>
      <c r="CW1002" s="23"/>
      <c r="CX1002" s="23"/>
      <c r="CY1002" s="23"/>
      <c r="CZ1002" s="23"/>
      <c r="DA1002" s="23"/>
      <c r="DB1002" s="23"/>
      <c r="DC1002" s="23"/>
      <c r="DD1002" s="23"/>
      <c r="DE1002" s="23"/>
      <c r="DF1002" s="23"/>
      <c r="DG1002" s="23"/>
      <c r="DH1002" s="23"/>
      <c r="DI1002" s="23"/>
      <c r="DJ1002" s="23"/>
      <c r="DK1002" s="23"/>
      <c r="DL1002" s="23"/>
      <c r="DM1002" s="23"/>
      <c r="DN1002" s="23"/>
      <c r="DO1002" s="23"/>
      <c r="DP1002" s="23"/>
      <c r="DQ1002" s="23"/>
      <c r="DR1002" s="23"/>
      <c r="DS1002" s="23"/>
      <c r="DT1002" s="23"/>
      <c r="DU1002" s="23"/>
      <c r="DV1002" s="23"/>
      <c r="DW1002" s="23"/>
      <c r="DX1002" s="23"/>
      <c r="DY1002" s="23"/>
      <c r="DZ1002" s="23"/>
      <c r="EA1002" s="23"/>
      <c r="EB1002" s="23"/>
      <c r="EC1002" s="23"/>
      <c r="ED1002" s="23"/>
      <c r="EE1002" s="23"/>
      <c r="EF1002" s="23"/>
      <c r="EG1002" s="23"/>
      <c r="EH1002" s="23"/>
      <c r="EI1002" s="23"/>
      <c r="EJ1002" s="23"/>
      <c r="EK1002" s="23"/>
      <c r="EL1002" s="23"/>
      <c r="EM1002" s="23"/>
      <c r="EN1002" s="23"/>
      <c r="EO1002" s="23"/>
      <c r="EP1002" s="23"/>
      <c r="EQ1002" s="23"/>
      <c r="ER1002" s="23"/>
      <c r="ES1002" s="23"/>
      <c r="ET1002" s="23"/>
      <c r="EU1002" s="23"/>
      <c r="EV1002" s="23"/>
      <c r="EW1002" s="23"/>
      <c r="EX1002" s="23"/>
      <c r="EY1002" s="23"/>
      <c r="EZ1002" s="23"/>
      <c r="FA1002" s="23"/>
      <c r="FB1002" s="23"/>
      <c r="FC1002" s="23"/>
      <c r="FD1002" s="23"/>
      <c r="FE1002" s="23"/>
      <c r="FF1002" s="23"/>
      <c r="FG1002" s="23"/>
      <c r="FH1002" s="23"/>
      <c r="FI1002" s="23"/>
      <c r="FJ1002" s="23"/>
      <c r="FK1002" s="23"/>
      <c r="FL1002" s="23"/>
      <c r="FM1002" s="23"/>
      <c r="FN1002" s="23"/>
      <c r="FO1002" s="23"/>
      <c r="FP1002" s="23"/>
      <c r="FQ1002" s="23"/>
      <c r="FR1002" s="23"/>
      <c r="FS1002" s="23"/>
      <c r="FT1002" s="23"/>
      <c r="FU1002" s="23"/>
      <c r="FV1002" s="23"/>
      <c r="FW1002" s="23"/>
      <c r="FX1002" s="23"/>
      <c r="FY1002" s="23"/>
      <c r="FZ1002" s="23"/>
      <c r="GA1002" s="23"/>
      <c r="GB1002" s="23"/>
      <c r="GC1002" s="23"/>
      <c r="GD1002" s="23"/>
      <c r="GE1002" s="23"/>
      <c r="GF1002" s="23"/>
      <c r="GG1002" s="23"/>
      <c r="GH1002" s="23"/>
      <c r="GI1002" s="23"/>
      <c r="GJ1002" s="23"/>
      <c r="GK1002" s="23"/>
    </row>
    <row r="1003" spans="1:193" x14ac:dyDescent="0.35">
      <c r="A1003" s="23"/>
      <c r="B1003" s="23"/>
      <c r="C1003" s="23"/>
      <c r="D1003" s="23"/>
      <c r="E1003" s="23"/>
      <c r="F1003" s="23"/>
      <c r="G1003" s="23"/>
      <c r="H1003" s="23"/>
      <c r="I1003" s="23"/>
      <c r="J1003" s="23"/>
      <c r="K1003" s="23"/>
      <c r="L1003" s="23"/>
      <c r="M1003" s="23"/>
      <c r="N1003" s="23"/>
      <c r="O1003" s="23"/>
      <c r="P1003" s="23"/>
      <c r="Q1003" s="23"/>
      <c r="R1003" s="23"/>
      <c r="S1003" s="23"/>
      <c r="T1003" s="23"/>
      <c r="U1003" s="23"/>
      <c r="V1003" s="23"/>
      <c r="W1003" s="23"/>
      <c r="X1003" s="23"/>
      <c r="Y1003" s="23"/>
      <c r="Z1003" s="23"/>
      <c r="AA1003" s="23"/>
      <c r="AB1003" s="23"/>
      <c r="AC1003" s="23"/>
      <c r="AD1003" s="23"/>
      <c r="AE1003" s="23"/>
      <c r="AF1003" s="23"/>
      <c r="AG1003" s="23"/>
      <c r="AH1003" s="23"/>
      <c r="AI1003" s="23"/>
      <c r="AJ1003" s="23"/>
      <c r="AK1003" s="23"/>
      <c r="AL1003" s="23"/>
      <c r="AM1003" s="23"/>
      <c r="AN1003" s="23"/>
      <c r="AO1003" s="23"/>
      <c r="AP1003" s="23"/>
      <c r="AQ1003" s="23"/>
      <c r="AR1003" s="23"/>
      <c r="AS1003" s="23"/>
      <c r="AT1003" s="23"/>
      <c r="AU1003" s="23"/>
      <c r="AV1003" s="23"/>
      <c r="AW1003" s="23"/>
      <c r="AX1003" s="23"/>
      <c r="AY1003" s="23"/>
      <c r="AZ1003" s="23"/>
      <c r="BA1003" s="23"/>
      <c r="BB1003" s="23"/>
      <c r="BC1003" s="23"/>
      <c r="BD1003" s="23"/>
      <c r="BE1003" s="23"/>
      <c r="BF1003" s="23"/>
      <c r="BG1003" s="23"/>
      <c r="BH1003" s="23"/>
      <c r="BI1003" s="23"/>
      <c r="BJ1003" s="23"/>
      <c r="BK1003" s="23"/>
      <c r="BL1003" s="23"/>
      <c r="BM1003" s="23"/>
      <c r="BN1003" s="23"/>
      <c r="BO1003" s="23"/>
      <c r="BP1003" s="23"/>
      <c r="BQ1003" s="23"/>
      <c r="BR1003" s="23"/>
      <c r="BS1003" s="23"/>
      <c r="BT1003" s="23"/>
      <c r="BU1003" s="23"/>
      <c r="BV1003" s="23"/>
      <c r="BW1003" s="23"/>
      <c r="BX1003" s="23"/>
      <c r="BY1003" s="23"/>
      <c r="BZ1003" s="23"/>
      <c r="CA1003" s="23"/>
      <c r="CB1003" s="23"/>
      <c r="CC1003" s="23"/>
      <c r="CD1003" s="23"/>
      <c r="CE1003" s="23"/>
      <c r="CF1003" s="23"/>
      <c r="CG1003" s="23"/>
      <c r="CH1003" s="23"/>
      <c r="CI1003" s="23"/>
      <c r="CJ1003" s="23"/>
      <c r="CK1003" s="23"/>
      <c r="CL1003" s="23"/>
      <c r="CM1003" s="23"/>
      <c r="CN1003" s="23"/>
      <c r="CO1003" s="23"/>
      <c r="CP1003" s="23"/>
      <c r="CQ1003" s="23"/>
      <c r="CR1003" s="23"/>
      <c r="CS1003" s="23"/>
      <c r="CT1003" s="23"/>
      <c r="CU1003" s="23"/>
      <c r="CV1003" s="23"/>
      <c r="CW1003" s="23"/>
      <c r="CX1003" s="23"/>
      <c r="CY1003" s="23"/>
      <c r="CZ1003" s="23"/>
      <c r="DA1003" s="23"/>
      <c r="DB1003" s="23"/>
      <c r="DC1003" s="23"/>
      <c r="DD1003" s="23"/>
      <c r="DE1003" s="23"/>
      <c r="DF1003" s="23"/>
      <c r="DG1003" s="23"/>
      <c r="DH1003" s="23"/>
      <c r="DI1003" s="23"/>
      <c r="DJ1003" s="23"/>
      <c r="DK1003" s="23"/>
      <c r="DL1003" s="23"/>
      <c r="DM1003" s="23"/>
      <c r="DN1003" s="23"/>
      <c r="DO1003" s="23"/>
      <c r="DP1003" s="23"/>
      <c r="DQ1003" s="23"/>
      <c r="DR1003" s="23"/>
      <c r="DS1003" s="23"/>
      <c r="DT1003" s="23"/>
      <c r="DU1003" s="23"/>
      <c r="DV1003" s="23"/>
      <c r="DW1003" s="23"/>
      <c r="DX1003" s="23"/>
      <c r="DY1003" s="23"/>
      <c r="DZ1003" s="23"/>
      <c r="EA1003" s="23"/>
      <c r="EB1003" s="23"/>
      <c r="EC1003" s="23"/>
      <c r="ED1003" s="23"/>
      <c r="EE1003" s="23"/>
      <c r="EF1003" s="23"/>
      <c r="EG1003" s="23"/>
      <c r="EH1003" s="23"/>
      <c r="EI1003" s="23"/>
      <c r="EJ1003" s="23"/>
      <c r="EK1003" s="23"/>
      <c r="EL1003" s="23"/>
      <c r="EM1003" s="23"/>
      <c r="EN1003" s="23"/>
      <c r="EO1003" s="23"/>
      <c r="EP1003" s="23"/>
      <c r="EQ1003" s="23"/>
      <c r="ER1003" s="23"/>
      <c r="ES1003" s="23"/>
      <c r="ET1003" s="23"/>
      <c r="EU1003" s="23"/>
      <c r="EV1003" s="23"/>
      <c r="EW1003" s="23"/>
      <c r="EX1003" s="23"/>
      <c r="EY1003" s="23"/>
      <c r="EZ1003" s="23"/>
      <c r="FA1003" s="23"/>
      <c r="FB1003" s="23"/>
      <c r="FC1003" s="23"/>
      <c r="FD1003" s="23"/>
      <c r="FE1003" s="23"/>
      <c r="FF1003" s="23"/>
      <c r="FG1003" s="23"/>
      <c r="FH1003" s="23"/>
      <c r="FI1003" s="23"/>
      <c r="FJ1003" s="23"/>
      <c r="FK1003" s="23"/>
      <c r="FL1003" s="23"/>
      <c r="FM1003" s="23"/>
      <c r="FN1003" s="23"/>
      <c r="FO1003" s="23"/>
      <c r="FP1003" s="23"/>
      <c r="FQ1003" s="23"/>
      <c r="FR1003" s="23"/>
      <c r="FS1003" s="23"/>
      <c r="FT1003" s="23"/>
      <c r="FU1003" s="23"/>
      <c r="FV1003" s="23"/>
      <c r="FW1003" s="23"/>
      <c r="FX1003" s="23"/>
      <c r="FY1003" s="23"/>
      <c r="FZ1003" s="23"/>
      <c r="GA1003" s="23"/>
      <c r="GB1003" s="23"/>
      <c r="GC1003" s="23"/>
      <c r="GD1003" s="23"/>
      <c r="GE1003" s="23"/>
      <c r="GF1003" s="23"/>
      <c r="GG1003" s="23"/>
      <c r="GH1003" s="23"/>
      <c r="GI1003" s="23"/>
      <c r="GJ1003" s="23"/>
      <c r="GK1003" s="23"/>
    </row>
    <row r="1004" spans="1:193" x14ac:dyDescent="0.35">
      <c r="A1004" s="23"/>
      <c r="B1004" s="23"/>
      <c r="C1004" s="23"/>
      <c r="D1004" s="23"/>
      <c r="E1004" s="23"/>
      <c r="F1004" s="23"/>
      <c r="G1004" s="23"/>
      <c r="H1004" s="23"/>
      <c r="I1004" s="23"/>
      <c r="J1004" s="23"/>
      <c r="K1004" s="23"/>
      <c r="L1004" s="23"/>
      <c r="M1004" s="23"/>
      <c r="N1004" s="23"/>
      <c r="O1004" s="23"/>
      <c r="P1004" s="23"/>
      <c r="Q1004" s="23"/>
      <c r="R1004" s="23"/>
      <c r="S1004" s="23"/>
      <c r="T1004" s="23"/>
      <c r="U1004" s="23"/>
      <c r="V1004" s="23"/>
      <c r="W1004" s="23"/>
      <c r="X1004" s="23"/>
      <c r="Y1004" s="23"/>
      <c r="Z1004" s="23"/>
      <c r="AA1004" s="23"/>
      <c r="AB1004" s="23"/>
      <c r="AC1004" s="23"/>
      <c r="AD1004" s="23"/>
      <c r="AE1004" s="23"/>
      <c r="AF1004" s="23"/>
      <c r="AG1004" s="23"/>
      <c r="AH1004" s="23"/>
      <c r="AI1004" s="23"/>
      <c r="AJ1004" s="23"/>
      <c r="AK1004" s="23"/>
      <c r="AL1004" s="23"/>
      <c r="AM1004" s="23"/>
      <c r="AN1004" s="23"/>
      <c r="AO1004" s="23"/>
      <c r="AP1004" s="23"/>
      <c r="AQ1004" s="23"/>
      <c r="AR1004" s="23"/>
      <c r="AS1004" s="23"/>
      <c r="AT1004" s="23"/>
      <c r="AU1004" s="23"/>
      <c r="AV1004" s="23"/>
      <c r="AW1004" s="23"/>
      <c r="AX1004" s="23"/>
      <c r="AY1004" s="23"/>
      <c r="AZ1004" s="23"/>
      <c r="BA1004" s="23"/>
      <c r="BB1004" s="23"/>
      <c r="BC1004" s="23"/>
      <c r="BD1004" s="23"/>
      <c r="BE1004" s="23"/>
      <c r="BF1004" s="23"/>
      <c r="BG1004" s="23"/>
      <c r="BH1004" s="23"/>
      <c r="BI1004" s="23"/>
      <c r="BJ1004" s="23"/>
      <c r="BK1004" s="23"/>
      <c r="BL1004" s="23"/>
      <c r="BM1004" s="23"/>
      <c r="BN1004" s="23"/>
      <c r="BO1004" s="23"/>
      <c r="BP1004" s="23"/>
      <c r="BQ1004" s="23"/>
      <c r="BR1004" s="23"/>
      <c r="BS1004" s="23"/>
      <c r="BT1004" s="23"/>
      <c r="BU1004" s="23"/>
      <c r="BV1004" s="23"/>
      <c r="BW1004" s="23"/>
      <c r="BX1004" s="23"/>
      <c r="BY1004" s="23"/>
      <c r="BZ1004" s="23"/>
      <c r="CA1004" s="23"/>
      <c r="CB1004" s="23"/>
      <c r="CC1004" s="23"/>
      <c r="CD1004" s="23"/>
      <c r="CE1004" s="23"/>
      <c r="CF1004" s="23"/>
      <c r="CG1004" s="23"/>
      <c r="CH1004" s="23"/>
      <c r="CI1004" s="23"/>
      <c r="CJ1004" s="23"/>
      <c r="CK1004" s="23"/>
      <c r="CL1004" s="23"/>
      <c r="CM1004" s="23"/>
      <c r="CN1004" s="23"/>
      <c r="CO1004" s="23"/>
      <c r="CP1004" s="23"/>
      <c r="CQ1004" s="23"/>
      <c r="CR1004" s="23"/>
      <c r="CS1004" s="23"/>
      <c r="CT1004" s="23"/>
      <c r="CU1004" s="23"/>
      <c r="CV1004" s="23"/>
      <c r="CW1004" s="23"/>
      <c r="CX1004" s="23"/>
      <c r="CY1004" s="23"/>
      <c r="CZ1004" s="23"/>
      <c r="DA1004" s="23"/>
      <c r="DB1004" s="23"/>
      <c r="DC1004" s="23"/>
      <c r="DD1004" s="23"/>
      <c r="DE1004" s="23"/>
      <c r="DF1004" s="23"/>
      <c r="DG1004" s="23"/>
      <c r="DH1004" s="23"/>
      <c r="DI1004" s="23"/>
      <c r="DJ1004" s="23"/>
      <c r="DK1004" s="23"/>
      <c r="DL1004" s="23"/>
      <c r="DM1004" s="23"/>
      <c r="DN1004" s="23"/>
      <c r="DO1004" s="23"/>
      <c r="DP1004" s="23"/>
      <c r="DQ1004" s="23"/>
      <c r="DR1004" s="23"/>
      <c r="DS1004" s="23"/>
      <c r="DT1004" s="23"/>
      <c r="DU1004" s="23"/>
      <c r="DV1004" s="23"/>
      <c r="DW1004" s="23"/>
      <c r="DX1004" s="23"/>
      <c r="DY1004" s="23"/>
      <c r="DZ1004" s="23"/>
      <c r="EA1004" s="23"/>
      <c r="EB1004" s="23"/>
      <c r="EC1004" s="23"/>
      <c r="ED1004" s="23"/>
      <c r="EE1004" s="23"/>
      <c r="EF1004" s="23"/>
      <c r="EG1004" s="23"/>
      <c r="EH1004" s="23"/>
      <c r="EI1004" s="23"/>
      <c r="EJ1004" s="23"/>
      <c r="EK1004" s="23"/>
      <c r="EL1004" s="23"/>
      <c r="EM1004" s="23"/>
      <c r="EN1004" s="23"/>
      <c r="EO1004" s="23"/>
      <c r="EP1004" s="23"/>
      <c r="EQ1004" s="23"/>
      <c r="ER1004" s="23"/>
      <c r="ES1004" s="23"/>
      <c r="ET1004" s="23"/>
      <c r="EU1004" s="23"/>
      <c r="EV1004" s="23"/>
      <c r="EW1004" s="23"/>
      <c r="EX1004" s="23"/>
      <c r="EY1004" s="23"/>
      <c r="EZ1004" s="23"/>
      <c r="FA1004" s="23"/>
      <c r="FB1004" s="23"/>
      <c r="FC1004" s="23"/>
      <c r="FD1004" s="23"/>
      <c r="FE1004" s="23"/>
      <c r="FF1004" s="23"/>
      <c r="FG1004" s="23"/>
      <c r="FH1004" s="23"/>
      <c r="FI1004" s="23"/>
      <c r="FJ1004" s="23"/>
      <c r="FK1004" s="23"/>
      <c r="FL1004" s="23"/>
      <c r="FM1004" s="23"/>
      <c r="FN1004" s="23"/>
      <c r="FO1004" s="23"/>
      <c r="FP1004" s="23"/>
      <c r="FQ1004" s="23"/>
      <c r="FR1004" s="23"/>
      <c r="FS1004" s="23"/>
      <c r="FT1004" s="23"/>
      <c r="FU1004" s="23"/>
      <c r="FV1004" s="23"/>
      <c r="FW1004" s="23"/>
      <c r="FX1004" s="23"/>
      <c r="FY1004" s="23"/>
      <c r="FZ1004" s="23"/>
      <c r="GA1004" s="23"/>
      <c r="GB1004" s="23"/>
      <c r="GC1004" s="23"/>
      <c r="GD1004" s="23"/>
      <c r="GE1004" s="23"/>
      <c r="GF1004" s="23"/>
      <c r="GG1004" s="23"/>
      <c r="GH1004" s="23"/>
      <c r="GI1004" s="23"/>
      <c r="GJ1004" s="23"/>
      <c r="GK1004" s="23"/>
    </row>
    <row r="1005" spans="1:193" x14ac:dyDescent="0.35">
      <c r="A1005" s="23"/>
      <c r="B1005" s="23"/>
      <c r="C1005" s="23"/>
      <c r="D1005" s="23"/>
      <c r="E1005" s="23"/>
      <c r="F1005" s="23"/>
      <c r="G1005" s="23"/>
      <c r="H1005" s="23"/>
      <c r="I1005" s="23"/>
      <c r="J1005" s="23"/>
      <c r="K1005" s="23"/>
      <c r="L1005" s="23"/>
      <c r="M1005" s="23"/>
      <c r="N1005" s="23"/>
      <c r="O1005" s="23"/>
      <c r="P1005" s="23"/>
      <c r="Q1005" s="23"/>
      <c r="R1005" s="23"/>
      <c r="S1005" s="23"/>
      <c r="T1005" s="23"/>
      <c r="U1005" s="23"/>
      <c r="V1005" s="23"/>
      <c r="W1005" s="23"/>
      <c r="X1005" s="23"/>
      <c r="Y1005" s="23"/>
      <c r="Z1005" s="23"/>
      <c r="AA1005" s="23"/>
      <c r="AB1005" s="23"/>
      <c r="AC1005" s="23"/>
      <c r="AD1005" s="23"/>
      <c r="AE1005" s="23"/>
      <c r="AF1005" s="23"/>
      <c r="AG1005" s="23"/>
      <c r="AH1005" s="23"/>
      <c r="AI1005" s="23"/>
      <c r="AJ1005" s="23"/>
      <c r="AK1005" s="23"/>
      <c r="AL1005" s="23"/>
      <c r="AM1005" s="23"/>
      <c r="AN1005" s="23"/>
      <c r="AO1005" s="23"/>
      <c r="AP1005" s="23"/>
      <c r="AQ1005" s="23"/>
      <c r="AR1005" s="23"/>
      <c r="AS1005" s="23"/>
      <c r="AT1005" s="23"/>
      <c r="AU1005" s="23"/>
      <c r="AV1005" s="23"/>
      <c r="AW1005" s="23"/>
      <c r="AX1005" s="23"/>
      <c r="AY1005" s="23"/>
      <c r="AZ1005" s="23"/>
      <c r="BA1005" s="23"/>
      <c r="BB1005" s="23"/>
      <c r="BC1005" s="23"/>
      <c r="BD1005" s="23"/>
      <c r="BE1005" s="23"/>
      <c r="BF1005" s="23"/>
      <c r="BG1005" s="23"/>
      <c r="BH1005" s="23"/>
      <c r="BI1005" s="23"/>
      <c r="BJ1005" s="23"/>
      <c r="BK1005" s="23"/>
      <c r="BL1005" s="23"/>
      <c r="BM1005" s="23"/>
      <c r="BN1005" s="23"/>
      <c r="BO1005" s="23"/>
      <c r="BP1005" s="23"/>
      <c r="BQ1005" s="23"/>
      <c r="BR1005" s="23"/>
      <c r="BS1005" s="23"/>
      <c r="BT1005" s="23"/>
      <c r="BU1005" s="23"/>
      <c r="BV1005" s="23"/>
      <c r="BW1005" s="23"/>
      <c r="BX1005" s="23"/>
      <c r="BY1005" s="23"/>
      <c r="BZ1005" s="23"/>
      <c r="CA1005" s="23"/>
      <c r="CB1005" s="23"/>
      <c r="CC1005" s="23"/>
      <c r="CD1005" s="23"/>
      <c r="CE1005" s="23"/>
      <c r="CF1005" s="23"/>
      <c r="CG1005" s="23"/>
      <c r="CH1005" s="23"/>
      <c r="CI1005" s="23"/>
      <c r="CJ1005" s="23"/>
      <c r="CK1005" s="23"/>
      <c r="CL1005" s="23"/>
      <c r="CM1005" s="23"/>
      <c r="CN1005" s="23"/>
      <c r="CO1005" s="23"/>
      <c r="CP1005" s="23"/>
      <c r="CQ1005" s="23"/>
      <c r="CR1005" s="23"/>
      <c r="CS1005" s="23"/>
      <c r="CT1005" s="23"/>
      <c r="CU1005" s="23"/>
      <c r="CV1005" s="23"/>
      <c r="CW1005" s="23"/>
      <c r="CX1005" s="23"/>
      <c r="CY1005" s="23"/>
      <c r="CZ1005" s="23"/>
      <c r="DA1005" s="23"/>
      <c r="DB1005" s="23"/>
      <c r="DC1005" s="23"/>
      <c r="DD1005" s="23"/>
      <c r="DE1005" s="23"/>
      <c r="DF1005" s="23"/>
      <c r="DG1005" s="23"/>
      <c r="DH1005" s="23"/>
      <c r="DI1005" s="23"/>
      <c r="DJ1005" s="23"/>
      <c r="DK1005" s="23"/>
      <c r="DL1005" s="23"/>
      <c r="DM1005" s="23"/>
      <c r="DN1005" s="23"/>
      <c r="DO1005" s="23"/>
      <c r="DP1005" s="23"/>
      <c r="DQ1005" s="23"/>
      <c r="DR1005" s="23"/>
      <c r="DS1005" s="23"/>
      <c r="DT1005" s="23"/>
      <c r="DU1005" s="23"/>
      <c r="DV1005" s="23"/>
      <c r="DW1005" s="23"/>
      <c r="DX1005" s="23"/>
      <c r="DY1005" s="23"/>
      <c r="DZ1005" s="23"/>
      <c r="EA1005" s="23"/>
      <c r="EB1005" s="23"/>
      <c r="EC1005" s="23"/>
      <c r="ED1005" s="23"/>
      <c r="EE1005" s="23"/>
      <c r="EF1005" s="23"/>
      <c r="EG1005" s="23"/>
      <c r="EH1005" s="23"/>
      <c r="EI1005" s="23"/>
      <c r="EJ1005" s="23"/>
      <c r="EK1005" s="23"/>
      <c r="EL1005" s="23"/>
      <c r="EM1005" s="23"/>
      <c r="EN1005" s="23"/>
      <c r="EO1005" s="23"/>
      <c r="EP1005" s="23"/>
      <c r="EQ1005" s="23"/>
      <c r="ER1005" s="23"/>
      <c r="ES1005" s="23"/>
      <c r="ET1005" s="23"/>
      <c r="EU1005" s="23"/>
      <c r="EV1005" s="23"/>
      <c r="EW1005" s="23"/>
      <c r="EX1005" s="23"/>
      <c r="EY1005" s="23"/>
      <c r="EZ1005" s="23"/>
      <c r="FA1005" s="23"/>
      <c r="FB1005" s="23"/>
      <c r="FC1005" s="23"/>
      <c r="FD1005" s="23"/>
      <c r="FE1005" s="23"/>
      <c r="FF1005" s="23"/>
      <c r="FG1005" s="23"/>
      <c r="FH1005" s="23"/>
      <c r="FI1005" s="23"/>
      <c r="FJ1005" s="23"/>
      <c r="FK1005" s="23"/>
      <c r="FL1005" s="23"/>
      <c r="FM1005" s="23"/>
      <c r="FN1005" s="23"/>
      <c r="FO1005" s="23"/>
      <c r="FP1005" s="23"/>
      <c r="FQ1005" s="23"/>
      <c r="FR1005" s="23"/>
      <c r="FS1005" s="23"/>
      <c r="FT1005" s="23"/>
      <c r="FU1005" s="23"/>
      <c r="FV1005" s="23"/>
      <c r="FW1005" s="23"/>
      <c r="FX1005" s="23"/>
      <c r="FY1005" s="23"/>
      <c r="FZ1005" s="23"/>
      <c r="GA1005" s="23"/>
      <c r="GB1005" s="23"/>
      <c r="GC1005" s="23"/>
      <c r="GD1005" s="23"/>
      <c r="GE1005" s="23"/>
      <c r="GF1005" s="23"/>
      <c r="GG1005" s="23"/>
      <c r="GH1005" s="23"/>
      <c r="GI1005" s="23"/>
      <c r="GJ1005" s="23"/>
      <c r="GK1005" s="23"/>
    </row>
    <row r="1006" spans="1:193" x14ac:dyDescent="0.35">
      <c r="A1006" s="23"/>
      <c r="B1006" s="23"/>
      <c r="C1006" s="23"/>
      <c r="D1006" s="23"/>
      <c r="E1006" s="23"/>
      <c r="F1006" s="23"/>
      <c r="G1006" s="23"/>
      <c r="H1006" s="23"/>
      <c r="I1006" s="23"/>
      <c r="J1006" s="23"/>
      <c r="K1006" s="23"/>
      <c r="L1006" s="23"/>
      <c r="M1006" s="23"/>
      <c r="N1006" s="23"/>
      <c r="O1006" s="23"/>
      <c r="P1006" s="23"/>
      <c r="Q1006" s="23"/>
      <c r="R1006" s="23"/>
      <c r="S1006" s="23"/>
      <c r="T1006" s="23"/>
      <c r="U1006" s="23"/>
      <c r="V1006" s="23"/>
      <c r="W1006" s="23"/>
      <c r="X1006" s="23"/>
      <c r="Y1006" s="23"/>
      <c r="Z1006" s="23"/>
      <c r="AA1006" s="23"/>
      <c r="AB1006" s="23"/>
      <c r="AC1006" s="23"/>
      <c r="AD1006" s="23"/>
      <c r="AE1006" s="23"/>
      <c r="AF1006" s="23"/>
      <c r="AG1006" s="23"/>
      <c r="AH1006" s="23"/>
      <c r="AI1006" s="23"/>
      <c r="AJ1006" s="23"/>
      <c r="AK1006" s="23"/>
      <c r="AL1006" s="23"/>
      <c r="AM1006" s="23"/>
      <c r="AN1006" s="23"/>
      <c r="AO1006" s="23"/>
      <c r="AP1006" s="23"/>
      <c r="AQ1006" s="23"/>
      <c r="AR1006" s="23"/>
      <c r="AS1006" s="23"/>
      <c r="AT1006" s="23"/>
      <c r="AU1006" s="23"/>
      <c r="AV1006" s="23"/>
      <c r="AW1006" s="23"/>
      <c r="AX1006" s="23"/>
      <c r="AY1006" s="23"/>
      <c r="AZ1006" s="23"/>
      <c r="BA1006" s="23"/>
      <c r="BB1006" s="23"/>
      <c r="BC1006" s="23"/>
      <c r="BD1006" s="23"/>
      <c r="BE1006" s="23"/>
      <c r="BF1006" s="23"/>
      <c r="BG1006" s="23"/>
      <c r="BH1006" s="23"/>
      <c r="BI1006" s="23"/>
      <c r="BJ1006" s="23"/>
      <c r="BK1006" s="23"/>
      <c r="BL1006" s="23"/>
      <c r="BM1006" s="23"/>
      <c r="BN1006" s="23"/>
      <c r="BO1006" s="23"/>
      <c r="BP1006" s="23"/>
      <c r="BQ1006" s="23"/>
      <c r="BR1006" s="23"/>
      <c r="BS1006" s="23"/>
      <c r="BT1006" s="23"/>
      <c r="BU1006" s="23"/>
      <c r="BV1006" s="23"/>
      <c r="BW1006" s="23"/>
      <c r="BX1006" s="23"/>
      <c r="BY1006" s="23"/>
      <c r="BZ1006" s="23"/>
      <c r="CA1006" s="23"/>
      <c r="CB1006" s="23"/>
      <c r="CC1006" s="23"/>
      <c r="CD1006" s="23"/>
      <c r="CE1006" s="23"/>
      <c r="CF1006" s="23"/>
      <c r="CG1006" s="23"/>
      <c r="CH1006" s="23"/>
      <c r="CI1006" s="23"/>
      <c r="CJ1006" s="23"/>
      <c r="CK1006" s="23"/>
      <c r="CL1006" s="23"/>
      <c r="CM1006" s="23"/>
      <c r="CN1006" s="23"/>
      <c r="CO1006" s="23"/>
      <c r="CP1006" s="23"/>
      <c r="CQ1006" s="23"/>
      <c r="CR1006" s="23"/>
      <c r="CS1006" s="23"/>
      <c r="CT1006" s="23"/>
      <c r="CU1006" s="23"/>
      <c r="CV1006" s="23"/>
      <c r="CW1006" s="23"/>
      <c r="CX1006" s="23"/>
      <c r="CY1006" s="23"/>
      <c r="CZ1006" s="23"/>
      <c r="DA1006" s="23"/>
      <c r="DB1006" s="23"/>
      <c r="DC1006" s="23"/>
      <c r="DD1006" s="23"/>
      <c r="DE1006" s="23"/>
      <c r="DF1006" s="23"/>
      <c r="DG1006" s="23"/>
      <c r="DH1006" s="23"/>
      <c r="DI1006" s="23"/>
      <c r="DJ1006" s="23"/>
      <c r="DK1006" s="23"/>
      <c r="DL1006" s="23"/>
      <c r="DM1006" s="23"/>
      <c r="DN1006" s="23"/>
      <c r="DO1006" s="23"/>
      <c r="DP1006" s="23"/>
      <c r="DQ1006" s="23"/>
      <c r="DR1006" s="23"/>
      <c r="DS1006" s="23"/>
      <c r="DT1006" s="23"/>
      <c r="DU1006" s="23"/>
      <c r="DV1006" s="23"/>
      <c r="DW1006" s="23"/>
      <c r="DX1006" s="23"/>
      <c r="DY1006" s="23"/>
      <c r="DZ1006" s="23"/>
      <c r="EA1006" s="23"/>
      <c r="EB1006" s="23"/>
      <c r="EC1006" s="23"/>
      <c r="ED1006" s="23"/>
      <c r="EE1006" s="23"/>
      <c r="EF1006" s="23"/>
      <c r="EG1006" s="23"/>
      <c r="EH1006" s="23"/>
      <c r="EI1006" s="23"/>
      <c r="EJ1006" s="23"/>
      <c r="EK1006" s="23"/>
      <c r="EL1006" s="23"/>
      <c r="EM1006" s="23"/>
      <c r="EN1006" s="23"/>
      <c r="EO1006" s="23"/>
      <c r="EP1006" s="23"/>
      <c r="EQ1006" s="23"/>
      <c r="ER1006" s="23"/>
      <c r="ES1006" s="23"/>
      <c r="ET1006" s="23"/>
      <c r="EU1006" s="23"/>
      <c r="EV1006" s="23"/>
      <c r="EW1006" s="23"/>
      <c r="EX1006" s="23"/>
      <c r="EY1006" s="23"/>
      <c r="EZ1006" s="23"/>
      <c r="FA1006" s="23"/>
      <c r="FB1006" s="23"/>
      <c r="FC1006" s="23"/>
      <c r="FD1006" s="23"/>
      <c r="FE1006" s="23"/>
      <c r="FF1006" s="23"/>
      <c r="FG1006" s="23"/>
      <c r="FH1006" s="23"/>
      <c r="FI1006" s="23"/>
      <c r="FJ1006" s="23"/>
      <c r="FK1006" s="23"/>
      <c r="FL1006" s="23"/>
      <c r="FM1006" s="23"/>
      <c r="FN1006" s="23"/>
      <c r="FO1006" s="23"/>
      <c r="FP1006" s="23"/>
      <c r="FQ1006" s="23"/>
      <c r="FR1006" s="23"/>
      <c r="FS1006" s="23"/>
      <c r="FT1006" s="23"/>
      <c r="FU1006" s="23"/>
      <c r="FV1006" s="23"/>
      <c r="FW1006" s="23"/>
      <c r="FX1006" s="23"/>
      <c r="FY1006" s="23"/>
      <c r="FZ1006" s="23"/>
      <c r="GA1006" s="23"/>
      <c r="GB1006" s="23"/>
      <c r="GC1006" s="23"/>
      <c r="GD1006" s="23"/>
      <c r="GE1006" s="23"/>
      <c r="GF1006" s="23"/>
      <c r="GG1006" s="23"/>
      <c r="GH1006" s="23"/>
      <c r="GI1006" s="23"/>
      <c r="GJ1006" s="23"/>
      <c r="GK1006" s="23"/>
    </row>
    <row r="1007" spans="1:193" x14ac:dyDescent="0.35">
      <c r="A1007" s="23"/>
      <c r="B1007" s="23"/>
      <c r="C1007" s="23"/>
      <c r="D1007" s="23"/>
      <c r="E1007" s="23"/>
      <c r="F1007" s="23"/>
      <c r="G1007" s="23"/>
      <c r="H1007" s="23"/>
      <c r="I1007" s="23"/>
      <c r="J1007" s="23"/>
      <c r="K1007" s="23"/>
      <c r="L1007" s="23"/>
      <c r="M1007" s="23"/>
      <c r="N1007" s="23"/>
      <c r="O1007" s="23"/>
      <c r="P1007" s="23"/>
      <c r="Q1007" s="23"/>
      <c r="R1007" s="23"/>
      <c r="S1007" s="23"/>
      <c r="T1007" s="23"/>
      <c r="U1007" s="23"/>
      <c r="V1007" s="23"/>
      <c r="W1007" s="23"/>
      <c r="X1007" s="23"/>
      <c r="Y1007" s="23"/>
      <c r="Z1007" s="23"/>
      <c r="AA1007" s="23"/>
      <c r="AB1007" s="23"/>
      <c r="AC1007" s="23"/>
      <c r="AD1007" s="23"/>
      <c r="AE1007" s="23"/>
      <c r="AF1007" s="23"/>
      <c r="AG1007" s="23"/>
      <c r="AH1007" s="23"/>
      <c r="AI1007" s="23"/>
      <c r="AJ1007" s="23"/>
      <c r="AK1007" s="23"/>
      <c r="AL1007" s="23"/>
      <c r="AM1007" s="23"/>
      <c r="AN1007" s="23"/>
      <c r="AO1007" s="23"/>
      <c r="AP1007" s="23"/>
      <c r="AQ1007" s="23"/>
      <c r="AR1007" s="23"/>
      <c r="AS1007" s="23"/>
      <c r="AT1007" s="23"/>
      <c r="AU1007" s="23"/>
      <c r="AV1007" s="23"/>
      <c r="AW1007" s="23"/>
      <c r="AX1007" s="23"/>
      <c r="AY1007" s="23"/>
      <c r="AZ1007" s="23"/>
      <c r="BA1007" s="23"/>
      <c r="BB1007" s="23"/>
      <c r="BC1007" s="23"/>
      <c r="BD1007" s="23"/>
      <c r="BE1007" s="23"/>
      <c r="BF1007" s="23"/>
      <c r="BG1007" s="23"/>
      <c r="BH1007" s="23"/>
      <c r="BI1007" s="23"/>
      <c r="BJ1007" s="23"/>
      <c r="BK1007" s="23"/>
      <c r="BL1007" s="23"/>
      <c r="BM1007" s="23"/>
      <c r="BN1007" s="23"/>
      <c r="BO1007" s="23"/>
      <c r="BP1007" s="23"/>
      <c r="BQ1007" s="23"/>
      <c r="BR1007" s="23"/>
      <c r="BS1007" s="23"/>
      <c r="BT1007" s="23"/>
      <c r="BU1007" s="23"/>
      <c r="BV1007" s="23"/>
      <c r="BW1007" s="23"/>
      <c r="BX1007" s="23"/>
      <c r="BY1007" s="23"/>
      <c r="BZ1007" s="23"/>
      <c r="CA1007" s="23"/>
      <c r="CB1007" s="23"/>
      <c r="CC1007" s="23"/>
      <c r="CD1007" s="23"/>
      <c r="CE1007" s="23"/>
      <c r="CF1007" s="23"/>
      <c r="CG1007" s="23"/>
      <c r="CH1007" s="23"/>
      <c r="CI1007" s="23"/>
      <c r="CJ1007" s="23"/>
      <c r="CK1007" s="23"/>
      <c r="CL1007" s="23"/>
      <c r="CM1007" s="23"/>
      <c r="CN1007" s="23"/>
      <c r="CO1007" s="23"/>
      <c r="CP1007" s="23"/>
      <c r="CQ1007" s="23"/>
      <c r="CR1007" s="23"/>
      <c r="CS1007" s="23"/>
      <c r="CT1007" s="23"/>
      <c r="CU1007" s="23"/>
      <c r="CV1007" s="23"/>
      <c r="CW1007" s="23"/>
      <c r="CX1007" s="23"/>
      <c r="CY1007" s="23"/>
      <c r="CZ1007" s="23"/>
      <c r="DA1007" s="23"/>
      <c r="DB1007" s="23"/>
      <c r="DC1007" s="23"/>
      <c r="DD1007" s="23"/>
      <c r="DE1007" s="23"/>
      <c r="DF1007" s="23"/>
      <c r="DG1007" s="23"/>
      <c r="DH1007" s="23"/>
      <c r="DI1007" s="23"/>
      <c r="DJ1007" s="23"/>
      <c r="DK1007" s="23"/>
      <c r="DL1007" s="23"/>
      <c r="DM1007" s="23"/>
      <c r="DN1007" s="23"/>
      <c r="DO1007" s="23"/>
      <c r="DP1007" s="23"/>
      <c r="DQ1007" s="23"/>
      <c r="DR1007" s="23"/>
      <c r="DS1007" s="23"/>
      <c r="DT1007" s="23"/>
      <c r="DU1007" s="23"/>
      <c r="DV1007" s="23"/>
      <c r="DW1007" s="23"/>
      <c r="DX1007" s="23"/>
      <c r="DY1007" s="23"/>
      <c r="DZ1007" s="23"/>
      <c r="EA1007" s="23"/>
      <c r="EB1007" s="23"/>
      <c r="EC1007" s="23"/>
      <c r="ED1007" s="23"/>
      <c r="EE1007" s="23"/>
      <c r="EF1007" s="23"/>
      <c r="EG1007" s="23"/>
      <c r="EH1007" s="23"/>
      <c r="EI1007" s="23"/>
      <c r="EJ1007" s="23"/>
      <c r="EK1007" s="23"/>
      <c r="EL1007" s="23"/>
      <c r="EM1007" s="23"/>
      <c r="EN1007" s="23"/>
      <c r="EO1007" s="23"/>
      <c r="EP1007" s="23"/>
      <c r="EQ1007" s="23"/>
      <c r="ER1007" s="23"/>
      <c r="ES1007" s="23"/>
      <c r="ET1007" s="23"/>
      <c r="EU1007" s="23"/>
      <c r="EV1007" s="23"/>
      <c r="EW1007" s="23"/>
      <c r="EX1007" s="23"/>
      <c r="EY1007" s="23"/>
      <c r="EZ1007" s="23"/>
      <c r="FA1007" s="23"/>
      <c r="FB1007" s="23"/>
      <c r="FC1007" s="23"/>
      <c r="FD1007" s="23"/>
      <c r="FE1007" s="23"/>
      <c r="FF1007" s="23"/>
      <c r="FG1007" s="23"/>
      <c r="FH1007" s="23"/>
      <c r="FI1007" s="23"/>
      <c r="FJ1007" s="23"/>
      <c r="FK1007" s="23"/>
      <c r="FL1007" s="23"/>
      <c r="FM1007" s="23"/>
      <c r="FN1007" s="23"/>
      <c r="FO1007" s="23"/>
      <c r="FP1007" s="23"/>
      <c r="FQ1007" s="23"/>
      <c r="FR1007" s="23"/>
      <c r="FS1007" s="23"/>
      <c r="FT1007" s="23"/>
      <c r="FU1007" s="23"/>
      <c r="FV1007" s="23"/>
      <c r="FW1007" s="23"/>
      <c r="FX1007" s="23"/>
      <c r="FY1007" s="23"/>
      <c r="FZ1007" s="23"/>
      <c r="GA1007" s="23"/>
      <c r="GB1007" s="23"/>
      <c r="GC1007" s="23"/>
      <c r="GD1007" s="23"/>
      <c r="GE1007" s="23"/>
      <c r="GF1007" s="23"/>
      <c r="GG1007" s="23"/>
      <c r="GH1007" s="23"/>
      <c r="GI1007" s="23"/>
      <c r="GJ1007" s="23"/>
      <c r="GK1007" s="23"/>
    </row>
    <row r="1008" spans="1:193" x14ac:dyDescent="0.35">
      <c r="A1008" s="23"/>
      <c r="B1008" s="23"/>
      <c r="C1008" s="23"/>
      <c r="D1008" s="23"/>
      <c r="E1008" s="23"/>
      <c r="F1008" s="23"/>
      <c r="G1008" s="23"/>
      <c r="H1008" s="23"/>
      <c r="I1008" s="23"/>
      <c r="J1008" s="23"/>
      <c r="K1008" s="23"/>
      <c r="L1008" s="23"/>
      <c r="M1008" s="23"/>
      <c r="N1008" s="23"/>
      <c r="O1008" s="23"/>
      <c r="P1008" s="23"/>
      <c r="Q1008" s="23"/>
      <c r="R1008" s="23"/>
      <c r="S1008" s="23"/>
      <c r="T1008" s="23"/>
      <c r="U1008" s="23"/>
      <c r="V1008" s="23"/>
      <c r="W1008" s="23"/>
      <c r="X1008" s="23"/>
      <c r="Y1008" s="23"/>
      <c r="Z1008" s="23"/>
      <c r="AA1008" s="23"/>
      <c r="AB1008" s="23"/>
      <c r="AC1008" s="23"/>
      <c r="AD1008" s="23"/>
      <c r="AE1008" s="23"/>
      <c r="AF1008" s="23"/>
      <c r="AG1008" s="23"/>
      <c r="AH1008" s="23"/>
      <c r="AI1008" s="23"/>
      <c r="AJ1008" s="23"/>
      <c r="AK1008" s="23"/>
      <c r="AL1008" s="23"/>
      <c r="AM1008" s="23"/>
      <c r="AN1008" s="23"/>
      <c r="AO1008" s="23"/>
      <c r="AP1008" s="23"/>
      <c r="AQ1008" s="23"/>
      <c r="AR1008" s="23"/>
      <c r="AS1008" s="23"/>
      <c r="AT1008" s="23"/>
      <c r="AU1008" s="23"/>
      <c r="AV1008" s="23"/>
      <c r="AW1008" s="23"/>
      <c r="AX1008" s="23"/>
      <c r="AY1008" s="23"/>
      <c r="AZ1008" s="23"/>
      <c r="BA1008" s="23"/>
      <c r="BB1008" s="23"/>
      <c r="BC1008" s="23"/>
      <c r="BD1008" s="23"/>
      <c r="BE1008" s="23"/>
      <c r="BF1008" s="23"/>
      <c r="BG1008" s="23"/>
      <c r="BH1008" s="23"/>
      <c r="BI1008" s="23"/>
      <c r="BJ1008" s="23"/>
      <c r="BK1008" s="23"/>
      <c r="BL1008" s="23"/>
      <c r="BM1008" s="23"/>
      <c r="BN1008" s="23"/>
      <c r="BO1008" s="23"/>
      <c r="BP1008" s="23"/>
      <c r="BQ1008" s="23"/>
      <c r="BR1008" s="23"/>
      <c r="BS1008" s="23"/>
      <c r="BT1008" s="23"/>
      <c r="BU1008" s="23"/>
      <c r="BV1008" s="23"/>
      <c r="BW1008" s="23"/>
      <c r="BX1008" s="23"/>
      <c r="BY1008" s="23"/>
      <c r="BZ1008" s="23"/>
      <c r="CA1008" s="23"/>
      <c r="CB1008" s="23"/>
      <c r="CC1008" s="23"/>
      <c r="CD1008" s="23"/>
      <c r="CE1008" s="23"/>
      <c r="CF1008" s="23"/>
      <c r="CG1008" s="23"/>
      <c r="CH1008" s="23"/>
      <c r="CI1008" s="23"/>
      <c r="CJ1008" s="23"/>
      <c r="CK1008" s="23"/>
      <c r="CL1008" s="23"/>
      <c r="CM1008" s="23"/>
      <c r="CN1008" s="23"/>
      <c r="CO1008" s="23"/>
      <c r="CP1008" s="23"/>
      <c r="CQ1008" s="23"/>
      <c r="CR1008" s="23"/>
      <c r="CS1008" s="23"/>
      <c r="CT1008" s="23"/>
      <c r="CU1008" s="23"/>
      <c r="CV1008" s="23"/>
      <c r="CW1008" s="23"/>
      <c r="CX1008" s="23"/>
      <c r="CY1008" s="23"/>
      <c r="CZ1008" s="23"/>
      <c r="DA1008" s="23"/>
      <c r="DB1008" s="23"/>
      <c r="DC1008" s="23"/>
      <c r="DD1008" s="23"/>
      <c r="DE1008" s="23"/>
      <c r="DF1008" s="23"/>
      <c r="DG1008" s="23"/>
      <c r="DH1008" s="23"/>
      <c r="DI1008" s="23"/>
      <c r="DJ1008" s="23"/>
      <c r="DK1008" s="23"/>
      <c r="DL1008" s="23"/>
      <c r="DM1008" s="23"/>
      <c r="DN1008" s="23"/>
      <c r="DO1008" s="23"/>
      <c r="DP1008" s="23"/>
      <c r="DQ1008" s="23"/>
      <c r="DR1008" s="23"/>
      <c r="DS1008" s="23"/>
      <c r="DT1008" s="23"/>
      <c r="DU1008" s="23"/>
      <c r="DV1008" s="23"/>
      <c r="DW1008" s="23"/>
      <c r="DX1008" s="23"/>
      <c r="DY1008" s="23"/>
      <c r="DZ1008" s="23"/>
      <c r="EA1008" s="23"/>
      <c r="EB1008" s="23"/>
      <c r="EC1008" s="23"/>
      <c r="ED1008" s="23"/>
      <c r="EE1008" s="23"/>
      <c r="EF1008" s="23"/>
      <c r="EG1008" s="23"/>
      <c r="EH1008" s="23"/>
      <c r="EI1008" s="23"/>
      <c r="EJ1008" s="23"/>
      <c r="EK1008" s="23"/>
      <c r="EL1008" s="23"/>
      <c r="EM1008" s="23"/>
      <c r="EN1008" s="23"/>
      <c r="EO1008" s="23"/>
      <c r="EP1008" s="23"/>
      <c r="EQ1008" s="23"/>
      <c r="ER1008" s="23"/>
      <c r="ES1008" s="23"/>
      <c r="ET1008" s="23"/>
      <c r="EU1008" s="23"/>
      <c r="EV1008" s="23"/>
      <c r="EW1008" s="23"/>
      <c r="EX1008" s="23"/>
      <c r="EY1008" s="23"/>
      <c r="EZ1008" s="23"/>
      <c r="FA1008" s="23"/>
      <c r="FB1008" s="23"/>
      <c r="FC1008" s="23"/>
      <c r="FD1008" s="23"/>
      <c r="FE1008" s="23"/>
      <c r="FF1008" s="23"/>
      <c r="FG1008" s="23"/>
      <c r="FH1008" s="23"/>
      <c r="FI1008" s="23"/>
      <c r="FJ1008" s="23"/>
      <c r="FK1008" s="23"/>
      <c r="FL1008" s="23"/>
      <c r="FM1008" s="23"/>
      <c r="FN1008" s="23"/>
      <c r="FO1008" s="23"/>
      <c r="FP1008" s="23"/>
      <c r="FQ1008" s="23"/>
      <c r="FR1008" s="23"/>
      <c r="FS1008" s="23"/>
      <c r="FT1008" s="23"/>
      <c r="FU1008" s="23"/>
      <c r="FV1008" s="23"/>
      <c r="FW1008" s="23"/>
      <c r="FX1008" s="23"/>
      <c r="FY1008" s="23"/>
      <c r="FZ1008" s="23"/>
      <c r="GA1008" s="23"/>
      <c r="GB1008" s="23"/>
      <c r="GC1008" s="23"/>
      <c r="GD1008" s="23"/>
      <c r="GE1008" s="23"/>
      <c r="GF1008" s="23"/>
      <c r="GG1008" s="23"/>
      <c r="GH1008" s="23"/>
      <c r="GI1008" s="23"/>
      <c r="GJ1008" s="23"/>
      <c r="GK1008" s="23"/>
    </row>
    <row r="1009" spans="1:193" x14ac:dyDescent="0.35">
      <c r="A1009" s="23"/>
      <c r="B1009" s="23"/>
      <c r="C1009" s="23"/>
      <c r="D1009" s="23"/>
      <c r="E1009" s="23"/>
      <c r="F1009" s="23"/>
      <c r="G1009" s="23"/>
      <c r="H1009" s="23"/>
      <c r="I1009" s="23"/>
      <c r="J1009" s="23"/>
      <c r="K1009" s="23"/>
      <c r="L1009" s="23"/>
      <c r="M1009" s="23"/>
      <c r="N1009" s="23"/>
      <c r="O1009" s="23"/>
      <c r="P1009" s="23"/>
      <c r="Q1009" s="23"/>
      <c r="R1009" s="23"/>
      <c r="S1009" s="23"/>
      <c r="T1009" s="23"/>
      <c r="U1009" s="23"/>
      <c r="V1009" s="23"/>
      <c r="W1009" s="23"/>
      <c r="X1009" s="23"/>
      <c r="Y1009" s="23"/>
      <c r="Z1009" s="23"/>
      <c r="AA1009" s="23"/>
      <c r="AB1009" s="23"/>
      <c r="AC1009" s="23"/>
      <c r="AD1009" s="23"/>
      <c r="AE1009" s="23"/>
      <c r="AF1009" s="23"/>
      <c r="AG1009" s="23"/>
      <c r="AH1009" s="23"/>
      <c r="AI1009" s="23"/>
      <c r="AJ1009" s="23"/>
      <c r="AK1009" s="23"/>
      <c r="AL1009" s="23"/>
      <c r="AM1009" s="23"/>
      <c r="AN1009" s="23"/>
      <c r="AO1009" s="23"/>
      <c r="AP1009" s="23"/>
      <c r="AQ1009" s="23"/>
      <c r="AR1009" s="23"/>
      <c r="AS1009" s="23"/>
      <c r="AT1009" s="23"/>
      <c r="AU1009" s="23"/>
      <c r="AV1009" s="23"/>
      <c r="AW1009" s="23"/>
      <c r="AX1009" s="23"/>
      <c r="AY1009" s="23"/>
      <c r="AZ1009" s="23"/>
      <c r="BA1009" s="23"/>
      <c r="BB1009" s="23"/>
      <c r="BC1009" s="23"/>
      <c r="BD1009" s="23"/>
      <c r="BE1009" s="23"/>
      <c r="BF1009" s="23"/>
      <c r="BG1009" s="23"/>
      <c r="BH1009" s="23"/>
      <c r="BI1009" s="23"/>
      <c r="BJ1009" s="23"/>
      <c r="BK1009" s="23"/>
      <c r="BL1009" s="23"/>
      <c r="BM1009" s="23"/>
      <c r="BN1009" s="23"/>
      <c r="BO1009" s="23"/>
      <c r="BP1009" s="23"/>
      <c r="BQ1009" s="23"/>
      <c r="BR1009" s="23"/>
      <c r="BS1009" s="23"/>
      <c r="BT1009" s="23"/>
      <c r="BU1009" s="23"/>
      <c r="BV1009" s="23"/>
      <c r="BW1009" s="23"/>
      <c r="BX1009" s="23"/>
      <c r="BY1009" s="23"/>
      <c r="BZ1009" s="23"/>
      <c r="CA1009" s="23"/>
      <c r="CB1009" s="23"/>
      <c r="CC1009" s="23"/>
      <c r="CD1009" s="23"/>
      <c r="CE1009" s="23"/>
      <c r="CF1009" s="23"/>
      <c r="CG1009" s="23"/>
      <c r="CH1009" s="23"/>
      <c r="CI1009" s="23"/>
      <c r="CJ1009" s="23"/>
      <c r="CK1009" s="23"/>
      <c r="CL1009" s="23"/>
      <c r="CM1009" s="23"/>
      <c r="CN1009" s="23"/>
      <c r="CO1009" s="23"/>
      <c r="CP1009" s="23"/>
      <c r="CQ1009" s="23"/>
      <c r="CR1009" s="23"/>
      <c r="CS1009" s="23"/>
      <c r="CT1009" s="23"/>
      <c r="CU1009" s="23"/>
      <c r="CV1009" s="23"/>
      <c r="CW1009" s="23"/>
      <c r="CX1009" s="23"/>
      <c r="CY1009" s="23"/>
      <c r="CZ1009" s="23"/>
      <c r="DA1009" s="23"/>
      <c r="DB1009" s="23"/>
      <c r="DC1009" s="23"/>
      <c r="DD1009" s="23"/>
      <c r="DE1009" s="23"/>
      <c r="DF1009" s="23"/>
      <c r="DG1009" s="23"/>
      <c r="DH1009" s="23"/>
      <c r="DI1009" s="23"/>
      <c r="DJ1009" s="23"/>
      <c r="DK1009" s="23"/>
      <c r="DL1009" s="23"/>
      <c r="DM1009" s="23"/>
      <c r="DN1009" s="23"/>
      <c r="DO1009" s="23"/>
      <c r="DP1009" s="23"/>
      <c r="DQ1009" s="23"/>
      <c r="DR1009" s="23"/>
      <c r="DS1009" s="23"/>
      <c r="DT1009" s="23"/>
      <c r="DU1009" s="23"/>
      <c r="DV1009" s="23"/>
      <c r="DW1009" s="23"/>
      <c r="DX1009" s="23"/>
      <c r="DY1009" s="23"/>
      <c r="DZ1009" s="23"/>
      <c r="EA1009" s="23"/>
      <c r="EB1009" s="23"/>
      <c r="EC1009" s="23"/>
      <c r="ED1009" s="23"/>
      <c r="EE1009" s="23"/>
      <c r="EF1009" s="23"/>
      <c r="EG1009" s="23"/>
      <c r="EH1009" s="23"/>
      <c r="EI1009" s="23"/>
      <c r="EJ1009" s="23"/>
      <c r="EK1009" s="23"/>
      <c r="EL1009" s="23"/>
      <c r="EM1009" s="23"/>
      <c r="EN1009" s="23"/>
      <c r="EO1009" s="23"/>
      <c r="EP1009" s="23"/>
      <c r="EQ1009" s="23"/>
      <c r="ER1009" s="23"/>
      <c r="ES1009" s="23"/>
      <c r="ET1009" s="23"/>
      <c r="EU1009" s="23"/>
      <c r="EV1009" s="23"/>
      <c r="EW1009" s="23"/>
      <c r="EX1009" s="23"/>
      <c r="EY1009" s="23"/>
      <c r="EZ1009" s="23"/>
      <c r="FA1009" s="23"/>
      <c r="FB1009" s="23"/>
      <c r="FC1009" s="23"/>
      <c r="FD1009" s="23"/>
      <c r="FE1009" s="23"/>
      <c r="FF1009" s="23"/>
      <c r="FG1009" s="23"/>
      <c r="FH1009" s="23"/>
      <c r="FI1009" s="23"/>
      <c r="FJ1009" s="23"/>
      <c r="FK1009" s="23"/>
      <c r="FL1009" s="23"/>
      <c r="FM1009" s="23"/>
      <c r="FN1009" s="23"/>
      <c r="FO1009" s="23"/>
      <c r="FP1009" s="23"/>
      <c r="FQ1009" s="23"/>
      <c r="FR1009" s="23"/>
      <c r="FS1009" s="23"/>
      <c r="FT1009" s="23"/>
      <c r="FU1009" s="23"/>
      <c r="FV1009" s="23"/>
      <c r="FW1009" s="23"/>
      <c r="FX1009" s="23"/>
      <c r="FY1009" s="23"/>
      <c r="FZ1009" s="23"/>
      <c r="GA1009" s="23"/>
      <c r="GB1009" s="23"/>
      <c r="GC1009" s="23"/>
      <c r="GD1009" s="23"/>
      <c r="GE1009" s="23"/>
      <c r="GF1009" s="23"/>
      <c r="GG1009" s="23"/>
      <c r="GH1009" s="23"/>
      <c r="GI1009" s="23"/>
      <c r="GJ1009" s="23"/>
      <c r="GK1009" s="23"/>
    </row>
    <row r="1010" spans="1:193" x14ac:dyDescent="0.35">
      <c r="A1010" s="23"/>
      <c r="B1010" s="23"/>
      <c r="C1010" s="23"/>
      <c r="D1010" s="23"/>
      <c r="E1010" s="23"/>
      <c r="F1010" s="23"/>
      <c r="G1010" s="23"/>
      <c r="H1010" s="23"/>
      <c r="I1010" s="23"/>
      <c r="J1010" s="23"/>
      <c r="K1010" s="23"/>
      <c r="L1010" s="23"/>
      <c r="M1010" s="23"/>
      <c r="N1010" s="23"/>
      <c r="O1010" s="23"/>
      <c r="P1010" s="23"/>
      <c r="Q1010" s="23"/>
      <c r="R1010" s="23"/>
      <c r="S1010" s="23"/>
      <c r="T1010" s="23"/>
      <c r="U1010" s="23"/>
      <c r="V1010" s="23"/>
      <c r="W1010" s="23"/>
      <c r="X1010" s="23"/>
      <c r="Y1010" s="23"/>
      <c r="Z1010" s="23"/>
      <c r="AA1010" s="23"/>
      <c r="AB1010" s="23"/>
      <c r="AC1010" s="23"/>
      <c r="AD1010" s="23"/>
      <c r="AE1010" s="23"/>
      <c r="AF1010" s="23"/>
      <c r="AG1010" s="23"/>
      <c r="AH1010" s="23"/>
      <c r="AI1010" s="23"/>
      <c r="AJ1010" s="23"/>
      <c r="AK1010" s="23"/>
      <c r="AL1010" s="23"/>
      <c r="AM1010" s="23"/>
      <c r="AN1010" s="23"/>
      <c r="AO1010" s="23"/>
      <c r="AP1010" s="23"/>
      <c r="AQ1010" s="23"/>
      <c r="AR1010" s="23"/>
      <c r="AS1010" s="23"/>
      <c r="AT1010" s="23"/>
      <c r="AU1010" s="23"/>
      <c r="AV1010" s="23"/>
      <c r="AW1010" s="23"/>
      <c r="AX1010" s="23"/>
      <c r="AY1010" s="23"/>
      <c r="AZ1010" s="23"/>
      <c r="BA1010" s="23"/>
      <c r="BB1010" s="23"/>
      <c r="BC1010" s="23"/>
      <c r="BD1010" s="23"/>
      <c r="BE1010" s="23"/>
      <c r="BF1010" s="23"/>
      <c r="BG1010" s="23"/>
      <c r="BH1010" s="23"/>
      <c r="BI1010" s="23"/>
      <c r="BJ1010" s="23"/>
      <c r="BK1010" s="23"/>
      <c r="BL1010" s="23"/>
      <c r="BM1010" s="23"/>
      <c r="BN1010" s="23"/>
      <c r="BO1010" s="23"/>
      <c r="BP1010" s="23"/>
      <c r="BQ1010" s="23"/>
      <c r="BR1010" s="23"/>
      <c r="BS1010" s="23"/>
      <c r="BT1010" s="23"/>
      <c r="BU1010" s="23"/>
      <c r="BV1010" s="23"/>
      <c r="BW1010" s="23"/>
      <c r="BX1010" s="23"/>
      <c r="BY1010" s="23"/>
      <c r="BZ1010" s="23"/>
      <c r="CA1010" s="23"/>
      <c r="CB1010" s="23"/>
      <c r="CC1010" s="23"/>
      <c r="CD1010" s="23"/>
      <c r="CE1010" s="23"/>
      <c r="CF1010" s="23"/>
      <c r="CG1010" s="23"/>
      <c r="CH1010" s="23"/>
      <c r="CI1010" s="23"/>
      <c r="CJ1010" s="23"/>
      <c r="CK1010" s="23"/>
      <c r="CL1010" s="23"/>
      <c r="CM1010" s="23"/>
      <c r="CN1010" s="23"/>
      <c r="CO1010" s="23"/>
      <c r="CP1010" s="23"/>
      <c r="CQ1010" s="23"/>
      <c r="CR1010" s="23"/>
      <c r="CS1010" s="23"/>
      <c r="CT1010" s="23"/>
      <c r="CU1010" s="23"/>
      <c r="CV1010" s="23"/>
      <c r="CW1010" s="23"/>
      <c r="CX1010" s="23"/>
      <c r="CY1010" s="23"/>
      <c r="CZ1010" s="23"/>
      <c r="DA1010" s="23"/>
      <c r="DB1010" s="23"/>
      <c r="DC1010" s="23"/>
      <c r="DD1010" s="23"/>
      <c r="DE1010" s="23"/>
      <c r="DF1010" s="23"/>
      <c r="DG1010" s="23"/>
      <c r="DH1010" s="23"/>
      <c r="DI1010" s="23"/>
      <c r="DJ1010" s="23"/>
      <c r="DK1010" s="23"/>
      <c r="DL1010" s="23"/>
      <c r="DM1010" s="23"/>
      <c r="DN1010" s="23"/>
      <c r="DO1010" s="23"/>
      <c r="DP1010" s="23"/>
      <c r="DQ1010" s="23"/>
      <c r="DR1010" s="23"/>
      <c r="DS1010" s="23"/>
      <c r="DT1010" s="23"/>
      <c r="DU1010" s="23"/>
      <c r="DV1010" s="23"/>
      <c r="DW1010" s="23"/>
      <c r="DX1010" s="23"/>
      <c r="DY1010" s="23"/>
      <c r="DZ1010" s="23"/>
      <c r="EA1010" s="23"/>
      <c r="EB1010" s="23"/>
      <c r="EC1010" s="23"/>
      <c r="ED1010" s="23"/>
      <c r="EE1010" s="23"/>
      <c r="EF1010" s="23"/>
      <c r="EG1010" s="23"/>
      <c r="EH1010" s="23"/>
      <c r="EI1010" s="23"/>
      <c r="EJ1010" s="23"/>
      <c r="EK1010" s="23"/>
      <c r="EL1010" s="23"/>
      <c r="EM1010" s="23"/>
      <c r="EN1010" s="23"/>
      <c r="EO1010" s="23"/>
      <c r="EP1010" s="23"/>
      <c r="EQ1010" s="23"/>
      <c r="ER1010" s="23"/>
      <c r="ES1010" s="23"/>
      <c r="ET1010" s="23"/>
      <c r="EU1010" s="23"/>
      <c r="EV1010" s="23"/>
      <c r="EW1010" s="23"/>
      <c r="EX1010" s="23"/>
      <c r="EY1010" s="23"/>
      <c r="EZ1010" s="23"/>
      <c r="FA1010" s="23"/>
      <c r="FB1010" s="23"/>
      <c r="FC1010" s="23"/>
      <c r="FD1010" s="23"/>
      <c r="FE1010" s="23"/>
      <c r="FF1010" s="23"/>
      <c r="FG1010" s="23"/>
      <c r="FH1010" s="23"/>
      <c r="FI1010" s="23"/>
      <c r="FJ1010" s="23"/>
      <c r="FK1010" s="23"/>
      <c r="FL1010" s="23"/>
      <c r="FM1010" s="23"/>
      <c r="FN1010" s="23"/>
      <c r="FO1010" s="23"/>
      <c r="FP1010" s="23"/>
      <c r="FQ1010" s="23"/>
      <c r="FR1010" s="23"/>
      <c r="FS1010" s="23"/>
      <c r="FT1010" s="23"/>
      <c r="FU1010" s="23"/>
      <c r="FV1010" s="23"/>
      <c r="FW1010" s="23"/>
      <c r="FX1010" s="23"/>
      <c r="FY1010" s="23"/>
      <c r="FZ1010" s="23"/>
      <c r="GA1010" s="23"/>
      <c r="GB1010" s="23"/>
      <c r="GC1010" s="23"/>
      <c r="GD1010" s="23"/>
      <c r="GE1010" s="23"/>
      <c r="GF1010" s="23"/>
      <c r="GG1010" s="23"/>
      <c r="GH1010" s="23"/>
      <c r="GI1010" s="23"/>
      <c r="GJ1010" s="23"/>
      <c r="GK1010" s="23"/>
    </row>
    <row r="1011" spans="1:193" x14ac:dyDescent="0.35">
      <c r="A1011" s="23"/>
      <c r="B1011" s="23"/>
      <c r="C1011" s="23"/>
      <c r="D1011" s="23"/>
      <c r="E1011" s="23"/>
      <c r="F1011" s="23"/>
      <c r="G1011" s="23"/>
      <c r="H1011" s="23"/>
      <c r="I1011" s="23"/>
      <c r="J1011" s="23"/>
      <c r="K1011" s="23"/>
      <c r="L1011" s="23"/>
      <c r="M1011" s="23"/>
      <c r="N1011" s="23"/>
      <c r="O1011" s="23"/>
      <c r="P1011" s="23"/>
      <c r="Q1011" s="23"/>
      <c r="R1011" s="23"/>
      <c r="S1011" s="23"/>
      <c r="T1011" s="23"/>
      <c r="U1011" s="23"/>
      <c r="V1011" s="23"/>
      <c r="W1011" s="23"/>
      <c r="X1011" s="23"/>
      <c r="Y1011" s="23"/>
      <c r="Z1011" s="23"/>
      <c r="AA1011" s="23"/>
      <c r="AB1011" s="23"/>
      <c r="AC1011" s="23"/>
      <c r="AD1011" s="23"/>
      <c r="AE1011" s="23"/>
      <c r="AF1011" s="23"/>
      <c r="AG1011" s="23"/>
      <c r="AH1011" s="23"/>
      <c r="AI1011" s="23"/>
      <c r="AJ1011" s="23"/>
      <c r="AK1011" s="23"/>
      <c r="AL1011" s="23"/>
      <c r="AM1011" s="23"/>
      <c r="AN1011" s="23"/>
      <c r="AO1011" s="23"/>
      <c r="AP1011" s="23"/>
      <c r="AQ1011" s="23"/>
      <c r="AR1011" s="23"/>
      <c r="AS1011" s="23"/>
      <c r="AT1011" s="23"/>
      <c r="AU1011" s="23"/>
      <c r="AV1011" s="23"/>
      <c r="AW1011" s="23"/>
      <c r="AX1011" s="23"/>
      <c r="AY1011" s="23"/>
      <c r="AZ1011" s="23"/>
      <c r="BA1011" s="23"/>
      <c r="BB1011" s="23"/>
      <c r="BC1011" s="23"/>
      <c r="BD1011" s="23"/>
      <c r="BE1011" s="23"/>
      <c r="BF1011" s="23"/>
      <c r="BG1011" s="23"/>
      <c r="BH1011" s="23"/>
      <c r="BI1011" s="23"/>
      <c r="BJ1011" s="23"/>
      <c r="BK1011" s="23"/>
      <c r="BL1011" s="23"/>
      <c r="BM1011" s="23"/>
      <c r="BN1011" s="23"/>
      <c r="BO1011" s="23"/>
      <c r="BP1011" s="23"/>
      <c r="BQ1011" s="23"/>
      <c r="BR1011" s="23"/>
      <c r="BS1011" s="23"/>
      <c r="BT1011" s="23"/>
      <c r="BU1011" s="23"/>
      <c r="BV1011" s="23"/>
      <c r="BW1011" s="23"/>
      <c r="BX1011" s="23"/>
      <c r="BY1011" s="23"/>
      <c r="BZ1011" s="23"/>
      <c r="CA1011" s="23"/>
      <c r="CB1011" s="23"/>
      <c r="CC1011" s="23"/>
      <c r="CD1011" s="23"/>
      <c r="CE1011" s="23"/>
      <c r="CF1011" s="23"/>
      <c r="CG1011" s="23"/>
      <c r="CH1011" s="23"/>
      <c r="CI1011" s="23"/>
      <c r="CJ1011" s="23"/>
      <c r="CK1011" s="23"/>
      <c r="CL1011" s="23"/>
      <c r="CM1011" s="23"/>
      <c r="CN1011" s="23"/>
      <c r="CO1011" s="23"/>
      <c r="CP1011" s="23"/>
      <c r="CQ1011" s="23"/>
      <c r="CR1011" s="23"/>
      <c r="CS1011" s="23"/>
      <c r="CT1011" s="23"/>
      <c r="CU1011" s="23"/>
      <c r="CV1011" s="23"/>
      <c r="CW1011" s="23"/>
      <c r="CX1011" s="23"/>
      <c r="CY1011" s="23"/>
      <c r="CZ1011" s="23"/>
      <c r="DA1011" s="23"/>
      <c r="DB1011" s="23"/>
      <c r="DC1011" s="23"/>
      <c r="DD1011" s="23"/>
      <c r="DE1011" s="23"/>
      <c r="DF1011" s="23"/>
      <c r="DG1011" s="23"/>
      <c r="DH1011" s="23"/>
      <c r="DI1011" s="23"/>
      <c r="DJ1011" s="23"/>
      <c r="DK1011" s="23"/>
      <c r="DL1011" s="23"/>
      <c r="DM1011" s="23"/>
      <c r="DN1011" s="23"/>
      <c r="DO1011" s="23"/>
      <c r="DP1011" s="23"/>
      <c r="DQ1011" s="23"/>
      <c r="DR1011" s="23"/>
      <c r="DS1011" s="23"/>
      <c r="DT1011" s="23"/>
      <c r="DU1011" s="23"/>
      <c r="DV1011" s="23"/>
      <c r="DW1011" s="23"/>
      <c r="DX1011" s="23"/>
      <c r="DY1011" s="23"/>
      <c r="DZ1011" s="23"/>
      <c r="EA1011" s="23"/>
      <c r="EB1011" s="23"/>
      <c r="EC1011" s="23"/>
      <c r="ED1011" s="23"/>
      <c r="EE1011" s="23"/>
      <c r="EF1011" s="23"/>
      <c r="EG1011" s="23"/>
      <c r="EH1011" s="23"/>
      <c r="EI1011" s="23"/>
      <c r="EJ1011" s="23"/>
      <c r="EK1011" s="23"/>
      <c r="EL1011" s="23"/>
      <c r="EM1011" s="23"/>
      <c r="EN1011" s="23"/>
      <c r="EO1011" s="23"/>
      <c r="EP1011" s="23"/>
      <c r="EQ1011" s="23"/>
      <c r="ER1011" s="23"/>
      <c r="ES1011" s="23"/>
      <c r="ET1011" s="23"/>
      <c r="EU1011" s="23"/>
      <c r="EV1011" s="23"/>
      <c r="EW1011" s="23"/>
      <c r="EX1011" s="23"/>
      <c r="EY1011" s="23"/>
      <c r="EZ1011" s="23"/>
      <c r="FA1011" s="23"/>
      <c r="FB1011" s="23"/>
      <c r="FC1011" s="23"/>
      <c r="FD1011" s="23"/>
      <c r="FE1011" s="23"/>
      <c r="FF1011" s="23"/>
      <c r="FG1011" s="23"/>
      <c r="FH1011" s="23"/>
      <c r="FI1011" s="23"/>
      <c r="FJ1011" s="23"/>
      <c r="FK1011" s="23"/>
      <c r="FL1011" s="23"/>
      <c r="FM1011" s="23"/>
      <c r="FN1011" s="23"/>
      <c r="FO1011" s="23"/>
      <c r="FP1011" s="23"/>
      <c r="FQ1011" s="23"/>
      <c r="FR1011" s="23"/>
      <c r="FS1011" s="23"/>
      <c r="FT1011" s="23"/>
      <c r="FU1011" s="23"/>
      <c r="FV1011" s="23"/>
      <c r="FW1011" s="23"/>
      <c r="FX1011" s="23"/>
      <c r="FY1011" s="23"/>
      <c r="FZ1011" s="23"/>
      <c r="GA1011" s="23"/>
      <c r="GB1011" s="23"/>
      <c r="GC1011" s="23"/>
      <c r="GD1011" s="23"/>
      <c r="GE1011" s="23"/>
      <c r="GF1011" s="23"/>
      <c r="GG1011" s="23"/>
      <c r="GH1011" s="23"/>
      <c r="GI1011" s="23"/>
      <c r="GJ1011" s="23"/>
      <c r="GK1011" s="23"/>
    </row>
    <row r="1012" spans="1:193" x14ac:dyDescent="0.35">
      <c r="A1012" s="23"/>
      <c r="B1012" s="23"/>
      <c r="C1012" s="23"/>
      <c r="D1012" s="23"/>
      <c r="E1012" s="23"/>
      <c r="F1012" s="23"/>
      <c r="G1012" s="23"/>
      <c r="H1012" s="23"/>
      <c r="I1012" s="23"/>
      <c r="J1012" s="23"/>
      <c r="K1012" s="23"/>
      <c r="L1012" s="23"/>
      <c r="M1012" s="23"/>
      <c r="N1012" s="23"/>
      <c r="O1012" s="23"/>
      <c r="P1012" s="23"/>
      <c r="Q1012" s="23"/>
      <c r="R1012" s="23"/>
      <c r="S1012" s="23"/>
      <c r="T1012" s="23"/>
      <c r="U1012" s="23"/>
      <c r="V1012" s="23"/>
      <c r="W1012" s="23"/>
      <c r="X1012" s="23"/>
      <c r="Y1012" s="23"/>
      <c r="Z1012" s="23"/>
      <c r="AA1012" s="23"/>
      <c r="AB1012" s="23"/>
      <c r="AC1012" s="23"/>
      <c r="AD1012" s="23"/>
      <c r="AE1012" s="23"/>
      <c r="AF1012" s="23"/>
      <c r="AG1012" s="23"/>
      <c r="AH1012" s="23"/>
      <c r="AI1012" s="23"/>
      <c r="AJ1012" s="23"/>
      <c r="AK1012" s="23"/>
      <c r="AL1012" s="23"/>
      <c r="AM1012" s="23"/>
      <c r="AN1012" s="23"/>
      <c r="AO1012" s="23"/>
      <c r="AP1012" s="23"/>
      <c r="AQ1012" s="23"/>
      <c r="AR1012" s="23"/>
      <c r="AS1012" s="23"/>
      <c r="AT1012" s="23"/>
      <c r="AU1012" s="23"/>
      <c r="AV1012" s="23"/>
      <c r="AW1012" s="23"/>
      <c r="AX1012" s="23"/>
      <c r="AY1012" s="23"/>
      <c r="AZ1012" s="23"/>
      <c r="BA1012" s="23"/>
      <c r="BB1012" s="23"/>
      <c r="BC1012" s="23"/>
      <c r="BD1012" s="23"/>
      <c r="BE1012" s="23"/>
      <c r="BF1012" s="23"/>
      <c r="BG1012" s="23"/>
      <c r="BH1012" s="23"/>
      <c r="BI1012" s="23"/>
      <c r="BJ1012" s="23"/>
      <c r="BK1012" s="23"/>
      <c r="BL1012" s="23"/>
      <c r="BM1012" s="23"/>
      <c r="BN1012" s="23"/>
      <c r="BO1012" s="23"/>
      <c r="BP1012" s="23"/>
      <c r="BQ1012" s="23"/>
      <c r="BR1012" s="23"/>
      <c r="BS1012" s="23"/>
      <c r="BT1012" s="23"/>
      <c r="BU1012" s="23"/>
      <c r="BV1012" s="23"/>
      <c r="BW1012" s="23"/>
      <c r="BX1012" s="23"/>
      <c r="BY1012" s="23"/>
      <c r="BZ1012" s="23"/>
      <c r="CA1012" s="23"/>
      <c r="CB1012" s="23"/>
      <c r="CC1012" s="23"/>
      <c r="CD1012" s="23"/>
      <c r="CE1012" s="23"/>
      <c r="CF1012" s="23"/>
      <c r="CG1012" s="23"/>
      <c r="CH1012" s="23"/>
      <c r="CI1012" s="23"/>
      <c r="CJ1012" s="23"/>
      <c r="CK1012" s="23"/>
      <c r="CL1012" s="23"/>
      <c r="CM1012" s="23"/>
      <c r="CN1012" s="23"/>
      <c r="CO1012" s="23"/>
      <c r="CP1012" s="23"/>
      <c r="CQ1012" s="23"/>
      <c r="CR1012" s="23"/>
      <c r="CS1012" s="23"/>
      <c r="CT1012" s="23"/>
      <c r="CU1012" s="23"/>
      <c r="CV1012" s="23"/>
      <c r="CW1012" s="23"/>
      <c r="CX1012" s="23"/>
      <c r="CY1012" s="23"/>
      <c r="CZ1012" s="23"/>
      <c r="DA1012" s="23"/>
      <c r="DB1012" s="23"/>
      <c r="DC1012" s="23"/>
      <c r="DD1012" s="23"/>
      <c r="DE1012" s="23"/>
      <c r="DF1012" s="23"/>
      <c r="DG1012" s="23"/>
      <c r="DH1012" s="23"/>
      <c r="DI1012" s="23"/>
      <c r="DJ1012" s="23"/>
      <c r="DK1012" s="23"/>
      <c r="DL1012" s="23"/>
      <c r="DM1012" s="23"/>
      <c r="DN1012" s="23"/>
      <c r="DO1012" s="23"/>
      <c r="DP1012" s="23"/>
      <c r="DQ1012" s="23"/>
      <c r="DR1012" s="23"/>
      <c r="DS1012" s="23"/>
      <c r="DT1012" s="23"/>
      <c r="DU1012" s="23"/>
      <c r="DV1012" s="23"/>
      <c r="DW1012" s="23"/>
      <c r="DX1012" s="23"/>
      <c r="DY1012" s="23"/>
      <c r="DZ1012" s="23"/>
      <c r="EA1012" s="23"/>
      <c r="EB1012" s="23"/>
      <c r="EC1012" s="23"/>
      <c r="ED1012" s="23"/>
      <c r="EE1012" s="23"/>
      <c r="EF1012" s="23"/>
      <c r="EG1012" s="23"/>
      <c r="EH1012" s="23"/>
      <c r="EI1012" s="23"/>
      <c r="EJ1012" s="23"/>
      <c r="EK1012" s="23"/>
      <c r="EL1012" s="23"/>
      <c r="EM1012" s="23"/>
      <c r="EN1012" s="23"/>
      <c r="EO1012" s="23"/>
      <c r="EP1012" s="23"/>
      <c r="EQ1012" s="23"/>
      <c r="ER1012" s="23"/>
      <c r="ES1012" s="23"/>
      <c r="ET1012" s="23"/>
      <c r="EU1012" s="23"/>
      <c r="EV1012" s="23"/>
      <c r="EW1012" s="23"/>
      <c r="EX1012" s="23"/>
      <c r="EY1012" s="23"/>
      <c r="EZ1012" s="23"/>
      <c r="FA1012" s="23"/>
      <c r="FB1012" s="23"/>
      <c r="FC1012" s="23"/>
      <c r="FD1012" s="23"/>
      <c r="FE1012" s="23"/>
      <c r="FF1012" s="23"/>
      <c r="FG1012" s="23"/>
      <c r="FH1012" s="23"/>
      <c r="FI1012" s="23"/>
      <c r="FJ1012" s="23"/>
      <c r="FK1012" s="23"/>
      <c r="FL1012" s="23"/>
      <c r="FM1012" s="23"/>
      <c r="FN1012" s="23"/>
      <c r="FO1012" s="23"/>
      <c r="FP1012" s="23"/>
      <c r="FQ1012" s="23"/>
      <c r="FR1012" s="23"/>
      <c r="FS1012" s="23"/>
      <c r="FT1012" s="23"/>
      <c r="FU1012" s="23"/>
      <c r="FV1012" s="23"/>
      <c r="FW1012" s="23"/>
      <c r="FX1012" s="23"/>
      <c r="FY1012" s="23"/>
      <c r="FZ1012" s="23"/>
      <c r="GA1012" s="23"/>
      <c r="GB1012" s="23"/>
      <c r="GC1012" s="23"/>
      <c r="GD1012" s="23"/>
      <c r="GE1012" s="23"/>
      <c r="GF1012" s="23"/>
      <c r="GG1012" s="23"/>
      <c r="GH1012" s="23"/>
      <c r="GI1012" s="23"/>
      <c r="GJ1012" s="23"/>
      <c r="GK1012" s="23"/>
    </row>
    <row r="1013" spans="1:193" x14ac:dyDescent="0.35">
      <c r="A1013" s="23"/>
      <c r="B1013" s="23"/>
      <c r="C1013" s="23"/>
      <c r="D1013" s="23"/>
      <c r="E1013" s="23"/>
      <c r="F1013" s="23"/>
      <c r="G1013" s="23"/>
      <c r="H1013" s="23"/>
      <c r="I1013" s="23"/>
      <c r="J1013" s="23"/>
      <c r="K1013" s="23"/>
      <c r="L1013" s="23"/>
      <c r="M1013" s="23"/>
      <c r="N1013" s="23"/>
      <c r="O1013" s="23"/>
      <c r="P1013" s="23"/>
      <c r="Q1013" s="23"/>
      <c r="R1013" s="23"/>
      <c r="S1013" s="23"/>
      <c r="T1013" s="23"/>
      <c r="U1013" s="23"/>
      <c r="V1013" s="23"/>
      <c r="W1013" s="23"/>
      <c r="X1013" s="23"/>
      <c r="Y1013" s="23"/>
      <c r="Z1013" s="23"/>
      <c r="AA1013" s="23"/>
      <c r="AB1013" s="23"/>
      <c r="AC1013" s="23"/>
      <c r="AD1013" s="23"/>
      <c r="AE1013" s="23"/>
      <c r="AF1013" s="23"/>
      <c r="AG1013" s="23"/>
      <c r="AH1013" s="23"/>
      <c r="AI1013" s="23"/>
      <c r="AJ1013" s="23"/>
      <c r="AK1013" s="23"/>
      <c r="AL1013" s="23"/>
      <c r="AM1013" s="23"/>
      <c r="AN1013" s="23"/>
      <c r="AO1013" s="23"/>
      <c r="AP1013" s="23"/>
      <c r="AQ1013" s="23"/>
      <c r="AR1013" s="23"/>
      <c r="AS1013" s="23"/>
      <c r="AT1013" s="23"/>
      <c r="AU1013" s="23"/>
      <c r="AV1013" s="23"/>
      <c r="AW1013" s="23"/>
      <c r="AX1013" s="23"/>
      <c r="AY1013" s="23"/>
      <c r="AZ1013" s="23"/>
      <c r="BA1013" s="23"/>
      <c r="BB1013" s="23"/>
      <c r="BC1013" s="23"/>
      <c r="BD1013" s="23"/>
      <c r="BE1013" s="23"/>
      <c r="BF1013" s="23"/>
      <c r="BG1013" s="23"/>
      <c r="BH1013" s="23"/>
      <c r="BI1013" s="23"/>
      <c r="BJ1013" s="23"/>
      <c r="BK1013" s="23"/>
      <c r="BL1013" s="23"/>
      <c r="BM1013" s="23"/>
      <c r="BN1013" s="23"/>
      <c r="BO1013" s="23"/>
      <c r="BP1013" s="23"/>
      <c r="BQ1013" s="23"/>
      <c r="BR1013" s="23"/>
      <c r="BS1013" s="23"/>
      <c r="BT1013" s="23"/>
      <c r="BU1013" s="23"/>
      <c r="BV1013" s="23"/>
      <c r="BW1013" s="23"/>
      <c r="BX1013" s="23"/>
      <c r="BY1013" s="23"/>
      <c r="BZ1013" s="23"/>
      <c r="CA1013" s="23"/>
      <c r="CB1013" s="23"/>
      <c r="CC1013" s="23"/>
      <c r="CD1013" s="23"/>
      <c r="CE1013" s="23"/>
      <c r="CF1013" s="23"/>
      <c r="CG1013" s="23"/>
      <c r="CH1013" s="23"/>
      <c r="CI1013" s="23"/>
      <c r="CJ1013" s="23"/>
      <c r="CK1013" s="23"/>
      <c r="CL1013" s="23"/>
      <c r="CM1013" s="23"/>
      <c r="CN1013" s="23"/>
      <c r="CO1013" s="23"/>
      <c r="CP1013" s="23"/>
      <c r="CQ1013" s="23"/>
      <c r="CR1013" s="23"/>
      <c r="CS1013" s="23"/>
      <c r="CT1013" s="23"/>
      <c r="CU1013" s="23"/>
      <c r="CV1013" s="23"/>
      <c r="CW1013" s="23"/>
      <c r="CX1013" s="23"/>
      <c r="CY1013" s="23"/>
      <c r="CZ1013" s="23"/>
      <c r="DA1013" s="23"/>
      <c r="DB1013" s="23"/>
      <c r="DC1013" s="23"/>
      <c r="DD1013" s="23"/>
      <c r="DE1013" s="23"/>
      <c r="DF1013" s="23"/>
      <c r="DG1013" s="23"/>
      <c r="DH1013" s="23"/>
      <c r="DI1013" s="23"/>
      <c r="DJ1013" s="23"/>
      <c r="DK1013" s="23"/>
      <c r="DL1013" s="23"/>
      <c r="DM1013" s="23"/>
      <c r="DN1013" s="23"/>
      <c r="DO1013" s="23"/>
      <c r="DP1013" s="23"/>
      <c r="DQ1013" s="23"/>
      <c r="DR1013" s="23"/>
      <c r="DS1013" s="23"/>
      <c r="DT1013" s="23"/>
      <c r="DU1013" s="23"/>
      <c r="DV1013" s="23"/>
      <c r="DW1013" s="23"/>
      <c r="DX1013" s="23"/>
      <c r="DY1013" s="23"/>
      <c r="DZ1013" s="23"/>
      <c r="EA1013" s="23"/>
      <c r="EB1013" s="23"/>
      <c r="EC1013" s="23"/>
      <c r="ED1013" s="23"/>
      <c r="EE1013" s="23"/>
      <c r="EF1013" s="23"/>
      <c r="EG1013" s="23"/>
      <c r="EH1013" s="23"/>
      <c r="EI1013" s="23"/>
      <c r="EJ1013" s="23"/>
      <c r="EK1013" s="23"/>
      <c r="EL1013" s="23"/>
      <c r="EM1013" s="23"/>
      <c r="EN1013" s="23"/>
      <c r="EO1013" s="23"/>
      <c r="EP1013" s="23"/>
      <c r="EQ1013" s="23"/>
      <c r="ER1013" s="23"/>
      <c r="ES1013" s="23"/>
      <c r="ET1013" s="23"/>
      <c r="EU1013" s="23"/>
      <c r="EV1013" s="23"/>
      <c r="EW1013" s="23"/>
      <c r="EX1013" s="23"/>
      <c r="EY1013" s="23"/>
      <c r="EZ1013" s="23"/>
      <c r="FA1013" s="23"/>
      <c r="FB1013" s="23"/>
      <c r="FC1013" s="23"/>
      <c r="FD1013" s="23"/>
      <c r="FE1013" s="23"/>
      <c r="FF1013" s="23"/>
      <c r="FG1013" s="23"/>
      <c r="FH1013" s="23"/>
      <c r="FI1013" s="23"/>
      <c r="FJ1013" s="23"/>
      <c r="FK1013" s="23"/>
      <c r="FL1013" s="23"/>
      <c r="FM1013" s="23"/>
      <c r="FN1013" s="23"/>
      <c r="FO1013" s="23"/>
      <c r="FP1013" s="23"/>
      <c r="FQ1013" s="23"/>
      <c r="FR1013" s="23"/>
      <c r="FS1013" s="23"/>
      <c r="FT1013" s="23"/>
      <c r="FU1013" s="23"/>
      <c r="FV1013" s="23"/>
      <c r="FW1013" s="23"/>
      <c r="FX1013" s="23"/>
      <c r="FY1013" s="23"/>
      <c r="FZ1013" s="23"/>
      <c r="GA1013" s="23"/>
      <c r="GB1013" s="23"/>
      <c r="GC1013" s="23"/>
      <c r="GD1013" s="23"/>
      <c r="GE1013" s="23"/>
      <c r="GF1013" s="23"/>
      <c r="GG1013" s="23"/>
      <c r="GH1013" s="23"/>
      <c r="GI1013" s="23"/>
      <c r="GJ1013" s="23"/>
      <c r="GK1013" s="23"/>
    </row>
    <row r="1014" spans="1:193" x14ac:dyDescent="0.35">
      <c r="A1014" s="23"/>
      <c r="B1014" s="23"/>
      <c r="C1014" s="23"/>
      <c r="D1014" s="23"/>
      <c r="E1014" s="23"/>
      <c r="F1014" s="23"/>
      <c r="G1014" s="23"/>
      <c r="H1014" s="23"/>
      <c r="I1014" s="23"/>
      <c r="J1014" s="23"/>
      <c r="K1014" s="23"/>
      <c r="L1014" s="23"/>
      <c r="M1014" s="23"/>
      <c r="N1014" s="23"/>
      <c r="O1014" s="23"/>
      <c r="P1014" s="23"/>
      <c r="Q1014" s="23"/>
      <c r="R1014" s="23"/>
      <c r="S1014" s="23"/>
      <c r="T1014" s="23"/>
      <c r="U1014" s="23"/>
      <c r="V1014" s="23"/>
      <c r="W1014" s="23"/>
      <c r="X1014" s="23"/>
      <c r="Y1014" s="23"/>
      <c r="Z1014" s="23"/>
      <c r="AA1014" s="23"/>
      <c r="AB1014" s="23"/>
      <c r="AC1014" s="23"/>
      <c r="AD1014" s="23"/>
      <c r="AE1014" s="23"/>
      <c r="AF1014" s="23"/>
      <c r="AG1014" s="23"/>
      <c r="AH1014" s="23"/>
      <c r="AI1014" s="23"/>
      <c r="AJ1014" s="23"/>
      <c r="AK1014" s="23"/>
      <c r="AL1014" s="23"/>
      <c r="AM1014" s="23"/>
      <c r="AN1014" s="23"/>
      <c r="AO1014" s="23"/>
      <c r="AP1014" s="23"/>
      <c r="AQ1014" s="23"/>
      <c r="AR1014" s="23"/>
      <c r="AS1014" s="23"/>
      <c r="AT1014" s="23"/>
      <c r="AU1014" s="23"/>
      <c r="AV1014" s="23"/>
      <c r="AW1014" s="23"/>
      <c r="AX1014" s="23"/>
      <c r="AY1014" s="23"/>
      <c r="AZ1014" s="23"/>
      <c r="BA1014" s="23"/>
      <c r="BB1014" s="23"/>
      <c r="BC1014" s="23"/>
      <c r="BD1014" s="23"/>
      <c r="BE1014" s="23"/>
      <c r="BF1014" s="23"/>
      <c r="BG1014" s="23"/>
      <c r="BH1014" s="23"/>
      <c r="BI1014" s="23"/>
      <c r="BJ1014" s="23"/>
      <c r="BK1014" s="23"/>
      <c r="BL1014" s="23"/>
      <c r="BM1014" s="23"/>
      <c r="BN1014" s="23"/>
      <c r="BO1014" s="23"/>
      <c r="BP1014" s="23"/>
      <c r="BQ1014" s="23"/>
      <c r="BR1014" s="23"/>
      <c r="BS1014" s="23"/>
      <c r="BT1014" s="23"/>
      <c r="BU1014" s="23"/>
      <c r="BV1014" s="23"/>
      <c r="BW1014" s="23"/>
      <c r="BX1014" s="23"/>
      <c r="BY1014" s="23"/>
      <c r="BZ1014" s="23"/>
      <c r="CA1014" s="23"/>
      <c r="CB1014" s="23"/>
      <c r="CC1014" s="23"/>
      <c r="CD1014" s="23"/>
      <c r="CE1014" s="23"/>
      <c r="CF1014" s="23"/>
      <c r="CG1014" s="23"/>
      <c r="CH1014" s="23"/>
      <c r="CI1014" s="23"/>
      <c r="CJ1014" s="23"/>
      <c r="CK1014" s="23"/>
      <c r="CL1014" s="23"/>
      <c r="CM1014" s="23"/>
      <c r="CN1014" s="23"/>
      <c r="CO1014" s="23"/>
      <c r="CP1014" s="23"/>
      <c r="CQ1014" s="23"/>
      <c r="CR1014" s="23"/>
      <c r="CS1014" s="23"/>
      <c r="CT1014" s="23"/>
      <c r="CU1014" s="23"/>
      <c r="CV1014" s="23"/>
      <c r="CW1014" s="23"/>
      <c r="CX1014" s="23"/>
      <c r="CY1014" s="23"/>
      <c r="CZ1014" s="23"/>
      <c r="DA1014" s="23"/>
      <c r="DB1014" s="23"/>
      <c r="DC1014" s="23"/>
      <c r="DD1014" s="23"/>
      <c r="DE1014" s="23"/>
      <c r="DF1014" s="23"/>
      <c r="DG1014" s="23"/>
      <c r="DH1014" s="23"/>
      <c r="DI1014" s="23"/>
      <c r="DJ1014" s="23"/>
      <c r="DK1014" s="23"/>
      <c r="DL1014" s="23"/>
      <c r="DM1014" s="23"/>
      <c r="DN1014" s="23"/>
      <c r="DO1014" s="23"/>
      <c r="DP1014" s="23"/>
      <c r="DQ1014" s="23"/>
      <c r="DR1014" s="23"/>
      <c r="DS1014" s="23"/>
      <c r="DT1014" s="23"/>
      <c r="DU1014" s="23"/>
      <c r="DV1014" s="23"/>
      <c r="DW1014" s="23"/>
      <c r="DX1014" s="23"/>
      <c r="DY1014" s="23"/>
      <c r="DZ1014" s="23"/>
      <c r="EA1014" s="23"/>
      <c r="EB1014" s="23"/>
      <c r="EC1014" s="23"/>
      <c r="ED1014" s="23"/>
      <c r="EE1014" s="23"/>
      <c r="EF1014" s="23"/>
      <c r="EG1014" s="23"/>
      <c r="EH1014" s="23"/>
      <c r="EI1014" s="23"/>
      <c r="EJ1014" s="23"/>
      <c r="EK1014" s="23"/>
      <c r="EL1014" s="23"/>
      <c r="EM1014" s="23"/>
      <c r="EN1014" s="23"/>
      <c r="EO1014" s="23"/>
      <c r="EP1014" s="23"/>
      <c r="EQ1014" s="23"/>
      <c r="ER1014" s="23"/>
      <c r="ES1014" s="23"/>
      <c r="ET1014" s="23"/>
      <c r="EU1014" s="23"/>
      <c r="EV1014" s="23"/>
      <c r="EW1014" s="23"/>
      <c r="EX1014" s="23"/>
      <c r="EY1014" s="23"/>
      <c r="EZ1014" s="23"/>
      <c r="FA1014" s="23"/>
      <c r="FB1014" s="23"/>
      <c r="FC1014" s="23"/>
      <c r="FD1014" s="23"/>
      <c r="FE1014" s="23"/>
      <c r="FF1014" s="23"/>
      <c r="FG1014" s="23"/>
      <c r="FH1014" s="23"/>
      <c r="FI1014" s="23"/>
      <c r="FJ1014" s="23"/>
      <c r="FK1014" s="23"/>
      <c r="FL1014" s="23"/>
      <c r="FM1014" s="23"/>
      <c r="FN1014" s="23"/>
      <c r="FO1014" s="23"/>
      <c r="FP1014" s="23"/>
      <c r="FQ1014" s="23"/>
      <c r="FR1014" s="23"/>
      <c r="FS1014" s="23"/>
      <c r="FT1014" s="23"/>
      <c r="FU1014" s="23"/>
      <c r="FV1014" s="23"/>
      <c r="FW1014" s="23"/>
      <c r="FX1014" s="23"/>
      <c r="FY1014" s="23"/>
      <c r="FZ1014" s="23"/>
      <c r="GA1014" s="23"/>
      <c r="GB1014" s="23"/>
      <c r="GC1014" s="23"/>
      <c r="GD1014" s="23"/>
      <c r="GE1014" s="23"/>
      <c r="GF1014" s="23"/>
      <c r="GG1014" s="23"/>
      <c r="GH1014" s="23"/>
      <c r="GI1014" s="23"/>
      <c r="GJ1014" s="23"/>
      <c r="GK1014" s="23"/>
    </row>
    <row r="1015" spans="1:193" x14ac:dyDescent="0.35">
      <c r="A1015" s="23"/>
      <c r="B1015" s="23"/>
      <c r="C1015" s="23"/>
      <c r="D1015" s="23"/>
      <c r="E1015" s="23"/>
      <c r="F1015" s="23"/>
      <c r="G1015" s="23"/>
      <c r="H1015" s="23"/>
      <c r="I1015" s="23"/>
      <c r="J1015" s="23"/>
      <c r="K1015" s="23"/>
      <c r="L1015" s="23"/>
      <c r="M1015" s="23"/>
      <c r="N1015" s="23"/>
      <c r="O1015" s="23"/>
      <c r="P1015" s="23"/>
      <c r="Q1015" s="23"/>
      <c r="R1015" s="23"/>
      <c r="S1015" s="23"/>
      <c r="T1015" s="23"/>
      <c r="U1015" s="23"/>
      <c r="V1015" s="23"/>
      <c r="W1015" s="23"/>
      <c r="X1015" s="23"/>
      <c r="Y1015" s="23"/>
      <c r="Z1015" s="23"/>
      <c r="AA1015" s="23"/>
      <c r="AB1015" s="23"/>
      <c r="AC1015" s="23"/>
      <c r="AD1015" s="23"/>
      <c r="AE1015" s="23"/>
      <c r="AF1015" s="23"/>
      <c r="AG1015" s="23"/>
      <c r="AH1015" s="23"/>
      <c r="AI1015" s="23"/>
      <c r="AJ1015" s="23"/>
      <c r="AK1015" s="23"/>
      <c r="AL1015" s="23"/>
      <c r="AM1015" s="23"/>
      <c r="AN1015" s="23"/>
      <c r="AO1015" s="23"/>
      <c r="AP1015" s="23"/>
      <c r="AQ1015" s="23"/>
      <c r="AR1015" s="23"/>
      <c r="AS1015" s="23"/>
      <c r="AT1015" s="23"/>
      <c r="AU1015" s="23"/>
      <c r="AV1015" s="23"/>
      <c r="AW1015" s="23"/>
      <c r="AX1015" s="23"/>
      <c r="AY1015" s="23"/>
      <c r="AZ1015" s="23"/>
      <c r="BA1015" s="23"/>
      <c r="BB1015" s="23"/>
      <c r="BC1015" s="23"/>
      <c r="BD1015" s="23"/>
      <c r="BE1015" s="23"/>
      <c r="BF1015" s="23"/>
      <c r="BG1015" s="23"/>
      <c r="BH1015" s="23"/>
      <c r="BI1015" s="23"/>
      <c r="BJ1015" s="23"/>
      <c r="BK1015" s="23"/>
      <c r="BL1015" s="23"/>
      <c r="BM1015" s="23"/>
      <c r="BN1015" s="23"/>
      <c r="BO1015" s="23"/>
      <c r="BP1015" s="23"/>
      <c r="BQ1015" s="23"/>
      <c r="BR1015" s="23"/>
      <c r="BS1015" s="23"/>
      <c r="BT1015" s="23"/>
      <c r="BU1015" s="23"/>
      <c r="BV1015" s="23"/>
      <c r="BW1015" s="23"/>
      <c r="BX1015" s="23"/>
      <c r="BY1015" s="23"/>
      <c r="BZ1015" s="23"/>
      <c r="CA1015" s="23"/>
      <c r="CB1015" s="23"/>
      <c r="CC1015" s="23"/>
      <c r="CD1015" s="23"/>
      <c r="CE1015" s="23"/>
      <c r="CF1015" s="23"/>
      <c r="CG1015" s="23"/>
      <c r="CH1015" s="23"/>
      <c r="CI1015" s="23"/>
      <c r="CJ1015" s="23"/>
      <c r="CK1015" s="23"/>
      <c r="CL1015" s="23"/>
      <c r="CM1015" s="23"/>
      <c r="CN1015" s="23"/>
      <c r="CO1015" s="23"/>
      <c r="CP1015" s="23"/>
      <c r="CQ1015" s="23"/>
      <c r="CR1015" s="23"/>
      <c r="CS1015" s="23"/>
      <c r="CT1015" s="23"/>
      <c r="CU1015" s="23"/>
      <c r="CV1015" s="23"/>
      <c r="CW1015" s="23"/>
      <c r="CX1015" s="23"/>
      <c r="CY1015" s="23"/>
      <c r="CZ1015" s="23"/>
      <c r="DA1015" s="23"/>
      <c r="DB1015" s="23"/>
      <c r="DC1015" s="23"/>
      <c r="DD1015" s="23"/>
      <c r="DE1015" s="23"/>
      <c r="DF1015" s="23"/>
      <c r="DG1015" s="23"/>
      <c r="DH1015" s="23"/>
      <c r="DI1015" s="23"/>
      <c r="DJ1015" s="23"/>
      <c r="DK1015" s="23"/>
      <c r="DL1015" s="23"/>
      <c r="DM1015" s="23"/>
      <c r="DN1015" s="23"/>
      <c r="DO1015" s="23"/>
      <c r="DP1015" s="23"/>
      <c r="DQ1015" s="23"/>
      <c r="DR1015" s="23"/>
      <c r="DS1015" s="23"/>
      <c r="DT1015" s="23"/>
      <c r="DU1015" s="23"/>
      <c r="DV1015" s="23"/>
      <c r="DW1015" s="23"/>
      <c r="DX1015" s="23"/>
      <c r="DY1015" s="23"/>
      <c r="DZ1015" s="23"/>
      <c r="EA1015" s="23"/>
      <c r="EB1015" s="23"/>
      <c r="EC1015" s="23"/>
      <c r="ED1015" s="23"/>
      <c r="EE1015" s="23"/>
      <c r="EF1015" s="23"/>
      <c r="EG1015" s="23"/>
      <c r="EH1015" s="23"/>
      <c r="EI1015" s="23"/>
      <c r="EJ1015" s="23"/>
      <c r="EK1015" s="23"/>
      <c r="EL1015" s="23"/>
      <c r="EM1015" s="23"/>
      <c r="EN1015" s="23"/>
      <c r="EO1015" s="23"/>
      <c r="EP1015" s="23"/>
      <c r="EQ1015" s="23"/>
      <c r="ER1015" s="23"/>
      <c r="ES1015" s="23"/>
      <c r="ET1015" s="23"/>
      <c r="EU1015" s="23"/>
      <c r="EV1015" s="23"/>
      <c r="EW1015" s="23"/>
      <c r="EX1015" s="23"/>
      <c r="EY1015" s="23"/>
      <c r="EZ1015" s="23"/>
      <c r="FA1015" s="23"/>
      <c r="FB1015" s="23"/>
      <c r="FC1015" s="23"/>
      <c r="FD1015" s="23"/>
      <c r="FE1015" s="23"/>
      <c r="FF1015" s="23"/>
      <c r="FG1015" s="23"/>
      <c r="FH1015" s="23"/>
      <c r="FI1015" s="23"/>
      <c r="FJ1015" s="23"/>
      <c r="FK1015" s="23"/>
      <c r="FL1015" s="23"/>
      <c r="FM1015" s="23"/>
      <c r="FN1015" s="23"/>
      <c r="FO1015" s="23"/>
      <c r="FP1015" s="23"/>
      <c r="FQ1015" s="23"/>
      <c r="FR1015" s="23"/>
      <c r="FS1015" s="23"/>
      <c r="FT1015" s="23"/>
      <c r="FU1015" s="23"/>
      <c r="FV1015" s="23"/>
      <c r="FW1015" s="23"/>
      <c r="FX1015" s="23"/>
      <c r="FY1015" s="23"/>
      <c r="FZ1015" s="23"/>
      <c r="GA1015" s="23"/>
      <c r="GB1015" s="23"/>
      <c r="GC1015" s="23"/>
      <c r="GD1015" s="23"/>
      <c r="GE1015" s="23"/>
      <c r="GF1015" s="23"/>
      <c r="GG1015" s="23"/>
      <c r="GH1015" s="23"/>
      <c r="GI1015" s="23"/>
      <c r="GJ1015" s="23"/>
      <c r="GK1015" s="23"/>
    </row>
    <row r="1016" spans="1:193" x14ac:dyDescent="0.35">
      <c r="A1016" s="23"/>
      <c r="B1016" s="23"/>
      <c r="C1016" s="23"/>
      <c r="D1016" s="23"/>
      <c r="E1016" s="23"/>
      <c r="F1016" s="23"/>
      <c r="G1016" s="23"/>
      <c r="H1016" s="23"/>
      <c r="I1016" s="23"/>
      <c r="J1016" s="23"/>
      <c r="K1016" s="23"/>
      <c r="L1016" s="23"/>
      <c r="M1016" s="23"/>
      <c r="N1016" s="23"/>
      <c r="O1016" s="23"/>
      <c r="P1016" s="23"/>
      <c r="Q1016" s="23"/>
      <c r="R1016" s="23"/>
      <c r="S1016" s="23"/>
      <c r="T1016" s="23"/>
      <c r="U1016" s="23"/>
      <c r="V1016" s="23"/>
      <c r="W1016" s="23"/>
      <c r="X1016" s="23"/>
      <c r="Y1016" s="23"/>
      <c r="Z1016" s="23"/>
      <c r="AA1016" s="23"/>
      <c r="AB1016" s="23"/>
      <c r="AC1016" s="23"/>
      <c r="AD1016" s="23"/>
      <c r="AE1016" s="23"/>
      <c r="AF1016" s="23"/>
      <c r="AG1016" s="23"/>
      <c r="AH1016" s="23"/>
      <c r="AI1016" s="23"/>
      <c r="AJ1016" s="23"/>
      <c r="AK1016" s="23"/>
      <c r="AL1016" s="23"/>
      <c r="AM1016" s="23"/>
      <c r="AN1016" s="23"/>
      <c r="AO1016" s="23"/>
      <c r="AP1016" s="23"/>
      <c r="AQ1016" s="23"/>
      <c r="AR1016" s="23"/>
      <c r="AS1016" s="23"/>
      <c r="AT1016" s="23"/>
      <c r="AU1016" s="23"/>
      <c r="AV1016" s="23"/>
      <c r="AW1016" s="23"/>
      <c r="AX1016" s="23"/>
      <c r="AY1016" s="23"/>
      <c r="AZ1016" s="23"/>
      <c r="BA1016" s="23"/>
      <c r="BB1016" s="23"/>
      <c r="BC1016" s="23"/>
      <c r="BD1016" s="23"/>
      <c r="BE1016" s="23"/>
      <c r="BF1016" s="23"/>
      <c r="BG1016" s="23"/>
      <c r="BH1016" s="23"/>
      <c r="BI1016" s="23"/>
      <c r="BJ1016" s="23"/>
      <c r="BK1016" s="23"/>
      <c r="BL1016" s="23"/>
      <c r="BM1016" s="23"/>
      <c r="BN1016" s="23"/>
      <c r="BO1016" s="23"/>
      <c r="BP1016" s="23"/>
      <c r="BQ1016" s="23"/>
      <c r="BR1016" s="23"/>
      <c r="BS1016" s="23"/>
      <c r="BT1016" s="23"/>
      <c r="BU1016" s="23"/>
      <c r="BV1016" s="23"/>
      <c r="BW1016" s="23"/>
      <c r="BX1016" s="23"/>
      <c r="BY1016" s="23"/>
      <c r="BZ1016" s="23"/>
      <c r="CA1016" s="23"/>
      <c r="CB1016" s="23"/>
      <c r="CC1016" s="23"/>
      <c r="CD1016" s="23"/>
      <c r="CE1016" s="23"/>
      <c r="CF1016" s="23"/>
      <c r="CG1016" s="23"/>
      <c r="CH1016" s="23"/>
      <c r="CI1016" s="23"/>
      <c r="CJ1016" s="23"/>
      <c r="CK1016" s="23"/>
      <c r="CL1016" s="23"/>
      <c r="CM1016" s="23"/>
      <c r="CN1016" s="23"/>
      <c r="CO1016" s="23"/>
      <c r="CP1016" s="23"/>
      <c r="CQ1016" s="23"/>
      <c r="CR1016" s="23"/>
      <c r="CS1016" s="23"/>
      <c r="CT1016" s="23"/>
      <c r="CU1016" s="23"/>
      <c r="CV1016" s="23"/>
      <c r="CW1016" s="23"/>
      <c r="CX1016" s="23"/>
      <c r="CY1016" s="23"/>
      <c r="CZ1016" s="23"/>
      <c r="DA1016" s="23"/>
      <c r="DB1016" s="23"/>
      <c r="DC1016" s="23"/>
      <c r="DD1016" s="23"/>
      <c r="DE1016" s="23"/>
      <c r="DF1016" s="23"/>
      <c r="DG1016" s="23"/>
      <c r="DH1016" s="23"/>
      <c r="DI1016" s="23"/>
      <c r="DJ1016" s="23"/>
      <c r="DK1016" s="23"/>
      <c r="DL1016" s="23"/>
      <c r="DM1016" s="23"/>
      <c r="DN1016" s="23"/>
      <c r="DO1016" s="23"/>
      <c r="DP1016" s="23"/>
      <c r="DQ1016" s="23"/>
      <c r="DR1016" s="23"/>
      <c r="DS1016" s="23"/>
      <c r="DT1016" s="23"/>
      <c r="DU1016" s="23"/>
      <c r="DV1016" s="23"/>
      <c r="DW1016" s="23"/>
      <c r="DX1016" s="23"/>
      <c r="DY1016" s="23"/>
      <c r="DZ1016" s="23"/>
      <c r="EA1016" s="23"/>
      <c r="EB1016" s="23"/>
      <c r="EC1016" s="23"/>
      <c r="ED1016" s="23"/>
      <c r="EE1016" s="23"/>
      <c r="EF1016" s="23"/>
      <c r="EG1016" s="23"/>
      <c r="EH1016" s="23"/>
      <c r="EI1016" s="23"/>
      <c r="EJ1016" s="23"/>
      <c r="EK1016" s="23"/>
      <c r="EL1016" s="23"/>
      <c r="EM1016" s="23"/>
      <c r="EN1016" s="23"/>
      <c r="EO1016" s="23"/>
      <c r="EP1016" s="23"/>
      <c r="EQ1016" s="23"/>
      <c r="ER1016" s="23"/>
      <c r="ES1016" s="23"/>
      <c r="ET1016" s="23"/>
      <c r="EU1016" s="23"/>
      <c r="EV1016" s="23"/>
      <c r="EW1016" s="23"/>
      <c r="EX1016" s="23"/>
      <c r="EY1016" s="23"/>
      <c r="EZ1016" s="23"/>
      <c r="FA1016" s="23"/>
      <c r="FB1016" s="23"/>
      <c r="FC1016" s="23"/>
      <c r="FD1016" s="23"/>
      <c r="FE1016" s="23"/>
      <c r="FF1016" s="23"/>
      <c r="FG1016" s="23"/>
      <c r="FH1016" s="23"/>
      <c r="FI1016" s="23"/>
      <c r="FJ1016" s="23"/>
      <c r="FK1016" s="23"/>
      <c r="FL1016" s="23"/>
      <c r="FM1016" s="23"/>
      <c r="FN1016" s="23"/>
      <c r="FO1016" s="23"/>
      <c r="FP1016" s="23"/>
      <c r="FQ1016" s="23"/>
      <c r="FR1016" s="23"/>
      <c r="FS1016" s="23"/>
      <c r="FT1016" s="23"/>
      <c r="FU1016" s="23"/>
      <c r="FV1016" s="23"/>
      <c r="FW1016" s="23"/>
      <c r="FX1016" s="23"/>
      <c r="FY1016" s="23"/>
      <c r="FZ1016" s="23"/>
      <c r="GA1016" s="23"/>
      <c r="GB1016" s="23"/>
      <c r="GC1016" s="23"/>
      <c r="GD1016" s="23"/>
      <c r="GE1016" s="23"/>
      <c r="GF1016" s="23"/>
      <c r="GG1016" s="23"/>
      <c r="GH1016" s="23"/>
      <c r="GI1016" s="23"/>
      <c r="GJ1016" s="23"/>
      <c r="GK1016" s="23"/>
    </row>
    <row r="1017" spans="1:193" x14ac:dyDescent="0.35">
      <c r="A1017" s="23"/>
      <c r="B1017" s="23"/>
      <c r="C1017" s="23"/>
      <c r="D1017" s="23"/>
      <c r="E1017" s="23"/>
      <c r="F1017" s="23"/>
      <c r="G1017" s="23"/>
      <c r="H1017" s="23"/>
      <c r="I1017" s="23"/>
      <c r="J1017" s="23"/>
      <c r="K1017" s="23"/>
      <c r="L1017" s="23"/>
      <c r="M1017" s="23"/>
      <c r="N1017" s="23"/>
      <c r="O1017" s="23"/>
      <c r="P1017" s="23"/>
      <c r="Q1017" s="23"/>
      <c r="R1017" s="23"/>
      <c r="S1017" s="23"/>
      <c r="T1017" s="23"/>
      <c r="U1017" s="23"/>
      <c r="V1017" s="23"/>
      <c r="W1017" s="23"/>
      <c r="X1017" s="23"/>
      <c r="Y1017" s="23"/>
      <c r="Z1017" s="23"/>
      <c r="AA1017" s="23"/>
      <c r="AB1017" s="23"/>
      <c r="AC1017" s="23"/>
      <c r="AD1017" s="23"/>
      <c r="AE1017" s="23"/>
      <c r="AF1017" s="23"/>
      <c r="AG1017" s="23"/>
      <c r="AH1017" s="23"/>
      <c r="AI1017" s="23"/>
      <c r="AJ1017" s="23"/>
      <c r="AK1017" s="23"/>
      <c r="AL1017" s="23"/>
      <c r="AM1017" s="23"/>
      <c r="AN1017" s="23"/>
      <c r="AO1017" s="23"/>
      <c r="AP1017" s="23"/>
      <c r="AQ1017" s="23"/>
      <c r="AR1017" s="23"/>
      <c r="AS1017" s="23"/>
      <c r="AT1017" s="23"/>
      <c r="AU1017" s="23"/>
      <c r="AV1017" s="23"/>
      <c r="AW1017" s="23"/>
      <c r="AX1017" s="23"/>
      <c r="AY1017" s="23"/>
      <c r="AZ1017" s="23"/>
      <c r="BA1017" s="23"/>
      <c r="BB1017" s="23"/>
      <c r="BC1017" s="23"/>
      <c r="BD1017" s="23"/>
      <c r="BE1017" s="23"/>
      <c r="BF1017" s="23"/>
      <c r="BG1017" s="23"/>
      <c r="BH1017" s="23"/>
      <c r="BI1017" s="23"/>
      <c r="BJ1017" s="23"/>
      <c r="BK1017" s="23"/>
      <c r="BL1017" s="23"/>
      <c r="BM1017" s="23"/>
      <c r="BN1017" s="23"/>
      <c r="BO1017" s="23"/>
      <c r="BP1017" s="23"/>
      <c r="BQ1017" s="23"/>
      <c r="BR1017" s="23"/>
      <c r="BS1017" s="23"/>
      <c r="BT1017" s="23"/>
      <c r="BU1017" s="23"/>
      <c r="BV1017" s="23"/>
      <c r="BW1017" s="23"/>
      <c r="BX1017" s="23"/>
      <c r="BY1017" s="23"/>
      <c r="BZ1017" s="23"/>
      <c r="CA1017" s="23"/>
      <c r="CB1017" s="23"/>
      <c r="CC1017" s="23"/>
      <c r="CD1017" s="23"/>
      <c r="CE1017" s="23"/>
      <c r="CF1017" s="23"/>
      <c r="CG1017" s="23"/>
      <c r="CH1017" s="23"/>
      <c r="CI1017" s="23"/>
      <c r="CJ1017" s="23"/>
      <c r="CK1017" s="23"/>
      <c r="CL1017" s="23"/>
      <c r="CM1017" s="23"/>
      <c r="CN1017" s="23"/>
      <c r="CO1017" s="23"/>
      <c r="CP1017" s="23"/>
      <c r="CQ1017" s="23"/>
      <c r="CR1017" s="23"/>
      <c r="CS1017" s="23"/>
      <c r="CT1017" s="23"/>
      <c r="CU1017" s="23"/>
      <c r="CV1017" s="23"/>
      <c r="CW1017" s="23"/>
      <c r="CX1017" s="23"/>
      <c r="CY1017" s="23"/>
      <c r="CZ1017" s="23"/>
      <c r="DA1017" s="23"/>
      <c r="DB1017" s="23"/>
      <c r="DC1017" s="23"/>
      <c r="DD1017" s="23"/>
      <c r="DE1017" s="23"/>
      <c r="DF1017" s="23"/>
      <c r="DG1017" s="23"/>
      <c r="DH1017" s="23"/>
      <c r="DI1017" s="23"/>
      <c r="DJ1017" s="23"/>
      <c r="DK1017" s="23"/>
      <c r="DL1017" s="23"/>
      <c r="DM1017" s="23"/>
      <c r="DN1017" s="23"/>
      <c r="DO1017" s="23"/>
      <c r="DP1017" s="23"/>
      <c r="DQ1017" s="23"/>
      <c r="DR1017" s="23"/>
      <c r="DS1017" s="23"/>
      <c r="DT1017" s="23"/>
      <c r="DU1017" s="23"/>
      <c r="DV1017" s="23"/>
      <c r="DW1017" s="23"/>
      <c r="DX1017" s="23"/>
      <c r="DY1017" s="23"/>
      <c r="DZ1017" s="23"/>
      <c r="EA1017" s="23"/>
      <c r="EB1017" s="23"/>
      <c r="EC1017" s="23"/>
      <c r="ED1017" s="23"/>
      <c r="EE1017" s="23"/>
      <c r="EF1017" s="23"/>
      <c r="EG1017" s="23"/>
      <c r="EH1017" s="23"/>
      <c r="EI1017" s="23"/>
      <c r="EJ1017" s="23"/>
      <c r="EK1017" s="23"/>
      <c r="EL1017" s="23"/>
      <c r="EM1017" s="23"/>
      <c r="EN1017" s="23"/>
      <c r="EO1017" s="23"/>
      <c r="EP1017" s="23"/>
      <c r="EQ1017" s="23"/>
      <c r="ER1017" s="23"/>
      <c r="ES1017" s="23"/>
      <c r="ET1017" s="23"/>
      <c r="EU1017" s="23"/>
      <c r="EV1017" s="23"/>
      <c r="EW1017" s="23"/>
      <c r="EX1017" s="23"/>
      <c r="EY1017" s="23"/>
      <c r="EZ1017" s="23"/>
      <c r="FA1017" s="23"/>
      <c r="FB1017" s="23"/>
      <c r="FC1017" s="23"/>
      <c r="FD1017" s="23"/>
      <c r="FE1017" s="23"/>
      <c r="FF1017" s="23"/>
      <c r="FG1017" s="23"/>
      <c r="FH1017" s="23"/>
      <c r="FI1017" s="23"/>
      <c r="FJ1017" s="23"/>
      <c r="FK1017" s="23"/>
      <c r="FL1017" s="23"/>
      <c r="FM1017" s="23"/>
      <c r="FN1017" s="23"/>
      <c r="FO1017" s="23"/>
      <c r="FP1017" s="23"/>
      <c r="FQ1017" s="23"/>
      <c r="FR1017" s="23"/>
      <c r="FS1017" s="23"/>
      <c r="FT1017" s="23"/>
      <c r="FU1017" s="23"/>
      <c r="FV1017" s="23"/>
      <c r="FW1017" s="23"/>
      <c r="FX1017" s="23"/>
      <c r="FY1017" s="23"/>
      <c r="FZ1017" s="23"/>
      <c r="GA1017" s="23"/>
      <c r="GB1017" s="23"/>
      <c r="GC1017" s="23"/>
      <c r="GD1017" s="23"/>
      <c r="GE1017" s="23"/>
      <c r="GF1017" s="23"/>
      <c r="GG1017" s="23"/>
      <c r="GH1017" s="23"/>
      <c r="GI1017" s="23"/>
      <c r="GJ1017" s="23"/>
      <c r="GK1017" s="23"/>
    </row>
    <row r="1018" spans="1:193" x14ac:dyDescent="0.35">
      <c r="A1018" s="23"/>
      <c r="B1018" s="23"/>
      <c r="C1018" s="23"/>
      <c r="D1018" s="23"/>
      <c r="E1018" s="23"/>
      <c r="F1018" s="23"/>
      <c r="G1018" s="23"/>
      <c r="H1018" s="23"/>
      <c r="I1018" s="23"/>
      <c r="J1018" s="23"/>
      <c r="K1018" s="23"/>
      <c r="L1018" s="23"/>
      <c r="M1018" s="23"/>
      <c r="N1018" s="23"/>
      <c r="O1018" s="23"/>
      <c r="P1018" s="23"/>
      <c r="Q1018" s="23"/>
      <c r="R1018" s="23"/>
      <c r="S1018" s="23"/>
      <c r="T1018" s="23"/>
      <c r="U1018" s="23"/>
      <c r="V1018" s="23"/>
      <c r="W1018" s="23"/>
      <c r="X1018" s="23"/>
      <c r="Y1018" s="23"/>
      <c r="Z1018" s="23"/>
      <c r="AA1018" s="23"/>
      <c r="AB1018" s="23"/>
      <c r="AC1018" s="23"/>
      <c r="AD1018" s="23"/>
      <c r="AE1018" s="23"/>
      <c r="AF1018" s="23"/>
      <c r="AG1018" s="23"/>
      <c r="AH1018" s="23"/>
      <c r="AI1018" s="23"/>
      <c r="AJ1018" s="23"/>
      <c r="AK1018" s="23"/>
      <c r="AL1018" s="23"/>
      <c r="AM1018" s="23"/>
      <c r="AN1018" s="23"/>
      <c r="AO1018" s="23"/>
      <c r="AP1018" s="23"/>
      <c r="AQ1018" s="23"/>
      <c r="AR1018" s="23"/>
      <c r="AS1018" s="23"/>
      <c r="AT1018" s="23"/>
      <c r="AU1018" s="23"/>
      <c r="AV1018" s="23"/>
      <c r="AW1018" s="23"/>
      <c r="AX1018" s="23"/>
      <c r="AY1018" s="23"/>
      <c r="AZ1018" s="23"/>
      <c r="BA1018" s="23"/>
      <c r="BB1018" s="23"/>
      <c r="BC1018" s="23"/>
      <c r="BD1018" s="23"/>
      <c r="BE1018" s="23"/>
      <c r="BF1018" s="23"/>
      <c r="BG1018" s="23"/>
      <c r="BH1018" s="23"/>
      <c r="BI1018" s="23"/>
      <c r="BJ1018" s="23"/>
      <c r="BK1018" s="23"/>
      <c r="BL1018" s="23"/>
      <c r="BM1018" s="23"/>
      <c r="BN1018" s="23"/>
      <c r="BO1018" s="23"/>
      <c r="BP1018" s="23"/>
      <c r="BQ1018" s="23"/>
      <c r="BR1018" s="23"/>
      <c r="BS1018" s="23"/>
      <c r="BT1018" s="23"/>
      <c r="BU1018" s="23"/>
      <c r="BV1018" s="23"/>
      <c r="BW1018" s="23"/>
      <c r="BX1018" s="23"/>
      <c r="BY1018" s="23"/>
      <c r="BZ1018" s="23"/>
      <c r="CA1018" s="23"/>
      <c r="CB1018" s="23"/>
      <c r="CC1018" s="23"/>
      <c r="CD1018" s="23"/>
      <c r="CE1018" s="23"/>
      <c r="CF1018" s="23"/>
      <c r="CG1018" s="23"/>
      <c r="CH1018" s="23"/>
      <c r="CI1018" s="23"/>
      <c r="CJ1018" s="23"/>
      <c r="CK1018" s="23"/>
      <c r="CL1018" s="23"/>
      <c r="CM1018" s="23"/>
      <c r="CN1018" s="23"/>
      <c r="CO1018" s="23"/>
      <c r="CP1018" s="23"/>
      <c r="CQ1018" s="23"/>
      <c r="CR1018" s="23"/>
      <c r="CS1018" s="23"/>
      <c r="CT1018" s="23"/>
      <c r="CU1018" s="23"/>
      <c r="CV1018" s="23"/>
      <c r="CW1018" s="23"/>
      <c r="CX1018" s="23"/>
      <c r="CY1018" s="23"/>
      <c r="CZ1018" s="23"/>
      <c r="DA1018" s="23"/>
      <c r="DB1018" s="23"/>
      <c r="DC1018" s="23"/>
      <c r="DD1018" s="23"/>
      <c r="DE1018" s="23"/>
      <c r="DF1018" s="23"/>
      <c r="DG1018" s="23"/>
      <c r="DH1018" s="23"/>
      <c r="DI1018" s="23"/>
      <c r="DJ1018" s="23"/>
      <c r="DK1018" s="23"/>
      <c r="DL1018" s="23"/>
      <c r="DM1018" s="23"/>
      <c r="DN1018" s="23"/>
      <c r="DO1018" s="23"/>
      <c r="DP1018" s="23"/>
      <c r="DQ1018" s="23"/>
      <c r="DR1018" s="23"/>
      <c r="DS1018" s="23"/>
      <c r="DT1018" s="23"/>
      <c r="DU1018" s="23"/>
      <c r="DV1018" s="23"/>
      <c r="DW1018" s="23"/>
      <c r="DX1018" s="23"/>
      <c r="DY1018" s="23"/>
      <c r="DZ1018" s="23"/>
      <c r="EA1018" s="23"/>
      <c r="EB1018" s="23"/>
      <c r="EC1018" s="23"/>
      <c r="ED1018" s="23"/>
      <c r="EE1018" s="23"/>
      <c r="EF1018" s="23"/>
      <c r="EG1018" s="23"/>
      <c r="EH1018" s="23"/>
      <c r="EI1018" s="23"/>
      <c r="EJ1018" s="23"/>
      <c r="EK1018" s="23"/>
      <c r="EL1018" s="23"/>
      <c r="EM1018" s="23"/>
      <c r="EN1018" s="23"/>
      <c r="EO1018" s="23"/>
      <c r="EP1018" s="23"/>
      <c r="EQ1018" s="23"/>
      <c r="ER1018" s="23"/>
      <c r="ES1018" s="23"/>
      <c r="ET1018" s="23"/>
      <c r="EU1018" s="23"/>
      <c r="EV1018" s="23"/>
      <c r="EW1018" s="23"/>
      <c r="EX1018" s="23"/>
      <c r="EY1018" s="23"/>
      <c r="EZ1018" s="23"/>
      <c r="FA1018" s="23"/>
      <c r="FB1018" s="23"/>
      <c r="FC1018" s="23"/>
      <c r="FD1018" s="23"/>
      <c r="FE1018" s="23"/>
      <c r="FF1018" s="23"/>
      <c r="FG1018" s="23"/>
      <c r="FH1018" s="23"/>
      <c r="FI1018" s="23"/>
      <c r="FJ1018" s="23"/>
      <c r="FK1018" s="23"/>
      <c r="FL1018" s="23"/>
      <c r="FM1018" s="23"/>
      <c r="FN1018" s="23"/>
      <c r="FO1018" s="23"/>
      <c r="FP1018" s="23"/>
      <c r="FQ1018" s="23"/>
      <c r="FR1018" s="23"/>
      <c r="FS1018" s="23"/>
      <c r="FT1018" s="23"/>
      <c r="FU1018" s="23"/>
      <c r="FV1018" s="23"/>
      <c r="FW1018" s="23"/>
      <c r="FX1018" s="23"/>
      <c r="FY1018" s="23"/>
      <c r="FZ1018" s="23"/>
      <c r="GA1018" s="23"/>
      <c r="GB1018" s="23"/>
      <c r="GC1018" s="23"/>
      <c r="GD1018" s="23"/>
      <c r="GE1018" s="23"/>
      <c r="GF1018" s="23"/>
      <c r="GG1018" s="23"/>
      <c r="GH1018" s="23"/>
      <c r="GI1018" s="23"/>
      <c r="GJ1018" s="23"/>
      <c r="GK1018" s="23"/>
    </row>
    <row r="1019" spans="1:193" x14ac:dyDescent="0.35">
      <c r="A1019" s="23"/>
      <c r="B1019" s="23"/>
      <c r="C1019" s="23"/>
      <c r="D1019" s="23"/>
      <c r="E1019" s="23"/>
      <c r="F1019" s="23"/>
      <c r="G1019" s="23"/>
      <c r="H1019" s="23"/>
      <c r="I1019" s="23"/>
      <c r="J1019" s="23"/>
      <c r="K1019" s="23"/>
      <c r="L1019" s="23"/>
      <c r="M1019" s="23"/>
      <c r="N1019" s="23"/>
      <c r="O1019" s="23"/>
      <c r="P1019" s="23"/>
      <c r="Q1019" s="23"/>
      <c r="R1019" s="23"/>
      <c r="S1019" s="23"/>
      <c r="T1019" s="23"/>
      <c r="U1019" s="23"/>
      <c r="V1019" s="23"/>
      <c r="W1019" s="23"/>
      <c r="X1019" s="23"/>
      <c r="Y1019" s="23"/>
      <c r="Z1019" s="23"/>
      <c r="AA1019" s="23"/>
      <c r="AB1019" s="23"/>
      <c r="AC1019" s="23"/>
      <c r="AD1019" s="23"/>
      <c r="AE1019" s="23"/>
      <c r="AF1019" s="23"/>
      <c r="AG1019" s="23"/>
      <c r="AH1019" s="23"/>
      <c r="AI1019" s="23"/>
      <c r="AJ1019" s="23"/>
      <c r="AK1019" s="23"/>
      <c r="AL1019" s="23"/>
      <c r="AM1019" s="23"/>
      <c r="AN1019" s="23"/>
      <c r="AO1019" s="23"/>
      <c r="AP1019" s="23"/>
      <c r="AQ1019" s="23"/>
      <c r="AR1019" s="23"/>
      <c r="AS1019" s="23"/>
      <c r="AT1019" s="23"/>
      <c r="AU1019" s="23"/>
      <c r="AV1019" s="23"/>
      <c r="AW1019" s="23"/>
      <c r="AX1019" s="23"/>
      <c r="AY1019" s="23"/>
      <c r="AZ1019" s="23"/>
      <c r="BA1019" s="23"/>
      <c r="BB1019" s="23"/>
      <c r="BC1019" s="23"/>
      <c r="BD1019" s="23"/>
      <c r="BE1019" s="23"/>
      <c r="BF1019" s="23"/>
      <c r="BG1019" s="23"/>
      <c r="BH1019" s="23"/>
      <c r="BI1019" s="23"/>
      <c r="BJ1019" s="23"/>
      <c r="BK1019" s="23"/>
      <c r="BL1019" s="23"/>
      <c r="BM1019" s="23"/>
      <c r="BN1019" s="23"/>
      <c r="BO1019" s="23"/>
      <c r="BP1019" s="23"/>
      <c r="BQ1019" s="23"/>
      <c r="BR1019" s="23"/>
      <c r="BS1019" s="23"/>
      <c r="BT1019" s="23"/>
      <c r="BU1019" s="23"/>
      <c r="BV1019" s="23"/>
      <c r="BW1019" s="23"/>
      <c r="BX1019" s="23"/>
      <c r="BY1019" s="23"/>
      <c r="BZ1019" s="23"/>
      <c r="CA1019" s="23"/>
      <c r="CB1019" s="23"/>
      <c r="CC1019" s="23"/>
      <c r="CD1019" s="23"/>
      <c r="CE1019" s="23"/>
      <c r="CF1019" s="23"/>
      <c r="CG1019" s="23"/>
      <c r="CH1019" s="23"/>
      <c r="CI1019" s="23"/>
      <c r="CJ1019" s="23"/>
      <c r="CK1019" s="23"/>
      <c r="CL1019" s="23"/>
      <c r="CM1019" s="23"/>
      <c r="CN1019" s="23"/>
      <c r="CO1019" s="23"/>
      <c r="CP1019" s="23"/>
      <c r="CQ1019" s="23"/>
      <c r="CR1019" s="23"/>
      <c r="CS1019" s="23"/>
      <c r="CT1019" s="23"/>
      <c r="CU1019" s="23"/>
      <c r="CV1019" s="23"/>
      <c r="CW1019" s="23"/>
      <c r="CX1019" s="23"/>
      <c r="CY1019" s="23"/>
      <c r="CZ1019" s="23"/>
      <c r="DA1019" s="23"/>
      <c r="DB1019" s="23"/>
      <c r="DC1019" s="23"/>
      <c r="DD1019" s="23"/>
      <c r="DE1019" s="23"/>
      <c r="DF1019" s="23"/>
      <c r="DG1019" s="23"/>
      <c r="DH1019" s="23"/>
      <c r="DI1019" s="23"/>
      <c r="DJ1019" s="23"/>
      <c r="DK1019" s="23"/>
      <c r="DL1019" s="23"/>
      <c r="DM1019" s="23"/>
      <c r="DN1019" s="23"/>
      <c r="DO1019" s="23"/>
      <c r="DP1019" s="23"/>
      <c r="DQ1019" s="23"/>
      <c r="DR1019" s="23"/>
      <c r="DS1019" s="23"/>
      <c r="DT1019" s="23"/>
      <c r="DU1019" s="23"/>
      <c r="DV1019" s="23"/>
      <c r="DW1019" s="23"/>
      <c r="DX1019" s="23"/>
      <c r="DY1019" s="23"/>
      <c r="DZ1019" s="23"/>
      <c r="EA1019" s="23"/>
      <c r="EB1019" s="23"/>
      <c r="EC1019" s="23"/>
      <c r="ED1019" s="23"/>
      <c r="EE1019" s="23"/>
      <c r="EF1019" s="23"/>
      <c r="EG1019" s="23"/>
      <c r="EH1019" s="23"/>
      <c r="EI1019" s="23"/>
      <c r="EJ1019" s="23"/>
      <c r="EK1019" s="23"/>
      <c r="EL1019" s="23"/>
      <c r="EM1019" s="23"/>
      <c r="EN1019" s="23"/>
      <c r="EO1019" s="23"/>
      <c r="EP1019" s="23"/>
      <c r="EQ1019" s="23"/>
      <c r="ER1019" s="23"/>
      <c r="ES1019" s="23"/>
      <c r="ET1019" s="23"/>
      <c r="EU1019" s="23"/>
      <c r="EV1019" s="23"/>
      <c r="EW1019" s="23"/>
      <c r="EX1019" s="23"/>
      <c r="EY1019" s="23"/>
      <c r="EZ1019" s="23"/>
      <c r="FA1019" s="23"/>
      <c r="FB1019" s="23"/>
      <c r="FC1019" s="23"/>
      <c r="FD1019" s="23"/>
      <c r="FE1019" s="23"/>
      <c r="FF1019" s="23"/>
      <c r="FG1019" s="23"/>
      <c r="FH1019" s="23"/>
      <c r="FI1019" s="23"/>
      <c r="FJ1019" s="23"/>
      <c r="FK1019" s="23"/>
      <c r="FL1019" s="23"/>
      <c r="FM1019" s="23"/>
      <c r="FN1019" s="23"/>
      <c r="FO1019" s="23"/>
      <c r="FP1019" s="23"/>
      <c r="FQ1019" s="23"/>
      <c r="FR1019" s="23"/>
      <c r="FS1019" s="23"/>
      <c r="FT1019" s="23"/>
      <c r="FU1019" s="23"/>
      <c r="FV1019" s="23"/>
      <c r="FW1019" s="23"/>
      <c r="FX1019" s="23"/>
      <c r="FY1019" s="23"/>
      <c r="FZ1019" s="23"/>
      <c r="GA1019" s="23"/>
      <c r="GB1019" s="23"/>
      <c r="GC1019" s="23"/>
      <c r="GD1019" s="23"/>
      <c r="GE1019" s="23"/>
      <c r="GF1019" s="23"/>
      <c r="GG1019" s="23"/>
      <c r="GH1019" s="23"/>
      <c r="GI1019" s="23"/>
      <c r="GJ1019" s="23"/>
      <c r="GK1019" s="23"/>
    </row>
    <row r="1020" spans="1:193" x14ac:dyDescent="0.35">
      <c r="A1020" s="23"/>
      <c r="B1020" s="23"/>
      <c r="C1020" s="23"/>
      <c r="D1020" s="23"/>
      <c r="E1020" s="23"/>
      <c r="F1020" s="23"/>
      <c r="G1020" s="23"/>
      <c r="H1020" s="23"/>
      <c r="I1020" s="23"/>
      <c r="J1020" s="23"/>
      <c r="K1020" s="23"/>
      <c r="L1020" s="23"/>
      <c r="M1020" s="23"/>
      <c r="N1020" s="23"/>
      <c r="O1020" s="23"/>
      <c r="P1020" s="23"/>
      <c r="Q1020" s="23"/>
      <c r="R1020" s="23"/>
      <c r="S1020" s="23"/>
      <c r="T1020" s="23"/>
      <c r="U1020" s="23"/>
      <c r="V1020" s="23"/>
      <c r="W1020" s="23"/>
      <c r="X1020" s="23"/>
      <c r="Y1020" s="23"/>
      <c r="Z1020" s="23"/>
      <c r="AA1020" s="23"/>
      <c r="AB1020" s="23"/>
      <c r="AC1020" s="23"/>
      <c r="AD1020" s="23"/>
      <c r="AE1020" s="23"/>
      <c r="AF1020" s="23"/>
      <c r="AG1020" s="23"/>
      <c r="AH1020" s="23"/>
      <c r="AI1020" s="23"/>
      <c r="AJ1020" s="23"/>
      <c r="AK1020" s="23"/>
      <c r="AL1020" s="23"/>
      <c r="AM1020" s="23"/>
      <c r="AN1020" s="23"/>
      <c r="AO1020" s="23"/>
      <c r="AP1020" s="23"/>
      <c r="AQ1020" s="23"/>
      <c r="AR1020" s="23"/>
      <c r="AS1020" s="23"/>
      <c r="AT1020" s="23"/>
      <c r="AU1020" s="23"/>
      <c r="AV1020" s="23"/>
      <c r="AW1020" s="23"/>
      <c r="AX1020" s="23"/>
      <c r="AY1020" s="23"/>
      <c r="AZ1020" s="23"/>
      <c r="BA1020" s="23"/>
      <c r="BB1020" s="23"/>
      <c r="BC1020" s="23"/>
      <c r="BD1020" s="23"/>
      <c r="BE1020" s="23"/>
      <c r="BF1020" s="23"/>
      <c r="BG1020" s="23"/>
      <c r="BH1020" s="23"/>
      <c r="BI1020" s="23"/>
      <c r="BJ1020" s="23"/>
      <c r="BK1020" s="23"/>
      <c r="BL1020" s="23"/>
      <c r="BM1020" s="23"/>
      <c r="BN1020" s="23"/>
      <c r="BO1020" s="23"/>
      <c r="BP1020" s="23"/>
      <c r="BQ1020" s="23"/>
      <c r="BR1020" s="23"/>
      <c r="BS1020" s="23"/>
      <c r="BT1020" s="23"/>
      <c r="BU1020" s="23"/>
      <c r="BV1020" s="23"/>
      <c r="BW1020" s="23"/>
      <c r="BX1020" s="23"/>
      <c r="BY1020" s="23"/>
      <c r="BZ1020" s="23"/>
      <c r="CA1020" s="23"/>
      <c r="CB1020" s="23"/>
      <c r="CC1020" s="23"/>
      <c r="CD1020" s="23"/>
      <c r="CE1020" s="23"/>
      <c r="CF1020" s="23"/>
      <c r="CG1020" s="23"/>
      <c r="CH1020" s="23"/>
      <c r="CI1020" s="23"/>
      <c r="CJ1020" s="23"/>
      <c r="CK1020" s="23"/>
      <c r="CL1020" s="23"/>
      <c r="CM1020" s="23"/>
      <c r="CN1020" s="23"/>
      <c r="CO1020" s="23"/>
      <c r="CP1020" s="23"/>
      <c r="CQ1020" s="23"/>
      <c r="CR1020" s="23"/>
      <c r="CS1020" s="23"/>
      <c r="CT1020" s="23"/>
      <c r="CU1020" s="23"/>
      <c r="CV1020" s="23"/>
      <c r="CW1020" s="23"/>
      <c r="CX1020" s="23"/>
      <c r="CY1020" s="23"/>
      <c r="CZ1020" s="23"/>
      <c r="DA1020" s="23"/>
      <c r="DB1020" s="23"/>
      <c r="DC1020" s="23"/>
      <c r="DD1020" s="23"/>
      <c r="DE1020" s="23"/>
      <c r="DF1020" s="23"/>
      <c r="DG1020" s="23"/>
      <c r="DH1020" s="23"/>
      <c r="DI1020" s="23"/>
      <c r="DJ1020" s="23"/>
      <c r="DK1020" s="23"/>
      <c r="DL1020" s="23"/>
      <c r="DM1020" s="23"/>
      <c r="DN1020" s="23"/>
      <c r="DO1020" s="23"/>
      <c r="DP1020" s="23"/>
      <c r="DQ1020" s="23"/>
      <c r="DR1020" s="23"/>
      <c r="DS1020" s="23"/>
      <c r="DT1020" s="23"/>
      <c r="DU1020" s="23"/>
      <c r="DV1020" s="23"/>
      <c r="DW1020" s="23"/>
      <c r="DX1020" s="23"/>
      <c r="DY1020" s="23"/>
      <c r="DZ1020" s="23"/>
      <c r="EA1020" s="23"/>
      <c r="EB1020" s="23"/>
      <c r="EC1020" s="23"/>
      <c r="ED1020" s="23"/>
      <c r="EE1020" s="23"/>
      <c r="EF1020" s="23"/>
      <c r="EG1020" s="23"/>
      <c r="EH1020" s="23"/>
      <c r="EI1020" s="23"/>
      <c r="EJ1020" s="23"/>
      <c r="EK1020" s="23"/>
      <c r="EL1020" s="23"/>
      <c r="EM1020" s="23"/>
      <c r="EN1020" s="23"/>
      <c r="EO1020" s="23"/>
      <c r="EP1020" s="23"/>
      <c r="EQ1020" s="23"/>
      <c r="ER1020" s="23"/>
      <c r="ES1020" s="23"/>
      <c r="ET1020" s="23"/>
      <c r="EU1020" s="23"/>
      <c r="EV1020" s="23"/>
      <c r="EW1020" s="23"/>
      <c r="EX1020" s="23"/>
      <c r="EY1020" s="23"/>
      <c r="EZ1020" s="23"/>
      <c r="FA1020" s="23"/>
      <c r="FB1020" s="23"/>
      <c r="FC1020" s="23"/>
      <c r="FD1020" s="23"/>
      <c r="FE1020" s="23"/>
      <c r="FF1020" s="23"/>
      <c r="FG1020" s="23"/>
      <c r="FH1020" s="23"/>
      <c r="FI1020" s="23"/>
      <c r="FJ1020" s="23"/>
      <c r="FK1020" s="23"/>
      <c r="FL1020" s="23"/>
      <c r="FM1020" s="23"/>
      <c r="FN1020" s="23"/>
      <c r="FO1020" s="23"/>
      <c r="FP1020" s="23"/>
      <c r="FQ1020" s="23"/>
      <c r="FR1020" s="23"/>
      <c r="FS1020" s="23"/>
      <c r="FT1020" s="23"/>
      <c r="FU1020" s="23"/>
      <c r="FV1020" s="23"/>
      <c r="FW1020" s="23"/>
      <c r="FX1020" s="23"/>
      <c r="FY1020" s="23"/>
      <c r="FZ1020" s="23"/>
      <c r="GA1020" s="23"/>
      <c r="GB1020" s="23"/>
      <c r="GC1020" s="23"/>
      <c r="GD1020" s="23"/>
      <c r="GE1020" s="23"/>
      <c r="GF1020" s="23"/>
      <c r="GG1020" s="23"/>
      <c r="GH1020" s="23"/>
      <c r="GI1020" s="23"/>
      <c r="GJ1020" s="23"/>
      <c r="GK1020" s="23"/>
    </row>
    <row r="1021" spans="1:193" x14ac:dyDescent="0.35">
      <c r="A1021" s="23"/>
      <c r="B1021" s="23"/>
      <c r="C1021" s="23"/>
      <c r="D1021" s="23"/>
      <c r="E1021" s="23"/>
      <c r="F1021" s="23"/>
      <c r="G1021" s="23"/>
      <c r="H1021" s="23"/>
      <c r="I1021" s="23"/>
      <c r="J1021" s="23"/>
      <c r="K1021" s="23"/>
      <c r="L1021" s="23"/>
      <c r="M1021" s="23"/>
      <c r="N1021" s="23"/>
      <c r="O1021" s="23"/>
      <c r="P1021" s="23"/>
      <c r="Q1021" s="23"/>
      <c r="R1021" s="23"/>
      <c r="S1021" s="23"/>
      <c r="T1021" s="23"/>
      <c r="U1021" s="23"/>
      <c r="V1021" s="23"/>
      <c r="W1021" s="23"/>
      <c r="X1021" s="23"/>
      <c r="Y1021" s="23"/>
      <c r="Z1021" s="23"/>
      <c r="AA1021" s="23"/>
      <c r="AB1021" s="23"/>
      <c r="AC1021" s="23"/>
      <c r="AD1021" s="23"/>
      <c r="AE1021" s="23"/>
      <c r="AF1021" s="23"/>
      <c r="AG1021" s="23"/>
      <c r="AH1021" s="23"/>
      <c r="AI1021" s="23"/>
      <c r="AJ1021" s="23"/>
      <c r="AK1021" s="23"/>
      <c r="AL1021" s="23"/>
      <c r="AM1021" s="23"/>
      <c r="AN1021" s="23"/>
      <c r="AO1021" s="23"/>
      <c r="AP1021" s="23"/>
      <c r="AQ1021" s="23"/>
      <c r="AR1021" s="23"/>
      <c r="AS1021" s="23"/>
      <c r="AT1021" s="23"/>
      <c r="AU1021" s="23"/>
      <c r="AV1021" s="23"/>
      <c r="AW1021" s="23"/>
      <c r="AX1021" s="23"/>
      <c r="AY1021" s="23"/>
      <c r="AZ1021" s="23"/>
      <c r="BA1021" s="23"/>
      <c r="BB1021" s="23"/>
      <c r="BC1021" s="23"/>
      <c r="BD1021" s="23"/>
      <c r="BE1021" s="23"/>
      <c r="BF1021" s="23"/>
      <c r="BG1021" s="23"/>
      <c r="BH1021" s="23"/>
      <c r="BI1021" s="23"/>
      <c r="BJ1021" s="23"/>
      <c r="BK1021" s="23"/>
      <c r="BL1021" s="23"/>
      <c r="BM1021" s="23"/>
      <c r="BN1021" s="23"/>
      <c r="BO1021" s="23"/>
      <c r="BP1021" s="23"/>
      <c r="BQ1021" s="23"/>
      <c r="BR1021" s="23"/>
      <c r="BS1021" s="23"/>
      <c r="BT1021" s="23"/>
      <c r="BU1021" s="23"/>
      <c r="BV1021" s="23"/>
      <c r="BW1021" s="23"/>
      <c r="BX1021" s="23"/>
      <c r="BY1021" s="23"/>
      <c r="BZ1021" s="23"/>
      <c r="CA1021" s="23"/>
      <c r="CB1021" s="23"/>
      <c r="CC1021" s="23"/>
      <c r="CD1021" s="23"/>
      <c r="CE1021" s="23"/>
      <c r="CF1021" s="23"/>
      <c r="CG1021" s="23"/>
      <c r="CH1021" s="23"/>
      <c r="CI1021" s="23"/>
      <c r="CJ1021" s="23"/>
      <c r="CK1021" s="23"/>
      <c r="CL1021" s="23"/>
      <c r="CM1021" s="23"/>
      <c r="CN1021" s="23"/>
      <c r="CO1021" s="23"/>
      <c r="CP1021" s="23"/>
      <c r="CQ1021" s="23"/>
      <c r="CR1021" s="23"/>
      <c r="CS1021" s="23"/>
      <c r="CT1021" s="23"/>
      <c r="CU1021" s="23"/>
      <c r="CV1021" s="23"/>
      <c r="CW1021" s="23"/>
      <c r="CX1021" s="23"/>
      <c r="CY1021" s="23"/>
      <c r="CZ1021" s="23"/>
      <c r="DA1021" s="23"/>
      <c r="DB1021" s="23"/>
      <c r="DC1021" s="23"/>
      <c r="DD1021" s="23"/>
      <c r="DE1021" s="23"/>
      <c r="DF1021" s="23"/>
      <c r="DG1021" s="23"/>
      <c r="DH1021" s="23"/>
      <c r="DI1021" s="23"/>
      <c r="DJ1021" s="23"/>
      <c r="DK1021" s="23"/>
      <c r="DL1021" s="23"/>
      <c r="DM1021" s="23"/>
      <c r="DN1021" s="23"/>
      <c r="DO1021" s="23"/>
      <c r="DP1021" s="23"/>
      <c r="DQ1021" s="23"/>
      <c r="DR1021" s="23"/>
      <c r="DS1021" s="23"/>
      <c r="DT1021" s="23"/>
      <c r="DU1021" s="23"/>
      <c r="DV1021" s="23"/>
      <c r="DW1021" s="23"/>
      <c r="DX1021" s="23"/>
      <c r="DY1021" s="23"/>
      <c r="DZ1021" s="23"/>
      <c r="EA1021" s="23"/>
      <c r="EB1021" s="23"/>
      <c r="EC1021" s="23"/>
      <c r="ED1021" s="23"/>
      <c r="EE1021" s="23"/>
      <c r="EF1021" s="23"/>
      <c r="EG1021" s="23"/>
      <c r="EH1021" s="23"/>
      <c r="EI1021" s="23"/>
      <c r="EJ1021" s="23"/>
      <c r="EK1021" s="23"/>
      <c r="EL1021" s="23"/>
      <c r="EM1021" s="23"/>
      <c r="EN1021" s="23"/>
      <c r="EO1021" s="23"/>
      <c r="EP1021" s="23"/>
      <c r="EQ1021" s="23"/>
      <c r="ER1021" s="23"/>
      <c r="ES1021" s="23"/>
      <c r="ET1021" s="23"/>
      <c r="EU1021" s="23"/>
      <c r="EV1021" s="23"/>
      <c r="EW1021" s="23"/>
      <c r="EX1021" s="23"/>
      <c r="EY1021" s="23"/>
      <c r="EZ1021" s="23"/>
      <c r="FA1021" s="23"/>
      <c r="FB1021" s="23"/>
      <c r="FC1021" s="23"/>
      <c r="FD1021" s="23"/>
      <c r="FE1021" s="23"/>
      <c r="FF1021" s="23"/>
      <c r="FG1021" s="23"/>
      <c r="FH1021" s="23"/>
      <c r="FI1021" s="23"/>
      <c r="FJ1021" s="23"/>
      <c r="FK1021" s="23"/>
      <c r="FL1021" s="23"/>
      <c r="FM1021" s="23"/>
      <c r="FN1021" s="23"/>
      <c r="FO1021" s="23"/>
      <c r="FP1021" s="23"/>
      <c r="FQ1021" s="23"/>
      <c r="FR1021" s="23"/>
      <c r="FS1021" s="23"/>
      <c r="FT1021" s="23"/>
      <c r="FU1021" s="23"/>
      <c r="FV1021" s="23"/>
      <c r="FW1021" s="23"/>
      <c r="FX1021" s="23"/>
      <c r="FY1021" s="23"/>
      <c r="FZ1021" s="23"/>
      <c r="GA1021" s="23"/>
      <c r="GB1021" s="23"/>
      <c r="GC1021" s="23"/>
      <c r="GD1021" s="23"/>
      <c r="GE1021" s="23"/>
      <c r="GF1021" s="23"/>
      <c r="GG1021" s="23"/>
      <c r="GH1021" s="23"/>
      <c r="GI1021" s="23"/>
      <c r="GJ1021" s="23"/>
      <c r="GK1021" s="23"/>
    </row>
    <row r="1022" spans="1:193" x14ac:dyDescent="0.35">
      <c r="A1022" s="23"/>
      <c r="B1022" s="23"/>
      <c r="C1022" s="23"/>
      <c r="D1022" s="23"/>
      <c r="E1022" s="23"/>
      <c r="F1022" s="23"/>
      <c r="G1022" s="23"/>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c r="AG1022" s="23"/>
      <c r="AH1022" s="23"/>
      <c r="AI1022" s="23"/>
      <c r="AJ1022" s="23"/>
      <c r="AK1022" s="23"/>
      <c r="AL1022" s="23"/>
      <c r="AM1022" s="23"/>
      <c r="AN1022" s="23"/>
      <c r="AO1022" s="23"/>
      <c r="AP1022" s="23"/>
      <c r="AQ1022" s="23"/>
      <c r="AR1022" s="23"/>
      <c r="AS1022" s="23"/>
      <c r="AT1022" s="23"/>
      <c r="AU1022" s="23"/>
      <c r="AV1022" s="23"/>
      <c r="AW1022" s="23"/>
      <c r="AX1022" s="23"/>
      <c r="AY1022" s="23"/>
      <c r="AZ1022" s="23"/>
      <c r="BA1022" s="23"/>
      <c r="BB1022" s="23"/>
      <c r="BC1022" s="23"/>
      <c r="BD1022" s="23"/>
      <c r="BE1022" s="23"/>
      <c r="BF1022" s="23"/>
      <c r="BG1022" s="23"/>
      <c r="BH1022" s="23"/>
      <c r="BI1022" s="23"/>
      <c r="BJ1022" s="23"/>
      <c r="BK1022" s="23"/>
      <c r="BL1022" s="23"/>
      <c r="BM1022" s="23"/>
      <c r="BN1022" s="23"/>
      <c r="BO1022" s="23"/>
      <c r="BP1022" s="23"/>
      <c r="BQ1022" s="23"/>
      <c r="BR1022" s="23"/>
      <c r="BS1022" s="23"/>
      <c r="BT1022" s="23"/>
      <c r="BU1022" s="23"/>
      <c r="BV1022" s="23"/>
      <c r="BW1022" s="23"/>
      <c r="BX1022" s="23"/>
      <c r="BY1022" s="23"/>
      <c r="BZ1022" s="23"/>
      <c r="CA1022" s="23"/>
      <c r="CB1022" s="23"/>
      <c r="CC1022" s="23"/>
      <c r="CD1022" s="23"/>
      <c r="CE1022" s="23"/>
      <c r="CF1022" s="23"/>
      <c r="CG1022" s="23"/>
      <c r="CH1022" s="23"/>
      <c r="CI1022" s="23"/>
      <c r="CJ1022" s="23"/>
      <c r="CK1022" s="23"/>
      <c r="CL1022" s="23"/>
      <c r="CM1022" s="23"/>
      <c r="CN1022" s="23"/>
      <c r="CO1022" s="23"/>
      <c r="CP1022" s="23"/>
      <c r="CQ1022" s="23"/>
      <c r="CR1022" s="23"/>
      <c r="CS1022" s="23"/>
      <c r="CT1022" s="23"/>
      <c r="CU1022" s="23"/>
      <c r="CV1022" s="23"/>
      <c r="CW1022" s="23"/>
      <c r="CX1022" s="23"/>
      <c r="CY1022" s="23"/>
      <c r="CZ1022" s="23"/>
      <c r="DA1022" s="23"/>
      <c r="DB1022" s="23"/>
      <c r="DC1022" s="23"/>
      <c r="DD1022" s="23"/>
      <c r="DE1022" s="23"/>
      <c r="DF1022" s="23"/>
      <c r="DG1022" s="23"/>
      <c r="DH1022" s="23"/>
      <c r="DI1022" s="23"/>
      <c r="DJ1022" s="23"/>
      <c r="DK1022" s="23"/>
      <c r="DL1022" s="23"/>
      <c r="DM1022" s="23"/>
      <c r="DN1022" s="23"/>
      <c r="DO1022" s="23"/>
      <c r="DP1022" s="23"/>
      <c r="DQ1022" s="23"/>
      <c r="DR1022" s="23"/>
      <c r="DS1022" s="23"/>
      <c r="DT1022" s="23"/>
      <c r="DU1022" s="23"/>
      <c r="DV1022" s="23"/>
      <c r="DW1022" s="23"/>
      <c r="DX1022" s="23"/>
      <c r="DY1022" s="23"/>
      <c r="DZ1022" s="23"/>
      <c r="EA1022" s="23"/>
      <c r="EB1022" s="23"/>
      <c r="EC1022" s="23"/>
      <c r="ED1022" s="23"/>
      <c r="EE1022" s="23"/>
      <c r="EF1022" s="23"/>
      <c r="EG1022" s="23"/>
      <c r="EH1022" s="23"/>
      <c r="EI1022" s="23"/>
      <c r="EJ1022" s="23"/>
      <c r="EK1022" s="23"/>
      <c r="EL1022" s="23"/>
      <c r="EM1022" s="23"/>
      <c r="EN1022" s="23"/>
      <c r="EO1022" s="23"/>
      <c r="EP1022" s="23"/>
      <c r="EQ1022" s="23"/>
      <c r="ER1022" s="23"/>
      <c r="ES1022" s="23"/>
      <c r="ET1022" s="23"/>
      <c r="EU1022" s="23"/>
      <c r="EV1022" s="23"/>
      <c r="EW1022" s="23"/>
      <c r="EX1022" s="23"/>
      <c r="EY1022" s="23"/>
      <c r="EZ1022" s="23"/>
      <c r="FA1022" s="23"/>
      <c r="FB1022" s="23"/>
      <c r="FC1022" s="23"/>
      <c r="FD1022" s="23"/>
      <c r="FE1022" s="23"/>
      <c r="FF1022" s="23"/>
      <c r="FG1022" s="23"/>
      <c r="FH1022" s="23"/>
      <c r="FI1022" s="23"/>
      <c r="FJ1022" s="23"/>
      <c r="FK1022" s="23"/>
      <c r="FL1022" s="23"/>
      <c r="FM1022" s="23"/>
      <c r="FN1022" s="23"/>
      <c r="FO1022" s="23"/>
      <c r="FP1022" s="23"/>
      <c r="FQ1022" s="23"/>
      <c r="FR1022" s="23"/>
      <c r="FS1022" s="23"/>
      <c r="FT1022" s="23"/>
      <c r="FU1022" s="23"/>
      <c r="FV1022" s="23"/>
      <c r="FW1022" s="23"/>
      <c r="FX1022" s="23"/>
      <c r="FY1022" s="23"/>
      <c r="FZ1022" s="23"/>
      <c r="GA1022" s="23"/>
      <c r="GB1022" s="23"/>
      <c r="GC1022" s="23"/>
      <c r="GD1022" s="23"/>
      <c r="GE1022" s="23"/>
      <c r="GF1022" s="23"/>
      <c r="GG1022" s="23"/>
      <c r="GH1022" s="23"/>
      <c r="GI1022" s="23"/>
      <c r="GJ1022" s="23"/>
      <c r="GK1022" s="23"/>
    </row>
    <row r="1023" spans="1:193" x14ac:dyDescent="0.35">
      <c r="A1023" s="23"/>
      <c r="B1023" s="23"/>
      <c r="C1023" s="23"/>
      <c r="D1023" s="23"/>
      <c r="E1023" s="23"/>
      <c r="F1023" s="23"/>
      <c r="G1023" s="23"/>
      <c r="H1023" s="23"/>
      <c r="I1023" s="23"/>
      <c r="J1023" s="23"/>
      <c r="K1023" s="23"/>
      <c r="L1023" s="23"/>
      <c r="M1023" s="23"/>
      <c r="N1023" s="23"/>
      <c r="O1023" s="23"/>
      <c r="P1023" s="23"/>
      <c r="Q1023" s="23"/>
      <c r="R1023" s="23"/>
      <c r="S1023" s="23"/>
      <c r="T1023" s="23"/>
      <c r="U1023" s="23"/>
      <c r="V1023" s="23"/>
      <c r="W1023" s="23"/>
      <c r="X1023" s="23"/>
      <c r="Y1023" s="23"/>
      <c r="Z1023" s="23"/>
      <c r="AA1023" s="23"/>
      <c r="AB1023" s="23"/>
      <c r="AC1023" s="23"/>
      <c r="AD1023" s="23"/>
      <c r="AE1023" s="23"/>
      <c r="AF1023" s="23"/>
      <c r="AG1023" s="23"/>
      <c r="AH1023" s="23"/>
      <c r="AI1023" s="23"/>
      <c r="AJ1023" s="23"/>
      <c r="AK1023" s="23"/>
      <c r="AL1023" s="23"/>
      <c r="AM1023" s="23"/>
      <c r="AN1023" s="23"/>
      <c r="AO1023" s="23"/>
      <c r="AP1023" s="23"/>
      <c r="AQ1023" s="23"/>
      <c r="AR1023" s="23"/>
      <c r="AS1023" s="23"/>
      <c r="AT1023" s="23"/>
      <c r="AU1023" s="23"/>
      <c r="AV1023" s="23"/>
      <c r="AW1023" s="23"/>
      <c r="AX1023" s="23"/>
      <c r="AY1023" s="23"/>
      <c r="AZ1023" s="23"/>
      <c r="BA1023" s="23"/>
      <c r="BB1023" s="23"/>
      <c r="BC1023" s="23"/>
      <c r="BD1023" s="23"/>
      <c r="BE1023" s="23"/>
      <c r="BF1023" s="23"/>
      <c r="BG1023" s="23"/>
      <c r="BH1023" s="23"/>
      <c r="BI1023" s="23"/>
      <c r="BJ1023" s="23"/>
      <c r="BK1023" s="23"/>
      <c r="BL1023" s="23"/>
      <c r="BM1023" s="23"/>
      <c r="BN1023" s="23"/>
      <c r="BO1023" s="23"/>
      <c r="BP1023" s="23"/>
      <c r="BQ1023" s="23"/>
      <c r="BR1023" s="23"/>
      <c r="BS1023" s="23"/>
      <c r="BT1023" s="23"/>
      <c r="BU1023" s="23"/>
      <c r="BV1023" s="23"/>
      <c r="BW1023" s="23"/>
      <c r="BX1023" s="23"/>
      <c r="BY1023" s="23"/>
      <c r="BZ1023" s="23"/>
      <c r="CA1023" s="23"/>
      <c r="CB1023" s="23"/>
      <c r="CC1023" s="23"/>
      <c r="CD1023" s="23"/>
      <c r="CE1023" s="23"/>
      <c r="CF1023" s="23"/>
      <c r="CG1023" s="23"/>
      <c r="CH1023" s="23"/>
      <c r="CI1023" s="23"/>
      <c r="CJ1023" s="23"/>
      <c r="CK1023" s="23"/>
      <c r="CL1023" s="23"/>
      <c r="CM1023" s="23"/>
      <c r="CN1023" s="23"/>
      <c r="CO1023" s="23"/>
      <c r="CP1023" s="23"/>
      <c r="CQ1023" s="23"/>
      <c r="CR1023" s="23"/>
      <c r="CS1023" s="23"/>
      <c r="CT1023" s="23"/>
      <c r="CU1023" s="23"/>
      <c r="CV1023" s="23"/>
      <c r="CW1023" s="23"/>
      <c r="CX1023" s="23"/>
      <c r="CY1023" s="23"/>
      <c r="CZ1023" s="23"/>
      <c r="DA1023" s="23"/>
      <c r="DB1023" s="23"/>
      <c r="DC1023" s="23"/>
      <c r="DD1023" s="23"/>
      <c r="DE1023" s="23"/>
      <c r="DF1023" s="23"/>
      <c r="DG1023" s="23"/>
      <c r="DH1023" s="23"/>
      <c r="DI1023" s="23"/>
      <c r="DJ1023" s="23"/>
      <c r="DK1023" s="23"/>
      <c r="DL1023" s="23"/>
      <c r="DM1023" s="23"/>
      <c r="DN1023" s="23"/>
      <c r="DO1023" s="23"/>
      <c r="DP1023" s="23"/>
      <c r="DQ1023" s="23"/>
      <c r="DR1023" s="23"/>
      <c r="DS1023" s="23"/>
      <c r="DT1023" s="23"/>
      <c r="DU1023" s="23"/>
      <c r="DV1023" s="23"/>
      <c r="DW1023" s="23"/>
      <c r="DX1023" s="23"/>
      <c r="DY1023" s="23"/>
      <c r="DZ1023" s="23"/>
      <c r="EA1023" s="23"/>
      <c r="EB1023" s="23"/>
      <c r="EC1023" s="23"/>
      <c r="ED1023" s="23"/>
      <c r="EE1023" s="23"/>
      <c r="EF1023" s="23"/>
      <c r="EG1023" s="23"/>
      <c r="EH1023" s="23"/>
      <c r="EI1023" s="23"/>
      <c r="EJ1023" s="23"/>
      <c r="EK1023" s="23"/>
      <c r="EL1023" s="23"/>
      <c r="EM1023" s="23"/>
      <c r="EN1023" s="23"/>
      <c r="EO1023" s="23"/>
      <c r="EP1023" s="23"/>
      <c r="EQ1023" s="23"/>
      <c r="ER1023" s="23"/>
      <c r="ES1023" s="23"/>
      <c r="ET1023" s="23"/>
      <c r="EU1023" s="23"/>
      <c r="EV1023" s="23"/>
      <c r="EW1023" s="23"/>
      <c r="EX1023" s="23"/>
      <c r="EY1023" s="23"/>
      <c r="EZ1023" s="23"/>
      <c r="FA1023" s="23"/>
      <c r="FB1023" s="23"/>
      <c r="FC1023" s="23"/>
      <c r="FD1023" s="23"/>
      <c r="FE1023" s="23"/>
      <c r="FF1023" s="23"/>
      <c r="FG1023" s="23"/>
      <c r="FH1023" s="23"/>
      <c r="FI1023" s="23"/>
      <c r="FJ1023" s="23"/>
      <c r="FK1023" s="23"/>
      <c r="FL1023" s="23"/>
      <c r="FM1023" s="23"/>
      <c r="FN1023" s="23"/>
      <c r="FO1023" s="23"/>
      <c r="FP1023" s="23"/>
      <c r="FQ1023" s="23"/>
      <c r="FR1023" s="23"/>
      <c r="FS1023" s="23"/>
      <c r="FT1023" s="23"/>
      <c r="FU1023" s="23"/>
      <c r="FV1023" s="23"/>
      <c r="FW1023" s="23"/>
      <c r="FX1023" s="23"/>
      <c r="FY1023" s="23"/>
      <c r="FZ1023" s="23"/>
      <c r="GA1023" s="23"/>
      <c r="GB1023" s="23"/>
      <c r="GC1023" s="23"/>
      <c r="GD1023" s="23"/>
      <c r="GE1023" s="23"/>
      <c r="GF1023" s="23"/>
      <c r="GG1023" s="23"/>
      <c r="GH1023" s="23"/>
      <c r="GI1023" s="23"/>
      <c r="GJ1023" s="23"/>
      <c r="GK1023" s="23"/>
    </row>
    <row r="1024" spans="1:193" x14ac:dyDescent="0.35">
      <c r="A1024" s="23"/>
      <c r="B1024" s="23"/>
      <c r="C1024" s="23"/>
      <c r="D1024" s="23"/>
      <c r="E1024" s="23"/>
      <c r="F1024" s="23"/>
      <c r="G1024" s="23"/>
      <c r="H1024" s="23"/>
      <c r="I1024" s="23"/>
      <c r="J1024" s="23"/>
      <c r="K1024" s="23"/>
      <c r="L1024" s="23"/>
      <c r="M1024" s="23"/>
      <c r="N1024" s="23"/>
      <c r="O1024" s="23"/>
      <c r="P1024" s="23"/>
      <c r="Q1024" s="23"/>
      <c r="R1024" s="23"/>
      <c r="S1024" s="23"/>
      <c r="T1024" s="23"/>
      <c r="U1024" s="23"/>
      <c r="V1024" s="23"/>
      <c r="W1024" s="23"/>
      <c r="X1024" s="23"/>
      <c r="Y1024" s="23"/>
      <c r="Z1024" s="23"/>
      <c r="AA1024" s="23"/>
      <c r="AB1024" s="23"/>
      <c r="AC1024" s="23"/>
      <c r="AD1024" s="23"/>
      <c r="AE1024" s="23"/>
      <c r="AF1024" s="23"/>
      <c r="AG1024" s="23"/>
      <c r="AH1024" s="23"/>
      <c r="AI1024" s="23"/>
      <c r="AJ1024" s="23"/>
      <c r="AK1024" s="23"/>
      <c r="AL1024" s="23"/>
      <c r="AM1024" s="23"/>
      <c r="AN1024" s="23"/>
      <c r="AO1024" s="23"/>
      <c r="AP1024" s="23"/>
      <c r="AQ1024" s="23"/>
      <c r="AR1024" s="23"/>
      <c r="AS1024" s="23"/>
      <c r="AT1024" s="23"/>
      <c r="AU1024" s="23"/>
      <c r="AV1024" s="23"/>
      <c r="AW1024" s="23"/>
      <c r="AX1024" s="23"/>
      <c r="AY1024" s="23"/>
      <c r="AZ1024" s="23"/>
      <c r="BA1024" s="23"/>
      <c r="BB1024" s="23"/>
      <c r="BC1024" s="23"/>
      <c r="BD1024" s="23"/>
      <c r="BE1024" s="23"/>
      <c r="BF1024" s="23"/>
      <c r="BG1024" s="23"/>
      <c r="BH1024" s="23"/>
      <c r="BI1024" s="23"/>
      <c r="BJ1024" s="23"/>
      <c r="BK1024" s="23"/>
      <c r="BL1024" s="23"/>
      <c r="BM1024" s="23"/>
      <c r="BN1024" s="23"/>
      <c r="BO1024" s="23"/>
      <c r="BP1024" s="23"/>
      <c r="BQ1024" s="23"/>
      <c r="BR1024" s="23"/>
      <c r="BS1024" s="23"/>
      <c r="BT1024" s="23"/>
      <c r="BU1024" s="23"/>
      <c r="BV1024" s="23"/>
      <c r="BW1024" s="23"/>
      <c r="BX1024" s="23"/>
      <c r="BY1024" s="23"/>
      <c r="BZ1024" s="23"/>
      <c r="CA1024" s="23"/>
      <c r="CB1024" s="23"/>
      <c r="CC1024" s="23"/>
      <c r="CD1024" s="23"/>
      <c r="CE1024" s="23"/>
      <c r="CF1024" s="23"/>
      <c r="CG1024" s="23"/>
      <c r="CH1024" s="23"/>
      <c r="CI1024" s="23"/>
      <c r="CJ1024" s="23"/>
      <c r="CK1024" s="23"/>
      <c r="CL1024" s="23"/>
      <c r="CM1024" s="23"/>
      <c r="CN1024" s="23"/>
      <c r="CO1024" s="23"/>
      <c r="CP1024" s="23"/>
      <c r="CQ1024" s="23"/>
      <c r="CR1024" s="23"/>
      <c r="CS1024" s="23"/>
      <c r="CT1024" s="23"/>
      <c r="CU1024" s="23"/>
      <c r="CV1024" s="23"/>
      <c r="CW1024" s="23"/>
      <c r="CX1024" s="23"/>
      <c r="CY1024" s="23"/>
      <c r="CZ1024" s="23"/>
      <c r="DA1024" s="23"/>
      <c r="DB1024" s="23"/>
      <c r="DC1024" s="23"/>
      <c r="DD1024" s="23"/>
      <c r="DE1024" s="23"/>
      <c r="DF1024" s="23"/>
      <c r="DG1024" s="23"/>
      <c r="DH1024" s="23"/>
      <c r="DI1024" s="23"/>
      <c r="DJ1024" s="23"/>
      <c r="DK1024" s="23"/>
      <c r="DL1024" s="23"/>
      <c r="DM1024" s="23"/>
      <c r="DN1024" s="23"/>
      <c r="DO1024" s="23"/>
      <c r="DP1024" s="23"/>
      <c r="DQ1024" s="23"/>
      <c r="DR1024" s="23"/>
      <c r="DS1024" s="23"/>
      <c r="DT1024" s="23"/>
      <c r="DU1024" s="23"/>
      <c r="DV1024" s="23"/>
      <c r="DW1024" s="23"/>
      <c r="DX1024" s="23"/>
      <c r="DY1024" s="23"/>
      <c r="DZ1024" s="23"/>
      <c r="EA1024" s="23"/>
      <c r="EB1024" s="23"/>
      <c r="EC1024" s="23"/>
      <c r="ED1024" s="23"/>
      <c r="EE1024" s="23"/>
      <c r="EF1024" s="23"/>
      <c r="EG1024" s="23"/>
      <c r="EH1024" s="23"/>
      <c r="EI1024" s="23"/>
      <c r="EJ1024" s="23"/>
      <c r="EK1024" s="23"/>
      <c r="EL1024" s="23"/>
      <c r="EM1024" s="23"/>
      <c r="EN1024" s="23"/>
      <c r="EO1024" s="23"/>
      <c r="EP1024" s="23"/>
      <c r="EQ1024" s="23"/>
      <c r="ER1024" s="23"/>
      <c r="ES1024" s="23"/>
      <c r="ET1024" s="23"/>
      <c r="EU1024" s="23"/>
      <c r="EV1024" s="23"/>
      <c r="EW1024" s="23"/>
      <c r="EX1024" s="23"/>
      <c r="EY1024" s="23"/>
      <c r="EZ1024" s="23"/>
      <c r="FA1024" s="23"/>
      <c r="FB1024" s="23"/>
      <c r="FC1024" s="23"/>
      <c r="FD1024" s="23"/>
      <c r="FE1024" s="23"/>
      <c r="FF1024" s="23"/>
      <c r="FG1024" s="23"/>
      <c r="FH1024" s="23"/>
      <c r="FI1024" s="23"/>
      <c r="FJ1024" s="23"/>
      <c r="FK1024" s="23"/>
      <c r="FL1024" s="23"/>
      <c r="FM1024" s="23"/>
      <c r="FN1024" s="23"/>
      <c r="FO1024" s="23"/>
      <c r="FP1024" s="23"/>
      <c r="FQ1024" s="23"/>
      <c r="FR1024" s="23"/>
      <c r="FS1024" s="23"/>
      <c r="FT1024" s="23"/>
      <c r="FU1024" s="23"/>
      <c r="FV1024" s="23"/>
      <c r="FW1024" s="23"/>
      <c r="FX1024" s="23"/>
      <c r="FY1024" s="23"/>
      <c r="FZ1024" s="23"/>
      <c r="GA1024" s="23"/>
      <c r="GB1024" s="23"/>
      <c r="GC1024" s="23"/>
      <c r="GD1024" s="23"/>
      <c r="GE1024" s="23"/>
      <c r="GF1024" s="23"/>
      <c r="GG1024" s="23"/>
      <c r="GH1024" s="23"/>
      <c r="GI1024" s="23"/>
      <c r="GJ1024" s="23"/>
      <c r="GK1024" s="23"/>
    </row>
    <row r="1025" spans="1:193" x14ac:dyDescent="0.35">
      <c r="A1025" s="23"/>
      <c r="B1025" s="23"/>
      <c r="C1025" s="23"/>
      <c r="D1025" s="23"/>
      <c r="E1025" s="23"/>
      <c r="F1025" s="23"/>
      <c r="G1025" s="23"/>
      <c r="H1025" s="23"/>
      <c r="I1025" s="23"/>
      <c r="J1025" s="23"/>
      <c r="K1025" s="23"/>
      <c r="L1025" s="23"/>
      <c r="M1025" s="23"/>
      <c r="N1025" s="23"/>
      <c r="O1025" s="23"/>
      <c r="P1025" s="23"/>
      <c r="Q1025" s="23"/>
      <c r="R1025" s="23"/>
      <c r="S1025" s="23"/>
      <c r="T1025" s="23"/>
      <c r="U1025" s="23"/>
      <c r="V1025" s="23"/>
      <c r="W1025" s="23"/>
      <c r="X1025" s="23"/>
      <c r="Y1025" s="23"/>
      <c r="Z1025" s="23"/>
      <c r="AA1025" s="23"/>
      <c r="AB1025" s="23"/>
      <c r="AC1025" s="23"/>
      <c r="AD1025" s="23"/>
      <c r="AE1025" s="23"/>
      <c r="AF1025" s="23"/>
      <c r="AG1025" s="23"/>
      <c r="AH1025" s="23"/>
      <c r="AI1025" s="23"/>
      <c r="AJ1025" s="23"/>
      <c r="AK1025" s="23"/>
      <c r="AL1025" s="23"/>
      <c r="AM1025" s="23"/>
      <c r="AN1025" s="23"/>
      <c r="AO1025" s="23"/>
      <c r="AP1025" s="23"/>
      <c r="AQ1025" s="23"/>
      <c r="AR1025" s="23"/>
      <c r="AS1025" s="23"/>
      <c r="AT1025" s="23"/>
      <c r="AU1025" s="23"/>
      <c r="AV1025" s="23"/>
      <c r="AW1025" s="23"/>
      <c r="AX1025" s="23"/>
      <c r="AY1025" s="23"/>
      <c r="AZ1025" s="23"/>
      <c r="BA1025" s="23"/>
      <c r="BB1025" s="23"/>
      <c r="BC1025" s="23"/>
      <c r="BD1025" s="23"/>
      <c r="BE1025" s="23"/>
      <c r="BF1025" s="23"/>
      <c r="BG1025" s="23"/>
      <c r="BH1025" s="23"/>
      <c r="BI1025" s="23"/>
      <c r="BJ1025" s="23"/>
      <c r="BK1025" s="23"/>
      <c r="BL1025" s="23"/>
      <c r="BM1025" s="23"/>
      <c r="BN1025" s="23"/>
      <c r="BO1025" s="23"/>
      <c r="BP1025" s="23"/>
      <c r="BQ1025" s="23"/>
      <c r="BR1025" s="23"/>
      <c r="BS1025" s="23"/>
      <c r="BT1025" s="23"/>
      <c r="BU1025" s="23"/>
      <c r="BV1025" s="23"/>
      <c r="BW1025" s="23"/>
      <c r="BX1025" s="23"/>
      <c r="BY1025" s="23"/>
      <c r="BZ1025" s="23"/>
      <c r="CA1025" s="23"/>
      <c r="CB1025" s="23"/>
      <c r="CC1025" s="23"/>
      <c r="CD1025" s="23"/>
      <c r="CE1025" s="23"/>
      <c r="CF1025" s="23"/>
      <c r="CG1025" s="23"/>
      <c r="CH1025" s="23"/>
      <c r="CI1025" s="23"/>
      <c r="CJ1025" s="23"/>
      <c r="CK1025" s="23"/>
      <c r="CL1025" s="23"/>
      <c r="CM1025" s="23"/>
      <c r="CN1025" s="23"/>
      <c r="CO1025" s="23"/>
      <c r="CP1025" s="23"/>
      <c r="CQ1025" s="23"/>
      <c r="CR1025" s="23"/>
      <c r="CS1025" s="23"/>
      <c r="CT1025" s="23"/>
      <c r="CU1025" s="23"/>
      <c r="CV1025" s="23"/>
      <c r="CW1025" s="23"/>
      <c r="CX1025" s="23"/>
      <c r="CY1025" s="23"/>
      <c r="CZ1025" s="23"/>
      <c r="DA1025" s="23"/>
      <c r="DB1025" s="23"/>
      <c r="DC1025" s="23"/>
      <c r="DD1025" s="23"/>
      <c r="DE1025" s="23"/>
      <c r="DF1025" s="23"/>
      <c r="DG1025" s="23"/>
      <c r="DH1025" s="23"/>
      <c r="DI1025" s="23"/>
      <c r="DJ1025" s="23"/>
      <c r="DK1025" s="23"/>
      <c r="DL1025" s="23"/>
      <c r="DM1025" s="23"/>
      <c r="DN1025" s="23"/>
      <c r="DO1025" s="23"/>
      <c r="DP1025" s="23"/>
      <c r="DQ1025" s="23"/>
      <c r="DR1025" s="23"/>
      <c r="DS1025" s="23"/>
      <c r="DT1025" s="23"/>
      <c r="DU1025" s="23"/>
      <c r="DV1025" s="23"/>
      <c r="DW1025" s="23"/>
      <c r="DX1025" s="23"/>
      <c r="DY1025" s="23"/>
      <c r="DZ1025" s="23"/>
      <c r="EA1025" s="23"/>
      <c r="EB1025" s="23"/>
      <c r="EC1025" s="23"/>
      <c r="ED1025" s="23"/>
      <c r="EE1025" s="23"/>
      <c r="EF1025" s="23"/>
      <c r="EG1025" s="23"/>
      <c r="EH1025" s="23"/>
      <c r="EI1025" s="23"/>
      <c r="EJ1025" s="23"/>
      <c r="EK1025" s="23"/>
      <c r="EL1025" s="23"/>
      <c r="EM1025" s="23"/>
      <c r="EN1025" s="23"/>
      <c r="EO1025" s="23"/>
      <c r="EP1025" s="23"/>
      <c r="EQ1025" s="23"/>
      <c r="ER1025" s="23"/>
      <c r="ES1025" s="23"/>
      <c r="ET1025" s="23"/>
      <c r="EU1025" s="23"/>
      <c r="EV1025" s="23"/>
      <c r="EW1025" s="23"/>
      <c r="EX1025" s="23"/>
      <c r="EY1025" s="23"/>
      <c r="EZ1025" s="23"/>
      <c r="FA1025" s="23"/>
      <c r="FB1025" s="23"/>
      <c r="FC1025" s="23"/>
      <c r="FD1025" s="23"/>
      <c r="FE1025" s="23"/>
      <c r="FF1025" s="23"/>
      <c r="FG1025" s="23"/>
      <c r="FH1025" s="23"/>
      <c r="FI1025" s="23"/>
      <c r="FJ1025" s="23"/>
      <c r="FK1025" s="23"/>
      <c r="FL1025" s="23"/>
      <c r="FM1025" s="23"/>
      <c r="FN1025" s="23"/>
      <c r="FO1025" s="23"/>
      <c r="FP1025" s="23"/>
      <c r="FQ1025" s="23"/>
      <c r="FR1025" s="23"/>
      <c r="FS1025" s="23"/>
      <c r="FT1025" s="23"/>
      <c r="FU1025" s="23"/>
      <c r="FV1025" s="23"/>
      <c r="FW1025" s="23"/>
      <c r="FX1025" s="23"/>
      <c r="FY1025" s="23"/>
      <c r="FZ1025" s="23"/>
      <c r="GA1025" s="23"/>
      <c r="GB1025" s="23"/>
      <c r="GC1025" s="23"/>
      <c r="GD1025" s="23"/>
      <c r="GE1025" s="23"/>
      <c r="GF1025" s="23"/>
      <c r="GG1025" s="23"/>
      <c r="GH1025" s="23"/>
      <c r="GI1025" s="23"/>
      <c r="GJ1025" s="23"/>
      <c r="GK1025" s="23"/>
    </row>
    <row r="1026" spans="1:193" x14ac:dyDescent="0.35">
      <c r="A1026" s="23"/>
      <c r="B1026" s="23"/>
      <c r="C1026" s="23"/>
      <c r="D1026" s="23"/>
      <c r="E1026" s="23"/>
      <c r="F1026" s="23"/>
      <c r="G1026" s="23"/>
      <c r="H1026" s="23"/>
      <c r="I1026" s="23"/>
      <c r="J1026" s="23"/>
      <c r="K1026" s="23"/>
      <c r="L1026" s="23"/>
      <c r="M1026" s="23"/>
      <c r="N1026" s="23"/>
      <c r="O1026" s="23"/>
      <c r="P1026" s="23"/>
      <c r="Q1026" s="23"/>
      <c r="R1026" s="23"/>
      <c r="S1026" s="23"/>
      <c r="T1026" s="23"/>
      <c r="U1026" s="23"/>
      <c r="V1026" s="23"/>
      <c r="W1026" s="23"/>
      <c r="X1026" s="23"/>
      <c r="Y1026" s="23"/>
      <c r="Z1026" s="23"/>
      <c r="AA1026" s="23"/>
      <c r="AB1026" s="23"/>
      <c r="AC1026" s="23"/>
      <c r="AD1026" s="23"/>
      <c r="AE1026" s="23"/>
      <c r="AF1026" s="23"/>
      <c r="AG1026" s="23"/>
      <c r="AH1026" s="23"/>
      <c r="AI1026" s="23"/>
      <c r="AJ1026" s="23"/>
      <c r="AK1026" s="23"/>
      <c r="AL1026" s="23"/>
      <c r="AM1026" s="23"/>
      <c r="AN1026" s="23"/>
      <c r="AO1026" s="23"/>
      <c r="AP1026" s="23"/>
      <c r="AQ1026" s="23"/>
      <c r="AR1026" s="23"/>
      <c r="AS1026" s="23"/>
      <c r="AT1026" s="23"/>
      <c r="AU1026" s="23"/>
      <c r="AV1026" s="23"/>
      <c r="AW1026" s="23"/>
      <c r="AX1026" s="23"/>
      <c r="AY1026" s="23"/>
      <c r="AZ1026" s="23"/>
      <c r="BA1026" s="23"/>
      <c r="BB1026" s="23"/>
      <c r="BC1026" s="23"/>
      <c r="BD1026" s="23"/>
      <c r="BE1026" s="23"/>
      <c r="BF1026" s="23"/>
      <c r="BG1026" s="23"/>
      <c r="BH1026" s="23"/>
      <c r="BI1026" s="23"/>
      <c r="BJ1026" s="23"/>
      <c r="BK1026" s="23"/>
      <c r="BL1026" s="23"/>
      <c r="BM1026" s="23"/>
      <c r="BN1026" s="23"/>
      <c r="BO1026" s="23"/>
      <c r="BP1026" s="23"/>
      <c r="BQ1026" s="23"/>
      <c r="BR1026" s="23"/>
      <c r="BS1026" s="23"/>
      <c r="BT1026" s="23"/>
      <c r="BU1026" s="23"/>
      <c r="BV1026" s="23"/>
      <c r="BW1026" s="23"/>
      <c r="BX1026" s="23"/>
      <c r="BY1026" s="23"/>
      <c r="BZ1026" s="23"/>
      <c r="CA1026" s="23"/>
      <c r="CB1026" s="23"/>
      <c r="CC1026" s="23"/>
      <c r="CD1026" s="23"/>
      <c r="CE1026" s="23"/>
      <c r="CF1026" s="23"/>
      <c r="CG1026" s="23"/>
      <c r="CH1026" s="23"/>
      <c r="CI1026" s="23"/>
      <c r="CJ1026" s="23"/>
      <c r="CK1026" s="23"/>
      <c r="CL1026" s="23"/>
      <c r="CM1026" s="23"/>
      <c r="CN1026" s="23"/>
      <c r="CO1026" s="23"/>
      <c r="CP1026" s="23"/>
      <c r="CQ1026" s="23"/>
      <c r="CR1026" s="23"/>
      <c r="CS1026" s="23"/>
      <c r="CT1026" s="23"/>
      <c r="CU1026" s="23"/>
      <c r="CV1026" s="23"/>
      <c r="CW1026" s="23"/>
      <c r="CX1026" s="23"/>
      <c r="CY1026" s="23"/>
      <c r="CZ1026" s="23"/>
      <c r="DA1026" s="23"/>
      <c r="DB1026" s="23"/>
      <c r="DC1026" s="23"/>
      <c r="DD1026" s="23"/>
      <c r="DE1026" s="23"/>
      <c r="DF1026" s="23"/>
      <c r="DG1026" s="23"/>
      <c r="DH1026" s="23"/>
      <c r="DI1026" s="23"/>
      <c r="DJ1026" s="23"/>
      <c r="DK1026" s="23"/>
      <c r="DL1026" s="23"/>
      <c r="DM1026" s="23"/>
      <c r="DN1026" s="23"/>
      <c r="DO1026" s="23"/>
      <c r="DP1026" s="23"/>
      <c r="DQ1026" s="23"/>
      <c r="DR1026" s="23"/>
      <c r="DS1026" s="23"/>
      <c r="DT1026" s="23"/>
      <c r="DU1026" s="23"/>
      <c r="DV1026" s="23"/>
      <c r="DW1026" s="23"/>
      <c r="DX1026" s="23"/>
      <c r="DY1026" s="23"/>
      <c r="DZ1026" s="23"/>
      <c r="EA1026" s="23"/>
      <c r="EB1026" s="23"/>
      <c r="EC1026" s="23"/>
      <c r="ED1026" s="23"/>
      <c r="EE1026" s="23"/>
      <c r="EF1026" s="23"/>
      <c r="EG1026" s="23"/>
      <c r="EH1026" s="23"/>
      <c r="EI1026" s="23"/>
      <c r="EJ1026" s="23"/>
      <c r="EK1026" s="23"/>
      <c r="EL1026" s="23"/>
      <c r="EM1026" s="23"/>
      <c r="EN1026" s="23"/>
      <c r="EO1026" s="23"/>
      <c r="EP1026" s="23"/>
      <c r="EQ1026" s="23"/>
      <c r="ER1026" s="23"/>
      <c r="ES1026" s="23"/>
      <c r="ET1026" s="23"/>
      <c r="EU1026" s="23"/>
      <c r="EV1026" s="23"/>
      <c r="EW1026" s="23"/>
      <c r="EX1026" s="23"/>
      <c r="EY1026" s="23"/>
      <c r="EZ1026" s="23"/>
      <c r="FA1026" s="23"/>
      <c r="FB1026" s="23"/>
      <c r="FC1026" s="23"/>
      <c r="FD1026" s="23"/>
      <c r="FE1026" s="23"/>
      <c r="FF1026" s="23"/>
      <c r="FG1026" s="23"/>
      <c r="FH1026" s="23"/>
      <c r="FI1026" s="23"/>
      <c r="FJ1026" s="23"/>
      <c r="FK1026" s="23"/>
      <c r="FL1026" s="23"/>
      <c r="FM1026" s="23"/>
      <c r="FN1026" s="23"/>
      <c r="FO1026" s="23"/>
      <c r="FP1026" s="23"/>
      <c r="FQ1026" s="23"/>
      <c r="FR1026" s="23"/>
      <c r="FS1026" s="23"/>
      <c r="FT1026" s="23"/>
      <c r="FU1026" s="23"/>
      <c r="FV1026" s="23"/>
      <c r="FW1026" s="23"/>
      <c r="FX1026" s="23"/>
      <c r="FY1026" s="23"/>
      <c r="FZ1026" s="23"/>
      <c r="GA1026" s="23"/>
      <c r="GB1026" s="23"/>
      <c r="GC1026" s="23"/>
      <c r="GD1026" s="23"/>
      <c r="GE1026" s="23"/>
      <c r="GF1026" s="23"/>
      <c r="GG1026" s="23"/>
      <c r="GH1026" s="23"/>
      <c r="GI1026" s="23"/>
      <c r="GJ1026" s="23"/>
      <c r="GK1026" s="23"/>
    </row>
    <row r="1027" spans="1:193" x14ac:dyDescent="0.35">
      <c r="A1027" s="23"/>
      <c r="B1027" s="23"/>
      <c r="C1027" s="23"/>
      <c r="D1027" s="23"/>
      <c r="E1027" s="23"/>
      <c r="F1027" s="23"/>
      <c r="G1027" s="23"/>
      <c r="H1027" s="23"/>
      <c r="I1027" s="23"/>
      <c r="J1027" s="23"/>
      <c r="K1027" s="23"/>
      <c r="L1027" s="23"/>
      <c r="M1027" s="23"/>
      <c r="N1027" s="23"/>
      <c r="O1027" s="23"/>
      <c r="P1027" s="23"/>
      <c r="Q1027" s="23"/>
      <c r="R1027" s="23"/>
      <c r="S1027" s="23"/>
      <c r="T1027" s="23"/>
      <c r="U1027" s="23"/>
      <c r="V1027" s="23"/>
      <c r="W1027" s="23"/>
      <c r="X1027" s="23"/>
      <c r="Y1027" s="23"/>
      <c r="Z1027" s="23"/>
      <c r="AA1027" s="23"/>
      <c r="AB1027" s="23"/>
      <c r="AC1027" s="23"/>
      <c r="AD1027" s="23"/>
      <c r="AE1027" s="23"/>
      <c r="AF1027" s="23"/>
      <c r="AG1027" s="23"/>
      <c r="AH1027" s="23"/>
      <c r="AI1027" s="23"/>
      <c r="AJ1027" s="23"/>
      <c r="AK1027" s="23"/>
      <c r="AL1027" s="23"/>
      <c r="AM1027" s="23"/>
      <c r="AN1027" s="23"/>
      <c r="AO1027" s="23"/>
      <c r="AP1027" s="23"/>
      <c r="AQ1027" s="23"/>
      <c r="AR1027" s="23"/>
      <c r="AS1027" s="23"/>
      <c r="AT1027" s="23"/>
      <c r="AU1027" s="23"/>
      <c r="AV1027" s="23"/>
      <c r="AW1027" s="23"/>
      <c r="AX1027" s="23"/>
      <c r="AY1027" s="23"/>
      <c r="AZ1027" s="23"/>
      <c r="BA1027" s="23"/>
      <c r="BB1027" s="23"/>
      <c r="BC1027" s="23"/>
      <c r="BD1027" s="23"/>
      <c r="BE1027" s="23"/>
      <c r="BF1027" s="23"/>
      <c r="BG1027" s="23"/>
      <c r="BH1027" s="23"/>
      <c r="BI1027" s="23"/>
      <c r="BJ1027" s="23"/>
      <c r="BK1027" s="23"/>
      <c r="BL1027" s="23"/>
      <c r="BM1027" s="23"/>
      <c r="BN1027" s="23"/>
      <c r="BO1027" s="23"/>
      <c r="BP1027" s="23"/>
      <c r="BQ1027" s="23"/>
      <c r="BR1027" s="23"/>
      <c r="BS1027" s="23"/>
      <c r="BT1027" s="23"/>
      <c r="BU1027" s="23"/>
      <c r="BV1027" s="23"/>
      <c r="BW1027" s="23"/>
      <c r="BX1027" s="23"/>
      <c r="BY1027" s="23"/>
      <c r="BZ1027" s="23"/>
      <c r="CA1027" s="23"/>
      <c r="CB1027" s="23"/>
      <c r="CC1027" s="23"/>
      <c r="CD1027" s="23"/>
      <c r="CE1027" s="23"/>
      <c r="CF1027" s="23"/>
      <c r="CG1027" s="23"/>
      <c r="CH1027" s="23"/>
      <c r="CI1027" s="23"/>
      <c r="CJ1027" s="23"/>
      <c r="CK1027" s="23"/>
      <c r="CL1027" s="23"/>
      <c r="CM1027" s="23"/>
      <c r="CN1027" s="23"/>
      <c r="CO1027" s="23"/>
      <c r="CP1027" s="23"/>
      <c r="CQ1027" s="23"/>
      <c r="CR1027" s="23"/>
      <c r="CS1027" s="23"/>
      <c r="CT1027" s="23"/>
      <c r="CU1027" s="23"/>
      <c r="CV1027" s="23"/>
      <c r="CW1027" s="23"/>
      <c r="CX1027" s="23"/>
      <c r="CY1027" s="23"/>
      <c r="CZ1027" s="23"/>
      <c r="DA1027" s="23"/>
      <c r="DB1027" s="23"/>
      <c r="DC1027" s="23"/>
      <c r="DD1027" s="23"/>
      <c r="DE1027" s="23"/>
      <c r="DF1027" s="23"/>
      <c r="DG1027" s="23"/>
      <c r="DH1027" s="23"/>
      <c r="DI1027" s="23"/>
      <c r="DJ1027" s="23"/>
      <c r="DK1027" s="23"/>
      <c r="DL1027" s="23"/>
      <c r="DM1027" s="23"/>
      <c r="DN1027" s="23"/>
      <c r="DO1027" s="23"/>
      <c r="DP1027" s="23"/>
      <c r="DQ1027" s="23"/>
      <c r="DR1027" s="23"/>
      <c r="DS1027" s="23"/>
      <c r="DT1027" s="23"/>
      <c r="DU1027" s="23"/>
      <c r="DV1027" s="23"/>
      <c r="DW1027" s="23"/>
      <c r="DX1027" s="23"/>
      <c r="DY1027" s="23"/>
      <c r="DZ1027" s="23"/>
      <c r="EA1027" s="23"/>
      <c r="EB1027" s="23"/>
      <c r="EC1027" s="23"/>
      <c r="ED1027" s="23"/>
      <c r="EE1027" s="23"/>
      <c r="EF1027" s="23"/>
      <c r="EG1027" s="23"/>
      <c r="EH1027" s="23"/>
      <c r="EI1027" s="23"/>
      <c r="EJ1027" s="23"/>
      <c r="EK1027" s="23"/>
      <c r="EL1027" s="23"/>
      <c r="EM1027" s="23"/>
      <c r="EN1027" s="23"/>
      <c r="EO1027" s="23"/>
      <c r="EP1027" s="23"/>
      <c r="EQ1027" s="23"/>
      <c r="ER1027" s="23"/>
      <c r="ES1027" s="23"/>
      <c r="ET1027" s="23"/>
      <c r="EU1027" s="23"/>
      <c r="EV1027" s="23"/>
      <c r="EW1027" s="23"/>
      <c r="EX1027" s="23"/>
      <c r="EY1027" s="23"/>
      <c r="EZ1027" s="23"/>
      <c r="FA1027" s="23"/>
      <c r="FB1027" s="23"/>
      <c r="FC1027" s="23"/>
      <c r="FD1027" s="23"/>
      <c r="FE1027" s="23"/>
      <c r="FF1027" s="23"/>
      <c r="FG1027" s="23"/>
      <c r="FH1027" s="23"/>
      <c r="FI1027" s="23"/>
      <c r="FJ1027" s="23"/>
      <c r="FK1027" s="23"/>
      <c r="FL1027" s="23"/>
      <c r="FM1027" s="23"/>
      <c r="FN1027" s="23"/>
      <c r="FO1027" s="23"/>
      <c r="FP1027" s="23"/>
      <c r="FQ1027" s="23"/>
      <c r="FR1027" s="23"/>
      <c r="FS1027" s="23"/>
      <c r="FT1027" s="23"/>
      <c r="FU1027" s="23"/>
      <c r="FV1027" s="23"/>
      <c r="FW1027" s="23"/>
      <c r="FX1027" s="23"/>
      <c r="FY1027" s="23"/>
      <c r="FZ1027" s="23"/>
      <c r="GA1027" s="23"/>
      <c r="GB1027" s="23"/>
      <c r="GC1027" s="23"/>
      <c r="GD1027" s="23"/>
      <c r="GE1027" s="23"/>
      <c r="GF1027" s="23"/>
      <c r="GG1027" s="23"/>
      <c r="GH1027" s="23"/>
      <c r="GI1027" s="23"/>
      <c r="GJ1027" s="23"/>
      <c r="GK1027" s="23"/>
    </row>
    <row r="1028" spans="1:193" x14ac:dyDescent="0.35">
      <c r="A1028" s="23"/>
      <c r="B1028" s="23"/>
      <c r="C1028" s="23"/>
      <c r="D1028" s="23"/>
      <c r="E1028" s="23"/>
      <c r="F1028" s="23"/>
      <c r="G1028" s="23"/>
      <c r="H1028" s="23"/>
      <c r="I1028" s="23"/>
      <c r="J1028" s="23"/>
      <c r="K1028" s="23"/>
      <c r="L1028" s="23"/>
      <c r="M1028" s="23"/>
      <c r="N1028" s="23"/>
      <c r="O1028" s="23"/>
      <c r="P1028" s="23"/>
      <c r="Q1028" s="23"/>
      <c r="R1028" s="23"/>
      <c r="S1028" s="23"/>
      <c r="T1028" s="23"/>
      <c r="U1028" s="23"/>
      <c r="V1028" s="23"/>
      <c r="W1028" s="23"/>
      <c r="X1028" s="23"/>
      <c r="Y1028" s="23"/>
      <c r="Z1028" s="23"/>
      <c r="AA1028" s="23"/>
      <c r="AB1028" s="23"/>
      <c r="AC1028" s="23"/>
      <c r="AD1028" s="23"/>
      <c r="AE1028" s="23"/>
      <c r="AF1028" s="23"/>
      <c r="AG1028" s="23"/>
      <c r="AH1028" s="23"/>
      <c r="AI1028" s="23"/>
      <c r="AJ1028" s="23"/>
      <c r="AK1028" s="23"/>
      <c r="AL1028" s="23"/>
      <c r="AM1028" s="23"/>
      <c r="AN1028" s="23"/>
      <c r="AO1028" s="23"/>
      <c r="AP1028" s="23"/>
      <c r="AQ1028" s="23"/>
      <c r="AR1028" s="23"/>
      <c r="AS1028" s="23"/>
      <c r="AT1028" s="23"/>
      <c r="AU1028" s="23"/>
      <c r="AV1028" s="23"/>
      <c r="AW1028" s="23"/>
      <c r="AX1028" s="23"/>
      <c r="AY1028" s="23"/>
      <c r="AZ1028" s="23"/>
      <c r="BA1028" s="23"/>
      <c r="BB1028" s="23"/>
      <c r="BC1028" s="23"/>
      <c r="BD1028" s="23"/>
      <c r="BE1028" s="23"/>
      <c r="BF1028" s="23"/>
      <c r="BG1028" s="23"/>
      <c r="BH1028" s="23"/>
      <c r="BI1028" s="23"/>
      <c r="BJ1028" s="23"/>
      <c r="BK1028" s="23"/>
      <c r="BL1028" s="23"/>
      <c r="BM1028" s="23"/>
      <c r="BN1028" s="23"/>
      <c r="BO1028" s="23"/>
      <c r="BP1028" s="23"/>
      <c r="BQ1028" s="23"/>
      <c r="BR1028" s="23"/>
      <c r="BS1028" s="23"/>
      <c r="BT1028" s="23"/>
      <c r="BU1028" s="23"/>
      <c r="BV1028" s="23"/>
      <c r="BW1028" s="23"/>
      <c r="BX1028" s="23"/>
      <c r="BY1028" s="23"/>
      <c r="BZ1028" s="23"/>
      <c r="CA1028" s="23"/>
      <c r="CB1028" s="23"/>
      <c r="CC1028" s="23"/>
      <c r="CD1028" s="23"/>
      <c r="CE1028" s="23"/>
      <c r="CF1028" s="23"/>
      <c r="CG1028" s="23"/>
      <c r="CH1028" s="23"/>
      <c r="CI1028" s="23"/>
      <c r="CJ1028" s="23"/>
      <c r="CK1028" s="23"/>
      <c r="CL1028" s="23"/>
      <c r="CM1028" s="23"/>
      <c r="CN1028" s="23"/>
      <c r="CO1028" s="23"/>
      <c r="CP1028" s="23"/>
      <c r="CQ1028" s="23"/>
      <c r="CR1028" s="23"/>
      <c r="CS1028" s="23"/>
      <c r="CT1028" s="23"/>
      <c r="CU1028" s="23"/>
      <c r="CV1028" s="23"/>
      <c r="CW1028" s="23"/>
      <c r="CX1028" s="23"/>
      <c r="CY1028" s="23"/>
      <c r="CZ1028" s="23"/>
      <c r="DA1028" s="23"/>
      <c r="DB1028" s="23"/>
      <c r="DC1028" s="23"/>
      <c r="DD1028" s="23"/>
      <c r="DE1028" s="23"/>
      <c r="DF1028" s="23"/>
      <c r="DG1028" s="23"/>
      <c r="DH1028" s="23"/>
      <c r="DI1028" s="23"/>
      <c r="DJ1028" s="23"/>
      <c r="DK1028" s="23"/>
      <c r="DL1028" s="23"/>
      <c r="DM1028" s="23"/>
      <c r="DN1028" s="23"/>
      <c r="DO1028" s="23"/>
      <c r="DP1028" s="23"/>
      <c r="DQ1028" s="23"/>
      <c r="DR1028" s="23"/>
      <c r="DS1028" s="23"/>
      <c r="DT1028" s="23"/>
      <c r="DU1028" s="23"/>
      <c r="DV1028" s="23"/>
      <c r="DW1028" s="23"/>
      <c r="DX1028" s="23"/>
      <c r="DY1028" s="23"/>
      <c r="DZ1028" s="23"/>
      <c r="EA1028" s="23"/>
      <c r="EB1028" s="23"/>
      <c r="EC1028" s="23"/>
      <c r="ED1028" s="23"/>
      <c r="EE1028" s="23"/>
      <c r="EF1028" s="23"/>
      <c r="EG1028" s="23"/>
      <c r="EH1028" s="23"/>
      <c r="EI1028" s="23"/>
      <c r="EJ1028" s="23"/>
      <c r="EK1028" s="23"/>
      <c r="EL1028" s="23"/>
      <c r="EM1028" s="23"/>
      <c r="EN1028" s="23"/>
      <c r="EO1028" s="23"/>
      <c r="EP1028" s="23"/>
      <c r="EQ1028" s="23"/>
      <c r="ER1028" s="23"/>
      <c r="ES1028" s="23"/>
      <c r="ET1028" s="23"/>
      <c r="EU1028" s="23"/>
      <c r="EV1028" s="23"/>
      <c r="EW1028" s="23"/>
      <c r="EX1028" s="23"/>
      <c r="EY1028" s="23"/>
      <c r="EZ1028" s="23"/>
      <c r="FA1028" s="23"/>
      <c r="FB1028" s="23"/>
      <c r="FC1028" s="23"/>
      <c r="FD1028" s="23"/>
      <c r="FE1028" s="23"/>
      <c r="FF1028" s="23"/>
      <c r="FG1028" s="23"/>
      <c r="FH1028" s="23"/>
      <c r="FI1028" s="23"/>
      <c r="FJ1028" s="23"/>
      <c r="FK1028" s="23"/>
      <c r="FL1028" s="23"/>
      <c r="FM1028" s="23"/>
      <c r="FN1028" s="23"/>
      <c r="FO1028" s="23"/>
      <c r="FP1028" s="23"/>
      <c r="FQ1028" s="23"/>
      <c r="FR1028" s="23"/>
      <c r="FS1028" s="23"/>
      <c r="FT1028" s="23"/>
      <c r="FU1028" s="23"/>
      <c r="FV1028" s="23"/>
      <c r="FW1028" s="23"/>
      <c r="FX1028" s="23"/>
      <c r="FY1028" s="23"/>
      <c r="FZ1028" s="23"/>
      <c r="GA1028" s="23"/>
      <c r="GB1028" s="23"/>
      <c r="GC1028" s="23"/>
      <c r="GD1028" s="23"/>
      <c r="GE1028" s="23"/>
      <c r="GF1028" s="23"/>
      <c r="GG1028" s="23"/>
      <c r="GH1028" s="23"/>
      <c r="GI1028" s="23"/>
      <c r="GJ1028" s="23"/>
      <c r="GK1028" s="23"/>
    </row>
    <row r="1029" spans="1:193" x14ac:dyDescent="0.35">
      <c r="A1029" s="23"/>
      <c r="B1029" s="23"/>
      <c r="C1029" s="23"/>
      <c r="D1029" s="23"/>
      <c r="E1029" s="23"/>
      <c r="F1029" s="23"/>
      <c r="G1029" s="23"/>
      <c r="H1029" s="23"/>
      <c r="I1029" s="23"/>
      <c r="J1029" s="23"/>
      <c r="K1029" s="23"/>
      <c r="L1029" s="23"/>
      <c r="M1029" s="23"/>
      <c r="N1029" s="23"/>
      <c r="O1029" s="23"/>
      <c r="P1029" s="23"/>
      <c r="Q1029" s="23"/>
      <c r="R1029" s="23"/>
      <c r="S1029" s="23"/>
      <c r="T1029" s="23"/>
      <c r="U1029" s="23"/>
      <c r="V1029" s="23"/>
      <c r="W1029" s="23"/>
      <c r="X1029" s="23"/>
      <c r="Y1029" s="23"/>
      <c r="Z1029" s="23"/>
      <c r="AA1029" s="23"/>
      <c r="AB1029" s="23"/>
      <c r="AC1029" s="23"/>
      <c r="AD1029" s="23"/>
      <c r="AE1029" s="23"/>
      <c r="AF1029" s="23"/>
      <c r="AG1029" s="23"/>
      <c r="AH1029" s="23"/>
      <c r="AI1029" s="23"/>
      <c r="AJ1029" s="23"/>
      <c r="AK1029" s="23"/>
      <c r="AL1029" s="23"/>
      <c r="AM1029" s="23"/>
      <c r="AN1029" s="23"/>
      <c r="AO1029" s="23"/>
      <c r="AP1029" s="23"/>
      <c r="AQ1029" s="23"/>
      <c r="AR1029" s="23"/>
      <c r="AS1029" s="23"/>
      <c r="AT1029" s="23"/>
      <c r="AU1029" s="23"/>
      <c r="AV1029" s="23"/>
      <c r="AW1029" s="23"/>
      <c r="AX1029" s="23"/>
      <c r="AY1029" s="23"/>
      <c r="AZ1029" s="23"/>
      <c r="BA1029" s="23"/>
      <c r="BB1029" s="23"/>
      <c r="BC1029" s="23"/>
      <c r="BD1029" s="23"/>
      <c r="BE1029" s="23"/>
      <c r="BF1029" s="23"/>
      <c r="BG1029" s="23"/>
      <c r="BH1029" s="23"/>
      <c r="BI1029" s="23"/>
      <c r="BJ1029" s="23"/>
      <c r="BK1029" s="23"/>
      <c r="BL1029" s="23"/>
      <c r="BM1029" s="23"/>
      <c r="BN1029" s="23"/>
      <c r="BO1029" s="23"/>
      <c r="BP1029" s="23"/>
      <c r="BQ1029" s="23"/>
      <c r="BR1029" s="23"/>
      <c r="BS1029" s="23"/>
      <c r="BT1029" s="23"/>
      <c r="BU1029" s="23"/>
      <c r="BV1029" s="23"/>
      <c r="BW1029" s="23"/>
      <c r="BX1029" s="23"/>
      <c r="BY1029" s="23"/>
      <c r="BZ1029" s="23"/>
      <c r="CA1029" s="23"/>
      <c r="CB1029" s="23"/>
      <c r="CC1029" s="23"/>
      <c r="CD1029" s="23"/>
      <c r="CE1029" s="23"/>
      <c r="CF1029" s="23"/>
      <c r="CG1029" s="23"/>
      <c r="CH1029" s="23"/>
      <c r="CI1029" s="23"/>
      <c r="CJ1029" s="23"/>
      <c r="CK1029" s="23"/>
      <c r="CL1029" s="23"/>
      <c r="CM1029" s="23"/>
      <c r="CN1029" s="23"/>
      <c r="CO1029" s="23"/>
      <c r="CP1029" s="23"/>
      <c r="CQ1029" s="23"/>
      <c r="CR1029" s="23"/>
      <c r="CS1029" s="23"/>
      <c r="CT1029" s="23"/>
      <c r="CU1029" s="23"/>
      <c r="CV1029" s="23"/>
      <c r="CW1029" s="23"/>
      <c r="CX1029" s="23"/>
      <c r="CY1029" s="23"/>
      <c r="CZ1029" s="23"/>
      <c r="DA1029" s="23"/>
      <c r="DB1029" s="23"/>
      <c r="DC1029" s="23"/>
      <c r="DD1029" s="23"/>
      <c r="DE1029" s="23"/>
      <c r="DF1029" s="23"/>
      <c r="DG1029" s="23"/>
      <c r="DH1029" s="23"/>
      <c r="DI1029" s="23"/>
      <c r="DJ1029" s="23"/>
      <c r="DK1029" s="23"/>
      <c r="DL1029" s="23"/>
      <c r="DM1029" s="23"/>
      <c r="DN1029" s="23"/>
      <c r="DO1029" s="23"/>
      <c r="DP1029" s="23"/>
      <c r="DQ1029" s="23"/>
      <c r="DR1029" s="23"/>
      <c r="DS1029" s="23"/>
      <c r="DT1029" s="23"/>
      <c r="DU1029" s="23"/>
      <c r="DV1029" s="23"/>
      <c r="DW1029" s="23"/>
      <c r="DX1029" s="23"/>
      <c r="DY1029" s="23"/>
      <c r="DZ1029" s="23"/>
      <c r="EA1029" s="23"/>
      <c r="EB1029" s="23"/>
      <c r="EC1029" s="23"/>
      <c r="ED1029" s="23"/>
      <c r="EE1029" s="23"/>
      <c r="EF1029" s="23"/>
      <c r="EG1029" s="23"/>
      <c r="EH1029" s="23"/>
      <c r="EI1029" s="23"/>
      <c r="EJ1029" s="23"/>
      <c r="EK1029" s="23"/>
      <c r="EL1029" s="23"/>
      <c r="EM1029" s="23"/>
      <c r="EN1029" s="23"/>
      <c r="EO1029" s="23"/>
      <c r="EP1029" s="23"/>
      <c r="EQ1029" s="23"/>
      <c r="ER1029" s="23"/>
      <c r="ES1029" s="23"/>
      <c r="ET1029" s="23"/>
      <c r="EU1029" s="23"/>
      <c r="EV1029" s="23"/>
      <c r="EW1029" s="23"/>
      <c r="EX1029" s="23"/>
      <c r="EY1029" s="23"/>
      <c r="EZ1029" s="23"/>
      <c r="FA1029" s="23"/>
      <c r="FB1029" s="23"/>
      <c r="FC1029" s="23"/>
      <c r="FD1029" s="23"/>
      <c r="FE1029" s="23"/>
      <c r="FF1029" s="23"/>
      <c r="FG1029" s="23"/>
      <c r="FH1029" s="23"/>
      <c r="FI1029" s="23"/>
      <c r="FJ1029" s="23"/>
      <c r="FK1029" s="23"/>
      <c r="FL1029" s="23"/>
      <c r="FM1029" s="23"/>
      <c r="FN1029" s="23"/>
      <c r="FO1029" s="23"/>
      <c r="FP1029" s="23"/>
      <c r="FQ1029" s="23"/>
      <c r="FR1029" s="23"/>
      <c r="FS1029" s="23"/>
      <c r="FT1029" s="23"/>
      <c r="FU1029" s="23"/>
      <c r="FV1029" s="23"/>
      <c r="FW1029" s="23"/>
      <c r="FX1029" s="23"/>
      <c r="FY1029" s="23"/>
      <c r="FZ1029" s="23"/>
      <c r="GA1029" s="23"/>
      <c r="GB1029" s="23"/>
      <c r="GC1029" s="23"/>
      <c r="GD1029" s="23"/>
      <c r="GE1029" s="23"/>
      <c r="GF1029" s="23"/>
      <c r="GG1029" s="23"/>
      <c r="GH1029" s="23"/>
      <c r="GI1029" s="23"/>
      <c r="GJ1029" s="23"/>
      <c r="GK1029" s="23"/>
    </row>
    <row r="1030" spans="1:193" x14ac:dyDescent="0.35">
      <c r="A1030" s="23"/>
      <c r="B1030" s="23"/>
      <c r="C1030" s="23"/>
      <c r="D1030" s="23"/>
      <c r="E1030" s="23"/>
      <c r="F1030" s="23"/>
      <c r="G1030" s="23"/>
      <c r="H1030" s="23"/>
      <c r="I1030" s="23"/>
      <c r="J1030" s="23"/>
      <c r="K1030" s="23"/>
      <c r="L1030" s="23"/>
      <c r="M1030" s="23"/>
      <c r="N1030" s="23"/>
      <c r="O1030" s="23"/>
      <c r="P1030" s="23"/>
      <c r="Q1030" s="23"/>
      <c r="R1030" s="23"/>
      <c r="S1030" s="23"/>
      <c r="T1030" s="23"/>
      <c r="U1030" s="23"/>
      <c r="V1030" s="23"/>
      <c r="W1030" s="23"/>
      <c r="X1030" s="23"/>
      <c r="Y1030" s="23"/>
      <c r="Z1030" s="23"/>
      <c r="AA1030" s="23"/>
      <c r="AB1030" s="23"/>
      <c r="AC1030" s="23"/>
      <c r="AD1030" s="23"/>
      <c r="AE1030" s="23"/>
      <c r="AF1030" s="23"/>
      <c r="AG1030" s="23"/>
      <c r="AH1030" s="23"/>
      <c r="AI1030" s="23"/>
      <c r="AJ1030" s="23"/>
      <c r="AK1030" s="23"/>
      <c r="AL1030" s="23"/>
      <c r="AM1030" s="23"/>
      <c r="AN1030" s="23"/>
      <c r="AO1030" s="23"/>
      <c r="AP1030" s="23"/>
      <c r="AQ1030" s="23"/>
      <c r="AR1030" s="23"/>
      <c r="AS1030" s="23"/>
      <c r="AT1030" s="23"/>
      <c r="AU1030" s="23"/>
      <c r="AV1030" s="23"/>
      <c r="AW1030" s="23"/>
      <c r="AX1030" s="23"/>
      <c r="AY1030" s="23"/>
      <c r="AZ1030" s="23"/>
      <c r="BA1030" s="23"/>
      <c r="BB1030" s="23"/>
      <c r="BC1030" s="23"/>
      <c r="BD1030" s="23"/>
      <c r="BE1030" s="23"/>
      <c r="BF1030" s="23"/>
      <c r="BG1030" s="23"/>
      <c r="BH1030" s="23"/>
      <c r="BI1030" s="23"/>
      <c r="BJ1030" s="23"/>
      <c r="BK1030" s="23"/>
      <c r="BL1030" s="23"/>
      <c r="BM1030" s="23"/>
      <c r="BN1030" s="23"/>
      <c r="BO1030" s="23"/>
      <c r="BP1030" s="23"/>
      <c r="BQ1030" s="23"/>
      <c r="BR1030" s="23"/>
      <c r="BS1030" s="23"/>
      <c r="BT1030" s="23"/>
      <c r="BU1030" s="23"/>
      <c r="BV1030" s="23"/>
      <c r="BW1030" s="23"/>
      <c r="BX1030" s="23"/>
      <c r="BY1030" s="23"/>
      <c r="BZ1030" s="23"/>
      <c r="CA1030" s="23"/>
      <c r="CB1030" s="23"/>
      <c r="CC1030" s="23"/>
      <c r="CD1030" s="23"/>
      <c r="CE1030" s="23"/>
      <c r="CF1030" s="23"/>
      <c r="CG1030" s="23"/>
      <c r="CH1030" s="23"/>
      <c r="CI1030" s="23"/>
      <c r="CJ1030" s="23"/>
      <c r="CK1030" s="23"/>
      <c r="CL1030" s="23"/>
      <c r="CM1030" s="23"/>
      <c r="CN1030" s="23"/>
      <c r="CO1030" s="23"/>
      <c r="CP1030" s="23"/>
      <c r="CQ1030" s="23"/>
      <c r="CR1030" s="23"/>
      <c r="CS1030" s="23"/>
      <c r="CT1030" s="23"/>
      <c r="CU1030" s="23"/>
      <c r="CV1030" s="23"/>
      <c r="CW1030" s="23"/>
      <c r="CX1030" s="23"/>
      <c r="CY1030" s="23"/>
      <c r="CZ1030" s="23"/>
      <c r="DA1030" s="23"/>
      <c r="DB1030" s="23"/>
      <c r="DC1030" s="23"/>
      <c r="DD1030" s="23"/>
      <c r="DE1030" s="23"/>
      <c r="DF1030" s="23"/>
      <c r="DG1030" s="23"/>
      <c r="DH1030" s="23"/>
      <c r="DI1030" s="23"/>
      <c r="DJ1030" s="23"/>
      <c r="DK1030" s="23"/>
      <c r="DL1030" s="23"/>
      <c r="DM1030" s="23"/>
      <c r="DN1030" s="23"/>
      <c r="DO1030" s="23"/>
      <c r="DP1030" s="23"/>
      <c r="DQ1030" s="23"/>
      <c r="DR1030" s="23"/>
      <c r="DS1030" s="23"/>
      <c r="DT1030" s="23"/>
      <c r="DU1030" s="23"/>
      <c r="DV1030" s="23"/>
      <c r="DW1030" s="23"/>
      <c r="DX1030" s="23"/>
      <c r="DY1030" s="23"/>
      <c r="DZ1030" s="23"/>
      <c r="EA1030" s="23"/>
      <c r="EB1030" s="23"/>
      <c r="EC1030" s="23"/>
      <c r="ED1030" s="23"/>
      <c r="EE1030" s="23"/>
      <c r="EF1030" s="23"/>
      <c r="EG1030" s="23"/>
      <c r="EH1030" s="23"/>
      <c r="EI1030" s="23"/>
      <c r="EJ1030" s="23"/>
      <c r="EK1030" s="23"/>
      <c r="EL1030" s="23"/>
      <c r="EM1030" s="23"/>
      <c r="EN1030" s="23"/>
      <c r="EO1030" s="23"/>
      <c r="EP1030" s="23"/>
      <c r="EQ1030" s="23"/>
      <c r="ER1030" s="23"/>
      <c r="ES1030" s="23"/>
      <c r="ET1030" s="23"/>
      <c r="EU1030" s="23"/>
      <c r="EV1030" s="23"/>
      <c r="EW1030" s="23"/>
      <c r="EX1030" s="23"/>
      <c r="EY1030" s="23"/>
      <c r="EZ1030" s="23"/>
      <c r="FA1030" s="23"/>
      <c r="FB1030" s="23"/>
      <c r="FC1030" s="23"/>
      <c r="FD1030" s="23"/>
      <c r="FE1030" s="23"/>
      <c r="FF1030" s="23"/>
      <c r="FG1030" s="23"/>
      <c r="FH1030" s="23"/>
      <c r="FI1030" s="23"/>
      <c r="FJ1030" s="23"/>
      <c r="FK1030" s="23"/>
      <c r="FL1030" s="23"/>
      <c r="FM1030" s="23"/>
      <c r="FN1030" s="23"/>
      <c r="FO1030" s="23"/>
      <c r="FP1030" s="23"/>
      <c r="FQ1030" s="23"/>
      <c r="FR1030" s="23"/>
      <c r="FS1030" s="23"/>
      <c r="FT1030" s="23"/>
      <c r="FU1030" s="23"/>
      <c r="FV1030" s="23"/>
      <c r="FW1030" s="23"/>
      <c r="FX1030" s="23"/>
      <c r="FY1030" s="23"/>
      <c r="FZ1030" s="23"/>
      <c r="GA1030" s="23"/>
      <c r="GB1030" s="23"/>
      <c r="GC1030" s="23"/>
      <c r="GD1030" s="23"/>
      <c r="GE1030" s="23"/>
      <c r="GF1030" s="23"/>
      <c r="GG1030" s="23"/>
      <c r="GH1030" s="23"/>
      <c r="GI1030" s="23"/>
      <c r="GJ1030" s="23"/>
      <c r="GK1030" s="23"/>
    </row>
    <row r="1031" spans="1:193" x14ac:dyDescent="0.35">
      <c r="A1031" s="23"/>
      <c r="B1031" s="23"/>
      <c r="C1031" s="23"/>
      <c r="D1031" s="23"/>
      <c r="E1031" s="23"/>
      <c r="F1031" s="23"/>
      <c r="G1031" s="23"/>
      <c r="H1031" s="23"/>
      <c r="I1031" s="23"/>
      <c r="J1031" s="23"/>
      <c r="K1031" s="23"/>
      <c r="L1031" s="23"/>
      <c r="M1031" s="23"/>
      <c r="N1031" s="23"/>
      <c r="O1031" s="23"/>
      <c r="P1031" s="23"/>
      <c r="Q1031" s="23"/>
      <c r="R1031" s="23"/>
      <c r="S1031" s="23"/>
      <c r="T1031" s="23"/>
      <c r="U1031" s="23"/>
      <c r="V1031" s="23"/>
      <c r="W1031" s="23"/>
      <c r="X1031" s="23"/>
      <c r="Y1031" s="23"/>
      <c r="Z1031" s="23"/>
      <c r="AA1031" s="23"/>
      <c r="AB1031" s="23"/>
      <c r="AC1031" s="23"/>
      <c r="AD1031" s="23"/>
      <c r="AE1031" s="23"/>
      <c r="AF1031" s="23"/>
      <c r="AG1031" s="23"/>
      <c r="AH1031" s="23"/>
      <c r="AI1031" s="23"/>
      <c r="AJ1031" s="23"/>
      <c r="AK1031" s="23"/>
      <c r="AL1031" s="23"/>
      <c r="AM1031" s="23"/>
      <c r="AN1031" s="23"/>
      <c r="AO1031" s="23"/>
      <c r="AP1031" s="23"/>
      <c r="AQ1031" s="23"/>
      <c r="AR1031" s="23"/>
      <c r="AS1031" s="23"/>
      <c r="AT1031" s="23"/>
      <c r="AU1031" s="23"/>
      <c r="AV1031" s="23"/>
      <c r="AW1031" s="23"/>
      <c r="AX1031" s="23"/>
      <c r="AY1031" s="23"/>
      <c r="AZ1031" s="23"/>
      <c r="BA1031" s="23"/>
      <c r="BB1031" s="23"/>
      <c r="BC1031" s="23"/>
      <c r="BD1031" s="23"/>
      <c r="BE1031" s="23"/>
      <c r="BF1031" s="23"/>
      <c r="BG1031" s="23"/>
      <c r="BH1031" s="23"/>
      <c r="BI1031" s="23"/>
      <c r="BJ1031" s="23"/>
      <c r="BK1031" s="23"/>
      <c r="BL1031" s="23"/>
      <c r="BM1031" s="23"/>
      <c r="BN1031" s="23"/>
      <c r="BO1031" s="23"/>
      <c r="BP1031" s="23"/>
      <c r="BQ1031" s="23"/>
      <c r="BR1031" s="23"/>
      <c r="BS1031" s="23"/>
      <c r="BT1031" s="23"/>
      <c r="BU1031" s="23"/>
      <c r="BV1031" s="23"/>
      <c r="BW1031" s="23"/>
      <c r="BX1031" s="23"/>
      <c r="BY1031" s="23"/>
      <c r="BZ1031" s="23"/>
      <c r="CA1031" s="23"/>
      <c r="CB1031" s="23"/>
      <c r="CC1031" s="23"/>
      <c r="CD1031" s="23"/>
      <c r="CE1031" s="23"/>
      <c r="CF1031" s="23"/>
      <c r="CG1031" s="23"/>
      <c r="CH1031" s="23"/>
      <c r="CI1031" s="23"/>
      <c r="CJ1031" s="23"/>
      <c r="CK1031" s="23"/>
      <c r="CL1031" s="23"/>
      <c r="CM1031" s="23"/>
      <c r="CN1031" s="23"/>
      <c r="CO1031" s="23"/>
      <c r="CP1031" s="23"/>
      <c r="CQ1031" s="23"/>
      <c r="CR1031" s="23"/>
      <c r="CS1031" s="23"/>
      <c r="CT1031" s="23"/>
      <c r="CU1031" s="23"/>
      <c r="CV1031" s="23"/>
      <c r="CW1031" s="23"/>
      <c r="CX1031" s="23"/>
      <c r="CY1031" s="23"/>
      <c r="CZ1031" s="23"/>
      <c r="DA1031" s="23"/>
      <c r="DB1031" s="23"/>
      <c r="DC1031" s="23"/>
      <c r="DD1031" s="23"/>
      <c r="DE1031" s="23"/>
      <c r="DF1031" s="23"/>
      <c r="DG1031" s="23"/>
      <c r="DH1031" s="23"/>
      <c r="DI1031" s="23"/>
      <c r="DJ1031" s="23"/>
      <c r="DK1031" s="23"/>
      <c r="DL1031" s="23"/>
      <c r="DM1031" s="23"/>
      <c r="DN1031" s="23"/>
      <c r="DO1031" s="23"/>
      <c r="DP1031" s="23"/>
      <c r="DQ1031" s="23"/>
      <c r="DR1031" s="23"/>
      <c r="DS1031" s="23"/>
      <c r="DT1031" s="23"/>
      <c r="DU1031" s="23"/>
      <c r="DV1031" s="23"/>
      <c r="DW1031" s="23"/>
      <c r="DX1031" s="23"/>
      <c r="DY1031" s="23"/>
      <c r="DZ1031" s="23"/>
      <c r="EA1031" s="23"/>
      <c r="EB1031" s="23"/>
      <c r="EC1031" s="23"/>
      <c r="ED1031" s="23"/>
      <c r="EE1031" s="23"/>
      <c r="EF1031" s="23"/>
      <c r="EG1031" s="23"/>
      <c r="EH1031" s="23"/>
      <c r="EI1031" s="23"/>
      <c r="EJ1031" s="23"/>
      <c r="EK1031" s="23"/>
      <c r="EL1031" s="23"/>
      <c r="EM1031" s="23"/>
      <c r="EN1031" s="23"/>
      <c r="EO1031" s="23"/>
      <c r="EP1031" s="23"/>
      <c r="EQ1031" s="23"/>
      <c r="ER1031" s="23"/>
      <c r="ES1031" s="23"/>
      <c r="ET1031" s="23"/>
      <c r="EU1031" s="23"/>
      <c r="EV1031" s="23"/>
      <c r="EW1031" s="23"/>
      <c r="EX1031" s="23"/>
      <c r="EY1031" s="23"/>
      <c r="EZ1031" s="23"/>
      <c r="FA1031" s="23"/>
      <c r="FB1031" s="23"/>
      <c r="FC1031" s="23"/>
      <c r="FD1031" s="23"/>
      <c r="FE1031" s="23"/>
      <c r="FF1031" s="23"/>
      <c r="FG1031" s="23"/>
      <c r="FH1031" s="23"/>
      <c r="FI1031" s="23"/>
      <c r="FJ1031" s="23"/>
      <c r="FK1031" s="23"/>
      <c r="FL1031" s="23"/>
      <c r="FM1031" s="23"/>
      <c r="FN1031" s="23"/>
      <c r="FO1031" s="23"/>
      <c r="FP1031" s="23"/>
      <c r="FQ1031" s="23"/>
      <c r="FR1031" s="23"/>
      <c r="FS1031" s="23"/>
      <c r="FT1031" s="23"/>
      <c r="FU1031" s="23"/>
      <c r="FV1031" s="23"/>
      <c r="FW1031" s="23"/>
      <c r="FX1031" s="23"/>
      <c r="FY1031" s="23"/>
      <c r="FZ1031" s="23"/>
      <c r="GA1031" s="23"/>
      <c r="GB1031" s="23"/>
      <c r="GC1031" s="23"/>
      <c r="GD1031" s="23"/>
      <c r="GE1031" s="23"/>
      <c r="GF1031" s="23"/>
      <c r="GG1031" s="23"/>
      <c r="GH1031" s="23"/>
      <c r="GI1031" s="23"/>
      <c r="GJ1031" s="23"/>
      <c r="GK1031" s="23"/>
    </row>
    <row r="1032" spans="1:193" x14ac:dyDescent="0.35">
      <c r="A1032" s="23"/>
      <c r="B1032" s="23"/>
      <c r="C1032" s="23"/>
      <c r="D1032" s="23"/>
      <c r="E1032" s="23"/>
      <c r="F1032" s="23"/>
      <c r="G1032" s="23"/>
      <c r="H1032" s="23"/>
      <c r="I1032" s="23"/>
      <c r="J1032" s="23"/>
      <c r="K1032" s="23"/>
      <c r="L1032" s="23"/>
      <c r="M1032" s="23"/>
      <c r="N1032" s="23"/>
      <c r="O1032" s="23"/>
      <c r="P1032" s="23"/>
      <c r="Q1032" s="23"/>
      <c r="R1032" s="23"/>
      <c r="S1032" s="23"/>
      <c r="T1032" s="23"/>
      <c r="U1032" s="23"/>
      <c r="V1032" s="23"/>
      <c r="W1032" s="23"/>
      <c r="X1032" s="23"/>
      <c r="Y1032" s="23"/>
      <c r="Z1032" s="23"/>
      <c r="AA1032" s="23"/>
      <c r="AB1032" s="23"/>
      <c r="AC1032" s="23"/>
      <c r="AD1032" s="23"/>
      <c r="AE1032" s="23"/>
      <c r="AF1032" s="23"/>
      <c r="AG1032" s="23"/>
      <c r="AH1032" s="23"/>
      <c r="AI1032" s="23"/>
      <c r="AJ1032" s="23"/>
      <c r="AK1032" s="23"/>
      <c r="AL1032" s="23"/>
      <c r="AM1032" s="23"/>
      <c r="AN1032" s="23"/>
      <c r="AO1032" s="23"/>
      <c r="AP1032" s="23"/>
      <c r="AQ1032" s="23"/>
      <c r="AR1032" s="23"/>
      <c r="AS1032" s="23"/>
      <c r="AT1032" s="23"/>
      <c r="AU1032" s="23"/>
      <c r="AV1032" s="23"/>
      <c r="AW1032" s="23"/>
      <c r="AX1032" s="23"/>
      <c r="AY1032" s="23"/>
      <c r="AZ1032" s="23"/>
      <c r="BA1032" s="23"/>
      <c r="BB1032" s="23"/>
      <c r="BC1032" s="23"/>
      <c r="BD1032" s="23"/>
      <c r="BE1032" s="23"/>
      <c r="BF1032" s="23"/>
      <c r="BG1032" s="23"/>
      <c r="BH1032" s="23"/>
      <c r="BI1032" s="23"/>
      <c r="BJ1032" s="23"/>
      <c r="BK1032" s="23"/>
      <c r="BL1032" s="23"/>
      <c r="BM1032" s="23"/>
      <c r="BN1032" s="23"/>
      <c r="BO1032" s="23"/>
      <c r="BP1032" s="23"/>
      <c r="BQ1032" s="23"/>
      <c r="BR1032" s="23"/>
      <c r="BS1032" s="23"/>
      <c r="BT1032" s="23"/>
      <c r="BU1032" s="23"/>
      <c r="BV1032" s="23"/>
      <c r="BW1032" s="23"/>
      <c r="BX1032" s="23"/>
      <c r="BY1032" s="23"/>
      <c r="BZ1032" s="23"/>
      <c r="CA1032" s="23"/>
      <c r="CB1032" s="23"/>
      <c r="CC1032" s="23"/>
      <c r="CD1032" s="23"/>
      <c r="CE1032" s="23"/>
      <c r="CF1032" s="23"/>
      <c r="CG1032" s="23"/>
      <c r="CH1032" s="23"/>
      <c r="CI1032" s="23"/>
      <c r="CJ1032" s="23"/>
      <c r="CK1032" s="23"/>
      <c r="CL1032" s="23"/>
      <c r="CM1032" s="23"/>
      <c r="CN1032" s="23"/>
      <c r="CO1032" s="23"/>
      <c r="CP1032" s="23"/>
      <c r="CQ1032" s="23"/>
      <c r="CR1032" s="23"/>
      <c r="CS1032" s="23"/>
      <c r="CT1032" s="23"/>
      <c r="CU1032" s="23"/>
      <c r="CV1032" s="23"/>
      <c r="CW1032" s="23"/>
      <c r="CX1032" s="23"/>
      <c r="CY1032" s="23"/>
      <c r="CZ1032" s="23"/>
      <c r="DA1032" s="23"/>
      <c r="DB1032" s="23"/>
      <c r="DC1032" s="23"/>
      <c r="DD1032" s="23"/>
      <c r="DE1032" s="23"/>
      <c r="DF1032" s="23"/>
      <c r="DG1032" s="23"/>
      <c r="DH1032" s="23"/>
      <c r="DI1032" s="23"/>
      <c r="DJ1032" s="23"/>
      <c r="DK1032" s="23"/>
      <c r="DL1032" s="23"/>
      <c r="DM1032" s="23"/>
      <c r="DN1032" s="23"/>
      <c r="DO1032" s="23"/>
      <c r="DP1032" s="23"/>
      <c r="DQ1032" s="23"/>
      <c r="DR1032" s="23"/>
      <c r="DS1032" s="23"/>
      <c r="DT1032" s="23"/>
      <c r="DU1032" s="23"/>
      <c r="DV1032" s="23"/>
      <c r="DW1032" s="23"/>
      <c r="DX1032" s="23"/>
      <c r="DY1032" s="23"/>
      <c r="DZ1032" s="23"/>
      <c r="EA1032" s="23"/>
      <c r="EB1032" s="23"/>
      <c r="EC1032" s="23"/>
      <c r="ED1032" s="23"/>
      <c r="EE1032" s="23"/>
      <c r="EF1032" s="23"/>
      <c r="EG1032" s="23"/>
      <c r="EH1032" s="23"/>
      <c r="EI1032" s="23"/>
      <c r="EJ1032" s="23"/>
      <c r="EK1032" s="23"/>
      <c r="EL1032" s="23"/>
      <c r="EM1032" s="23"/>
      <c r="EN1032" s="23"/>
      <c r="EO1032" s="23"/>
      <c r="EP1032" s="23"/>
      <c r="EQ1032" s="23"/>
      <c r="ER1032" s="23"/>
      <c r="ES1032" s="23"/>
      <c r="ET1032" s="23"/>
      <c r="EU1032" s="23"/>
      <c r="EV1032" s="23"/>
      <c r="EW1032" s="23"/>
      <c r="EX1032" s="23"/>
      <c r="EY1032" s="23"/>
      <c r="EZ1032" s="23"/>
      <c r="FA1032" s="23"/>
      <c r="FB1032" s="23"/>
      <c r="FC1032" s="23"/>
      <c r="FD1032" s="23"/>
      <c r="FE1032" s="23"/>
      <c r="FF1032" s="23"/>
      <c r="FG1032" s="23"/>
      <c r="FH1032" s="23"/>
      <c r="FI1032" s="23"/>
      <c r="FJ1032" s="23"/>
      <c r="FK1032" s="23"/>
      <c r="FL1032" s="23"/>
      <c r="FM1032" s="23"/>
      <c r="FN1032" s="23"/>
      <c r="FO1032" s="23"/>
      <c r="FP1032" s="23"/>
      <c r="FQ1032" s="23"/>
      <c r="FR1032" s="23"/>
      <c r="FS1032" s="23"/>
      <c r="FT1032" s="23"/>
      <c r="FU1032" s="23"/>
      <c r="FV1032" s="23"/>
      <c r="FW1032" s="23"/>
      <c r="FX1032" s="23"/>
      <c r="FY1032" s="23"/>
      <c r="FZ1032" s="23"/>
      <c r="GA1032" s="23"/>
      <c r="GB1032" s="23"/>
      <c r="GC1032" s="23"/>
      <c r="GD1032" s="23"/>
      <c r="GE1032" s="23"/>
      <c r="GF1032" s="23"/>
      <c r="GG1032" s="23"/>
      <c r="GH1032" s="23"/>
      <c r="GI1032" s="23"/>
      <c r="GJ1032" s="23"/>
      <c r="GK1032" s="23"/>
    </row>
    <row r="1033" spans="1:193" x14ac:dyDescent="0.35">
      <c r="A1033" s="23"/>
      <c r="B1033" s="23"/>
      <c r="C1033" s="23"/>
      <c r="D1033" s="23"/>
      <c r="E1033" s="23"/>
      <c r="F1033" s="23"/>
      <c r="G1033" s="23"/>
      <c r="H1033" s="23"/>
      <c r="I1033" s="23"/>
      <c r="J1033" s="23"/>
      <c r="K1033" s="23"/>
      <c r="L1033" s="23"/>
      <c r="M1033" s="23"/>
      <c r="N1033" s="23"/>
      <c r="O1033" s="23"/>
      <c r="P1033" s="23"/>
      <c r="Q1033" s="23"/>
      <c r="R1033" s="23"/>
      <c r="S1033" s="23"/>
      <c r="T1033" s="23"/>
      <c r="U1033" s="23"/>
      <c r="V1033" s="23"/>
      <c r="W1033" s="23"/>
      <c r="X1033" s="23"/>
      <c r="Y1033" s="23"/>
      <c r="Z1033" s="23"/>
      <c r="AA1033" s="23"/>
      <c r="AB1033" s="23"/>
      <c r="AC1033" s="23"/>
      <c r="AD1033" s="23"/>
      <c r="AE1033" s="23"/>
      <c r="AF1033" s="23"/>
      <c r="AG1033" s="23"/>
      <c r="AH1033" s="23"/>
      <c r="AI1033" s="23"/>
      <c r="AJ1033" s="23"/>
      <c r="AK1033" s="23"/>
      <c r="AL1033" s="23"/>
      <c r="AM1033" s="23"/>
      <c r="AN1033" s="23"/>
      <c r="AO1033" s="23"/>
      <c r="AP1033" s="23"/>
      <c r="AQ1033" s="23"/>
      <c r="AR1033" s="23"/>
      <c r="AS1033" s="23"/>
      <c r="AT1033" s="23"/>
      <c r="AU1033" s="23"/>
      <c r="AV1033" s="23"/>
      <c r="AW1033" s="23"/>
      <c r="AX1033" s="23"/>
      <c r="AY1033" s="23"/>
      <c r="AZ1033" s="23"/>
      <c r="BA1033" s="23"/>
      <c r="BB1033" s="23"/>
      <c r="BC1033" s="23"/>
      <c r="BD1033" s="23"/>
      <c r="BE1033" s="23"/>
      <c r="BF1033" s="23"/>
      <c r="BG1033" s="23"/>
      <c r="BH1033" s="23"/>
      <c r="BI1033" s="23"/>
      <c r="BJ1033" s="23"/>
      <c r="BK1033" s="23"/>
      <c r="BL1033" s="23"/>
      <c r="BM1033" s="23"/>
      <c r="BN1033" s="23"/>
      <c r="BO1033" s="23"/>
      <c r="BP1033" s="23"/>
      <c r="BQ1033" s="23"/>
      <c r="BR1033" s="23"/>
      <c r="BS1033" s="23"/>
      <c r="BT1033" s="23"/>
      <c r="BU1033" s="23"/>
      <c r="BV1033" s="23"/>
      <c r="BW1033" s="23"/>
      <c r="BX1033" s="23"/>
      <c r="BY1033" s="23"/>
      <c r="BZ1033" s="23"/>
      <c r="CA1033" s="23"/>
      <c r="CB1033" s="23"/>
      <c r="CC1033" s="23"/>
      <c r="CD1033" s="23"/>
      <c r="CE1033" s="23"/>
      <c r="CF1033" s="23"/>
      <c r="CG1033" s="23"/>
      <c r="CH1033" s="23"/>
      <c r="CI1033" s="23"/>
      <c r="CJ1033" s="23"/>
      <c r="CK1033" s="23"/>
      <c r="CL1033" s="23"/>
      <c r="CM1033" s="23"/>
      <c r="CN1033" s="23"/>
      <c r="CO1033" s="23"/>
      <c r="CP1033" s="23"/>
      <c r="CQ1033" s="23"/>
      <c r="CR1033" s="23"/>
      <c r="CS1033" s="23"/>
      <c r="CT1033" s="23"/>
      <c r="CU1033" s="23"/>
      <c r="CV1033" s="23"/>
      <c r="CW1033" s="23"/>
      <c r="CX1033" s="23"/>
      <c r="CY1033" s="23"/>
      <c r="CZ1033" s="23"/>
      <c r="DA1033" s="23"/>
      <c r="DB1033" s="23"/>
      <c r="DC1033" s="23"/>
      <c r="DD1033" s="23"/>
      <c r="DE1033" s="23"/>
      <c r="DF1033" s="23"/>
      <c r="DG1033" s="23"/>
      <c r="DH1033" s="23"/>
      <c r="DI1033" s="23"/>
      <c r="DJ1033" s="23"/>
      <c r="DK1033" s="23"/>
      <c r="DL1033" s="23"/>
      <c r="DM1033" s="23"/>
      <c r="DN1033" s="23"/>
      <c r="DO1033" s="23"/>
      <c r="DP1033" s="23"/>
      <c r="DQ1033" s="23"/>
      <c r="DR1033" s="23"/>
      <c r="DS1033" s="23"/>
      <c r="DT1033" s="23"/>
      <c r="DU1033" s="23"/>
      <c r="DV1033" s="23"/>
      <c r="DW1033" s="23"/>
      <c r="DX1033" s="23"/>
      <c r="DY1033" s="23"/>
      <c r="DZ1033" s="23"/>
      <c r="EA1033" s="23"/>
      <c r="EB1033" s="23"/>
      <c r="EC1033" s="23"/>
      <c r="ED1033" s="23"/>
      <c r="EE1033" s="23"/>
      <c r="EF1033" s="23"/>
      <c r="EG1033" s="23"/>
      <c r="EH1033" s="23"/>
      <c r="EI1033" s="23"/>
      <c r="EJ1033" s="23"/>
      <c r="EK1033" s="23"/>
      <c r="EL1033" s="23"/>
      <c r="EM1033" s="23"/>
      <c r="EN1033" s="23"/>
      <c r="EO1033" s="23"/>
      <c r="EP1033" s="23"/>
      <c r="EQ1033" s="23"/>
      <c r="ER1033" s="23"/>
      <c r="ES1033" s="23"/>
      <c r="ET1033" s="23"/>
      <c r="EU1033" s="23"/>
      <c r="EV1033" s="23"/>
      <c r="EW1033" s="23"/>
      <c r="EX1033" s="23"/>
      <c r="EY1033" s="23"/>
      <c r="EZ1033" s="23"/>
      <c r="FA1033" s="23"/>
      <c r="FB1033" s="23"/>
      <c r="FC1033" s="23"/>
      <c r="FD1033" s="23"/>
      <c r="FE1033" s="23"/>
      <c r="FF1033" s="23"/>
      <c r="FG1033" s="23"/>
      <c r="FH1033" s="23"/>
      <c r="FI1033" s="23"/>
      <c r="FJ1033" s="23"/>
      <c r="FK1033" s="23"/>
      <c r="FL1033" s="23"/>
      <c r="FM1033" s="23"/>
      <c r="FN1033" s="23"/>
      <c r="FO1033" s="23"/>
      <c r="FP1033" s="23"/>
      <c r="FQ1033" s="23"/>
      <c r="FR1033" s="23"/>
      <c r="FS1033" s="23"/>
      <c r="FT1033" s="23"/>
      <c r="FU1033" s="23"/>
      <c r="FV1033" s="23"/>
      <c r="FW1033" s="23"/>
      <c r="FX1033" s="23"/>
      <c r="FY1033" s="23"/>
      <c r="FZ1033" s="23"/>
      <c r="GA1033" s="23"/>
      <c r="GB1033" s="23"/>
      <c r="GC1033" s="23"/>
      <c r="GD1033" s="23"/>
      <c r="GE1033" s="23"/>
      <c r="GF1033" s="23"/>
      <c r="GG1033" s="23"/>
      <c r="GH1033" s="23"/>
      <c r="GI1033" s="23"/>
      <c r="GJ1033" s="23"/>
      <c r="GK1033" s="23"/>
    </row>
    <row r="1034" spans="1:193" x14ac:dyDescent="0.35">
      <c r="A1034" s="23"/>
      <c r="B1034" s="23"/>
      <c r="C1034" s="23"/>
      <c r="D1034" s="23"/>
      <c r="E1034" s="23"/>
      <c r="F1034" s="23"/>
      <c r="G1034" s="23"/>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c r="AR1034" s="23"/>
      <c r="AS1034" s="23"/>
      <c r="AT1034" s="23"/>
      <c r="AU1034" s="23"/>
      <c r="AV1034" s="23"/>
      <c r="AW1034" s="23"/>
      <c r="AX1034" s="23"/>
      <c r="AY1034" s="23"/>
      <c r="AZ1034" s="23"/>
      <c r="BA1034" s="23"/>
      <c r="BB1034" s="23"/>
      <c r="BC1034" s="23"/>
      <c r="BD1034" s="23"/>
      <c r="BE1034" s="23"/>
      <c r="BF1034" s="23"/>
      <c r="BG1034" s="23"/>
      <c r="BH1034" s="23"/>
      <c r="BI1034" s="23"/>
      <c r="BJ1034" s="23"/>
      <c r="BK1034" s="23"/>
      <c r="BL1034" s="23"/>
      <c r="BM1034" s="23"/>
      <c r="BN1034" s="23"/>
      <c r="BO1034" s="23"/>
      <c r="BP1034" s="23"/>
      <c r="BQ1034" s="23"/>
      <c r="BR1034" s="23"/>
      <c r="BS1034" s="23"/>
      <c r="BT1034" s="23"/>
      <c r="BU1034" s="23"/>
      <c r="BV1034" s="23"/>
      <c r="BW1034" s="23"/>
      <c r="BX1034" s="23"/>
      <c r="BY1034" s="23"/>
      <c r="BZ1034" s="23"/>
      <c r="CA1034" s="23"/>
      <c r="CB1034" s="23"/>
      <c r="CC1034" s="23"/>
      <c r="CD1034" s="23"/>
      <c r="CE1034" s="23"/>
      <c r="CF1034" s="23"/>
      <c r="CG1034" s="23"/>
      <c r="CH1034" s="23"/>
      <c r="CI1034" s="23"/>
      <c r="CJ1034" s="23"/>
      <c r="CK1034" s="23"/>
      <c r="CL1034" s="23"/>
      <c r="CM1034" s="23"/>
      <c r="CN1034" s="23"/>
      <c r="CO1034" s="23"/>
      <c r="CP1034" s="23"/>
      <c r="CQ1034" s="23"/>
      <c r="CR1034" s="23"/>
      <c r="CS1034" s="23"/>
      <c r="CT1034" s="23"/>
      <c r="CU1034" s="23"/>
      <c r="CV1034" s="23"/>
      <c r="CW1034" s="23"/>
      <c r="CX1034" s="23"/>
      <c r="CY1034" s="23"/>
      <c r="CZ1034" s="23"/>
      <c r="DA1034" s="23"/>
      <c r="DB1034" s="23"/>
      <c r="DC1034" s="23"/>
      <c r="DD1034" s="23"/>
      <c r="DE1034" s="23"/>
      <c r="DF1034" s="23"/>
      <c r="DG1034" s="23"/>
      <c r="DH1034" s="23"/>
      <c r="DI1034" s="23"/>
      <c r="DJ1034" s="23"/>
      <c r="DK1034" s="23"/>
      <c r="DL1034" s="23"/>
      <c r="DM1034" s="23"/>
      <c r="DN1034" s="23"/>
      <c r="DO1034" s="23"/>
      <c r="DP1034" s="23"/>
      <c r="DQ1034" s="23"/>
      <c r="DR1034" s="23"/>
      <c r="DS1034" s="23"/>
      <c r="DT1034" s="23"/>
      <c r="DU1034" s="23"/>
      <c r="DV1034" s="23"/>
      <c r="DW1034" s="23"/>
      <c r="DX1034" s="23"/>
      <c r="DY1034" s="23"/>
      <c r="DZ1034" s="23"/>
      <c r="EA1034" s="23"/>
      <c r="EB1034" s="23"/>
      <c r="EC1034" s="23"/>
      <c r="ED1034" s="23"/>
      <c r="EE1034" s="23"/>
      <c r="EF1034" s="23"/>
      <c r="EG1034" s="23"/>
      <c r="EH1034" s="23"/>
      <c r="EI1034" s="23"/>
      <c r="EJ1034" s="23"/>
      <c r="EK1034" s="23"/>
      <c r="EL1034" s="23"/>
      <c r="EM1034" s="23"/>
      <c r="EN1034" s="23"/>
      <c r="EO1034" s="23"/>
      <c r="EP1034" s="23"/>
      <c r="EQ1034" s="23"/>
      <c r="ER1034" s="23"/>
      <c r="ES1034" s="23"/>
      <c r="ET1034" s="23"/>
      <c r="EU1034" s="23"/>
      <c r="EV1034" s="23"/>
      <c r="EW1034" s="23"/>
      <c r="EX1034" s="23"/>
      <c r="EY1034" s="23"/>
      <c r="EZ1034" s="23"/>
      <c r="FA1034" s="23"/>
      <c r="FB1034" s="23"/>
      <c r="FC1034" s="23"/>
      <c r="FD1034" s="23"/>
      <c r="FE1034" s="23"/>
      <c r="FF1034" s="23"/>
      <c r="FG1034" s="23"/>
      <c r="FH1034" s="23"/>
      <c r="FI1034" s="23"/>
      <c r="FJ1034" s="23"/>
      <c r="FK1034" s="23"/>
      <c r="FL1034" s="23"/>
      <c r="FM1034" s="23"/>
      <c r="FN1034" s="23"/>
      <c r="FO1034" s="23"/>
      <c r="FP1034" s="23"/>
      <c r="FQ1034" s="23"/>
      <c r="FR1034" s="23"/>
      <c r="FS1034" s="23"/>
      <c r="FT1034" s="23"/>
      <c r="FU1034" s="23"/>
      <c r="FV1034" s="23"/>
      <c r="FW1034" s="23"/>
      <c r="FX1034" s="23"/>
      <c r="FY1034" s="23"/>
      <c r="FZ1034" s="23"/>
      <c r="GA1034" s="23"/>
      <c r="GB1034" s="23"/>
      <c r="GC1034" s="23"/>
      <c r="GD1034" s="23"/>
      <c r="GE1034" s="23"/>
      <c r="GF1034" s="23"/>
      <c r="GG1034" s="23"/>
      <c r="GH1034" s="23"/>
      <c r="GI1034" s="23"/>
      <c r="GJ1034" s="23"/>
      <c r="GK1034" s="23"/>
    </row>
    <row r="1035" spans="1:193" x14ac:dyDescent="0.35">
      <c r="A1035" s="23"/>
      <c r="B1035" s="23"/>
      <c r="C1035" s="23"/>
      <c r="D1035" s="23"/>
      <c r="E1035" s="23"/>
      <c r="F1035" s="23"/>
      <c r="G1035" s="23"/>
      <c r="H1035" s="23"/>
      <c r="I1035" s="23"/>
      <c r="J1035" s="23"/>
      <c r="K1035" s="23"/>
      <c r="L1035" s="23"/>
      <c r="M1035" s="23"/>
      <c r="N1035" s="23"/>
      <c r="O1035" s="23"/>
      <c r="P1035" s="23"/>
      <c r="Q1035" s="23"/>
      <c r="R1035" s="23"/>
      <c r="S1035" s="23"/>
      <c r="T1035" s="23"/>
      <c r="U1035" s="23"/>
      <c r="V1035" s="23"/>
      <c r="W1035" s="23"/>
      <c r="X1035" s="23"/>
      <c r="Y1035" s="23"/>
      <c r="Z1035" s="23"/>
      <c r="AA1035" s="23"/>
      <c r="AB1035" s="23"/>
      <c r="AC1035" s="23"/>
      <c r="AD1035" s="23"/>
      <c r="AE1035" s="23"/>
      <c r="AF1035" s="23"/>
      <c r="AG1035" s="23"/>
      <c r="AH1035" s="23"/>
      <c r="AI1035" s="23"/>
      <c r="AJ1035" s="23"/>
      <c r="AK1035" s="23"/>
      <c r="AL1035" s="23"/>
      <c r="AM1035" s="23"/>
      <c r="AN1035" s="23"/>
      <c r="AO1035" s="23"/>
      <c r="AP1035" s="23"/>
      <c r="AQ1035" s="23"/>
      <c r="AR1035" s="23"/>
      <c r="AS1035" s="23"/>
      <c r="AT1035" s="23"/>
      <c r="AU1035" s="23"/>
      <c r="AV1035" s="23"/>
      <c r="AW1035" s="23"/>
      <c r="AX1035" s="23"/>
      <c r="AY1035" s="23"/>
      <c r="AZ1035" s="23"/>
      <c r="BA1035" s="23"/>
      <c r="BB1035" s="23"/>
      <c r="BC1035" s="23"/>
      <c r="BD1035" s="23"/>
      <c r="BE1035" s="23"/>
      <c r="BF1035" s="23"/>
      <c r="BG1035" s="23"/>
      <c r="BH1035" s="23"/>
      <c r="BI1035" s="23"/>
      <c r="BJ1035" s="23"/>
      <c r="BK1035" s="23"/>
      <c r="BL1035" s="23"/>
      <c r="BM1035" s="23"/>
      <c r="BN1035" s="23"/>
      <c r="BO1035" s="23"/>
      <c r="BP1035" s="23"/>
      <c r="BQ1035" s="23"/>
      <c r="BR1035" s="23"/>
      <c r="BS1035" s="23"/>
      <c r="BT1035" s="23"/>
      <c r="BU1035" s="23"/>
      <c r="BV1035" s="23"/>
      <c r="BW1035" s="23"/>
      <c r="BX1035" s="23"/>
      <c r="BY1035" s="23"/>
      <c r="BZ1035" s="23"/>
      <c r="CA1035" s="23"/>
      <c r="CB1035" s="23"/>
      <c r="CC1035" s="23"/>
      <c r="CD1035" s="23"/>
      <c r="CE1035" s="23"/>
      <c r="CF1035" s="23"/>
      <c r="CG1035" s="23"/>
      <c r="CH1035" s="23"/>
      <c r="CI1035" s="23"/>
      <c r="CJ1035" s="23"/>
      <c r="CK1035" s="23"/>
      <c r="CL1035" s="23"/>
      <c r="CM1035" s="23"/>
      <c r="CN1035" s="23"/>
      <c r="CO1035" s="23"/>
      <c r="CP1035" s="23"/>
      <c r="CQ1035" s="23"/>
      <c r="CR1035" s="23"/>
      <c r="CS1035" s="23"/>
      <c r="CT1035" s="23"/>
      <c r="CU1035" s="23"/>
      <c r="CV1035" s="23"/>
      <c r="CW1035" s="23"/>
      <c r="CX1035" s="23"/>
      <c r="CY1035" s="23"/>
      <c r="CZ1035" s="23"/>
      <c r="DA1035" s="23"/>
      <c r="DB1035" s="23"/>
      <c r="DC1035" s="23"/>
      <c r="DD1035" s="23"/>
      <c r="DE1035" s="23"/>
      <c r="DF1035" s="23"/>
      <c r="DG1035" s="23"/>
      <c r="DH1035" s="23"/>
      <c r="DI1035" s="23"/>
      <c r="DJ1035" s="23"/>
      <c r="DK1035" s="23"/>
      <c r="DL1035" s="23"/>
      <c r="DM1035" s="23"/>
      <c r="DN1035" s="23"/>
      <c r="DO1035" s="23"/>
      <c r="DP1035" s="23"/>
      <c r="DQ1035" s="23"/>
      <c r="DR1035" s="23"/>
      <c r="DS1035" s="23"/>
      <c r="DT1035" s="23"/>
      <c r="DU1035" s="23"/>
      <c r="DV1035" s="23"/>
      <c r="DW1035" s="23"/>
      <c r="DX1035" s="23"/>
      <c r="DY1035" s="23"/>
      <c r="DZ1035" s="23"/>
      <c r="EA1035" s="23"/>
      <c r="EB1035" s="23"/>
      <c r="EC1035" s="23"/>
      <c r="ED1035" s="23"/>
      <c r="EE1035" s="23"/>
      <c r="EF1035" s="23"/>
      <c r="EG1035" s="23"/>
      <c r="EH1035" s="23"/>
      <c r="EI1035" s="23"/>
      <c r="EJ1035" s="23"/>
      <c r="EK1035" s="23"/>
      <c r="EL1035" s="23"/>
      <c r="EM1035" s="23"/>
      <c r="EN1035" s="23"/>
      <c r="EO1035" s="23"/>
      <c r="EP1035" s="23"/>
      <c r="EQ1035" s="23"/>
      <c r="ER1035" s="23"/>
      <c r="ES1035" s="23"/>
      <c r="ET1035" s="23"/>
      <c r="EU1035" s="23"/>
      <c r="EV1035" s="23"/>
      <c r="EW1035" s="23"/>
      <c r="EX1035" s="23"/>
      <c r="EY1035" s="23"/>
      <c r="EZ1035" s="23"/>
      <c r="FA1035" s="23"/>
      <c r="FB1035" s="23"/>
      <c r="FC1035" s="23"/>
      <c r="FD1035" s="23"/>
      <c r="FE1035" s="23"/>
      <c r="FF1035" s="23"/>
      <c r="FG1035" s="23"/>
      <c r="FH1035" s="23"/>
      <c r="FI1035" s="23"/>
      <c r="FJ1035" s="23"/>
      <c r="FK1035" s="23"/>
      <c r="FL1035" s="23"/>
      <c r="FM1035" s="23"/>
      <c r="FN1035" s="23"/>
      <c r="FO1035" s="23"/>
      <c r="FP1035" s="23"/>
      <c r="FQ1035" s="23"/>
      <c r="FR1035" s="23"/>
      <c r="FS1035" s="23"/>
      <c r="FT1035" s="23"/>
      <c r="FU1035" s="23"/>
      <c r="FV1035" s="23"/>
      <c r="FW1035" s="23"/>
      <c r="FX1035" s="23"/>
      <c r="FY1035" s="23"/>
      <c r="FZ1035" s="23"/>
      <c r="GA1035" s="23"/>
      <c r="GB1035" s="23"/>
      <c r="GC1035" s="23"/>
      <c r="GD1035" s="23"/>
      <c r="GE1035" s="23"/>
      <c r="GF1035" s="23"/>
      <c r="GG1035" s="23"/>
      <c r="GH1035" s="23"/>
      <c r="GI1035" s="23"/>
      <c r="GJ1035" s="23"/>
      <c r="GK1035" s="23"/>
    </row>
    <row r="1036" spans="1:193" x14ac:dyDescent="0.35">
      <c r="A1036" s="23"/>
      <c r="B1036" s="23"/>
      <c r="C1036" s="23"/>
      <c r="D1036" s="23"/>
      <c r="E1036" s="23"/>
      <c r="F1036" s="23"/>
      <c r="G1036" s="23"/>
      <c r="H1036" s="23"/>
      <c r="I1036" s="23"/>
      <c r="J1036" s="23"/>
      <c r="K1036" s="23"/>
      <c r="L1036" s="23"/>
      <c r="M1036" s="23"/>
      <c r="N1036" s="23"/>
      <c r="O1036" s="23"/>
      <c r="P1036" s="23"/>
      <c r="Q1036" s="23"/>
      <c r="R1036" s="23"/>
      <c r="S1036" s="23"/>
      <c r="T1036" s="23"/>
      <c r="U1036" s="23"/>
      <c r="V1036" s="23"/>
      <c r="W1036" s="23"/>
      <c r="X1036" s="23"/>
      <c r="Y1036" s="23"/>
      <c r="Z1036" s="23"/>
      <c r="AA1036" s="23"/>
      <c r="AB1036" s="23"/>
      <c r="AC1036" s="23"/>
      <c r="AD1036" s="23"/>
      <c r="AE1036" s="23"/>
      <c r="AF1036" s="23"/>
      <c r="AG1036" s="23"/>
      <c r="AH1036" s="23"/>
      <c r="AI1036" s="23"/>
      <c r="AJ1036" s="23"/>
      <c r="AK1036" s="23"/>
      <c r="AL1036" s="23"/>
      <c r="AM1036" s="23"/>
      <c r="AN1036" s="23"/>
      <c r="AO1036" s="23"/>
      <c r="AP1036" s="23"/>
      <c r="AQ1036" s="23"/>
      <c r="AR1036" s="23"/>
      <c r="AS1036" s="23"/>
      <c r="AT1036" s="23"/>
      <c r="AU1036" s="23"/>
      <c r="AV1036" s="23"/>
      <c r="AW1036" s="23"/>
      <c r="AX1036" s="23"/>
      <c r="AY1036" s="23"/>
      <c r="AZ1036" s="23"/>
      <c r="BA1036" s="23"/>
      <c r="BB1036" s="23"/>
      <c r="BC1036" s="23"/>
      <c r="BD1036" s="23"/>
      <c r="BE1036" s="23"/>
      <c r="BF1036" s="23"/>
      <c r="BG1036" s="23"/>
      <c r="BH1036" s="23"/>
      <c r="BI1036" s="23"/>
      <c r="BJ1036" s="23"/>
      <c r="BK1036" s="23"/>
      <c r="BL1036" s="23"/>
      <c r="BM1036" s="23"/>
      <c r="BN1036" s="23"/>
      <c r="BO1036" s="23"/>
      <c r="BP1036" s="23"/>
      <c r="BQ1036" s="23"/>
      <c r="BR1036" s="23"/>
      <c r="BS1036" s="23"/>
      <c r="BT1036" s="23"/>
      <c r="BU1036" s="23"/>
      <c r="BV1036" s="23"/>
      <c r="BW1036" s="23"/>
      <c r="BX1036" s="23"/>
      <c r="BY1036" s="23"/>
      <c r="BZ1036" s="23"/>
      <c r="CA1036" s="23"/>
      <c r="CB1036" s="23"/>
      <c r="CC1036" s="23"/>
      <c r="CD1036" s="23"/>
      <c r="CE1036" s="23"/>
      <c r="CF1036" s="23"/>
      <c r="CG1036" s="23"/>
      <c r="CH1036" s="23"/>
      <c r="CI1036" s="23"/>
      <c r="CJ1036" s="23"/>
      <c r="CK1036" s="23"/>
      <c r="CL1036" s="23"/>
      <c r="CM1036" s="23"/>
      <c r="CN1036" s="23"/>
      <c r="CO1036" s="23"/>
      <c r="CP1036" s="23"/>
      <c r="CQ1036" s="23"/>
      <c r="CR1036" s="23"/>
      <c r="CS1036" s="23"/>
      <c r="CT1036" s="23"/>
      <c r="CU1036" s="23"/>
      <c r="CV1036" s="23"/>
      <c r="CW1036" s="23"/>
      <c r="CX1036" s="23"/>
      <c r="CY1036" s="23"/>
      <c r="CZ1036" s="23"/>
      <c r="DA1036" s="23"/>
      <c r="DB1036" s="23"/>
      <c r="DC1036" s="23"/>
      <c r="DD1036" s="23"/>
      <c r="DE1036" s="23"/>
      <c r="DF1036" s="23"/>
      <c r="DG1036" s="23"/>
      <c r="DH1036" s="23"/>
      <c r="DI1036" s="23"/>
      <c r="DJ1036" s="23"/>
      <c r="DK1036" s="23"/>
      <c r="DL1036" s="23"/>
      <c r="DM1036" s="23"/>
      <c r="DN1036" s="23"/>
      <c r="DO1036" s="23"/>
      <c r="DP1036" s="23"/>
      <c r="DQ1036" s="23"/>
      <c r="DR1036" s="23"/>
      <c r="DS1036" s="23"/>
      <c r="DT1036" s="23"/>
      <c r="DU1036" s="23"/>
      <c r="DV1036" s="23"/>
      <c r="DW1036" s="23"/>
      <c r="DX1036" s="23"/>
      <c r="DY1036" s="23"/>
      <c r="DZ1036" s="23"/>
      <c r="EA1036" s="23"/>
      <c r="EB1036" s="23"/>
      <c r="EC1036" s="23"/>
      <c r="ED1036" s="23"/>
      <c r="EE1036" s="23"/>
      <c r="EF1036" s="23"/>
      <c r="EG1036" s="23"/>
      <c r="EH1036" s="23"/>
      <c r="EI1036" s="23"/>
      <c r="EJ1036" s="23"/>
      <c r="EK1036" s="23"/>
      <c r="EL1036" s="23"/>
      <c r="EM1036" s="23"/>
      <c r="EN1036" s="23"/>
      <c r="EO1036" s="23"/>
      <c r="EP1036" s="23"/>
      <c r="EQ1036" s="23"/>
      <c r="ER1036" s="23"/>
      <c r="ES1036" s="23"/>
      <c r="ET1036" s="23"/>
      <c r="EU1036" s="23"/>
      <c r="EV1036" s="23"/>
      <c r="EW1036" s="23"/>
      <c r="EX1036" s="23"/>
      <c r="EY1036" s="23"/>
      <c r="EZ1036" s="23"/>
      <c r="FA1036" s="23"/>
      <c r="FB1036" s="23"/>
      <c r="FC1036" s="23"/>
      <c r="FD1036" s="23"/>
      <c r="FE1036" s="23"/>
      <c r="FF1036" s="23"/>
      <c r="FG1036" s="23"/>
      <c r="FH1036" s="23"/>
      <c r="FI1036" s="23"/>
      <c r="FJ1036" s="23"/>
      <c r="FK1036" s="23"/>
      <c r="FL1036" s="23"/>
      <c r="FM1036" s="23"/>
      <c r="FN1036" s="23"/>
      <c r="FO1036" s="23"/>
      <c r="FP1036" s="23"/>
      <c r="FQ1036" s="23"/>
      <c r="FR1036" s="23"/>
      <c r="FS1036" s="23"/>
      <c r="FT1036" s="23"/>
      <c r="FU1036" s="23"/>
      <c r="FV1036" s="23"/>
      <c r="FW1036" s="23"/>
      <c r="FX1036" s="23"/>
      <c r="FY1036" s="23"/>
      <c r="FZ1036" s="23"/>
      <c r="GA1036" s="23"/>
      <c r="GB1036" s="23"/>
      <c r="GC1036" s="23"/>
      <c r="GD1036" s="23"/>
      <c r="GE1036" s="23"/>
      <c r="GF1036" s="23"/>
      <c r="GG1036" s="23"/>
      <c r="GH1036" s="23"/>
      <c r="GI1036" s="23"/>
      <c r="GJ1036" s="23"/>
      <c r="GK1036" s="23"/>
    </row>
    <row r="1037" spans="1:193" x14ac:dyDescent="0.35">
      <c r="A1037" s="23"/>
      <c r="B1037" s="23"/>
      <c r="C1037" s="23"/>
      <c r="D1037" s="23"/>
      <c r="E1037" s="23"/>
      <c r="F1037" s="23"/>
      <c r="G1037" s="23"/>
      <c r="H1037" s="23"/>
      <c r="I1037" s="23"/>
      <c r="J1037" s="23"/>
      <c r="K1037" s="23"/>
      <c r="L1037" s="23"/>
      <c r="M1037" s="23"/>
      <c r="N1037" s="23"/>
      <c r="O1037" s="23"/>
      <c r="P1037" s="23"/>
      <c r="Q1037" s="23"/>
      <c r="R1037" s="23"/>
      <c r="S1037" s="23"/>
      <c r="T1037" s="23"/>
      <c r="U1037" s="23"/>
      <c r="V1037" s="23"/>
      <c r="W1037" s="23"/>
      <c r="X1037" s="23"/>
      <c r="Y1037" s="23"/>
      <c r="Z1037" s="23"/>
      <c r="AA1037" s="23"/>
      <c r="AB1037" s="23"/>
      <c r="AC1037" s="23"/>
      <c r="AD1037" s="23"/>
      <c r="AE1037" s="23"/>
      <c r="AF1037" s="23"/>
      <c r="AG1037" s="23"/>
      <c r="AH1037" s="23"/>
      <c r="AI1037" s="23"/>
      <c r="AJ1037" s="23"/>
      <c r="AK1037" s="23"/>
      <c r="AL1037" s="23"/>
      <c r="AM1037" s="23"/>
      <c r="AN1037" s="23"/>
      <c r="AO1037" s="23"/>
      <c r="AP1037" s="23"/>
      <c r="AQ1037" s="23"/>
      <c r="AR1037" s="23"/>
      <c r="AS1037" s="23"/>
      <c r="AT1037" s="23"/>
      <c r="AU1037" s="23"/>
      <c r="AV1037" s="23"/>
      <c r="AW1037" s="23"/>
      <c r="AX1037" s="23"/>
      <c r="AY1037" s="23"/>
      <c r="AZ1037" s="23"/>
      <c r="BA1037" s="23"/>
      <c r="BB1037" s="23"/>
      <c r="BC1037" s="23"/>
      <c r="BD1037" s="23"/>
      <c r="BE1037" s="23"/>
      <c r="BF1037" s="23"/>
      <c r="BG1037" s="23"/>
      <c r="BH1037" s="23"/>
      <c r="BI1037" s="23"/>
      <c r="BJ1037" s="23"/>
      <c r="BK1037" s="23"/>
      <c r="BL1037" s="23"/>
      <c r="BM1037" s="23"/>
      <c r="BN1037" s="23"/>
      <c r="BO1037" s="23"/>
      <c r="BP1037" s="23"/>
      <c r="BQ1037" s="23"/>
      <c r="BR1037" s="23"/>
      <c r="BS1037" s="23"/>
      <c r="BT1037" s="23"/>
      <c r="BU1037" s="23"/>
      <c r="BV1037" s="23"/>
      <c r="BW1037" s="23"/>
      <c r="BX1037" s="23"/>
      <c r="BY1037" s="23"/>
      <c r="BZ1037" s="23"/>
      <c r="CA1037" s="23"/>
      <c r="CB1037" s="23"/>
      <c r="CC1037" s="23"/>
      <c r="CD1037" s="23"/>
      <c r="CE1037" s="23"/>
      <c r="CF1037" s="23"/>
      <c r="CG1037" s="23"/>
      <c r="CH1037" s="23"/>
      <c r="CI1037" s="23"/>
      <c r="CJ1037" s="23"/>
      <c r="CK1037" s="23"/>
      <c r="CL1037" s="23"/>
      <c r="CM1037" s="23"/>
      <c r="CN1037" s="23"/>
      <c r="CO1037" s="23"/>
      <c r="CP1037" s="23"/>
      <c r="CQ1037" s="23"/>
      <c r="CR1037" s="23"/>
      <c r="CS1037" s="23"/>
      <c r="CT1037" s="23"/>
      <c r="CU1037" s="23"/>
      <c r="CV1037" s="23"/>
      <c r="CW1037" s="23"/>
      <c r="CX1037" s="23"/>
      <c r="CY1037" s="23"/>
      <c r="CZ1037" s="23"/>
      <c r="DA1037" s="23"/>
      <c r="DB1037" s="23"/>
      <c r="DC1037" s="23"/>
      <c r="DD1037" s="23"/>
      <c r="DE1037" s="23"/>
      <c r="DF1037" s="23"/>
      <c r="DG1037" s="23"/>
      <c r="DH1037" s="23"/>
      <c r="DI1037" s="23"/>
      <c r="DJ1037" s="23"/>
      <c r="DK1037" s="23"/>
      <c r="DL1037" s="23"/>
      <c r="DM1037" s="23"/>
      <c r="DN1037" s="23"/>
      <c r="DO1037" s="23"/>
      <c r="DP1037" s="23"/>
      <c r="DQ1037" s="23"/>
      <c r="DR1037" s="23"/>
      <c r="DS1037" s="23"/>
      <c r="DT1037" s="23"/>
      <c r="DU1037" s="23"/>
      <c r="DV1037" s="23"/>
      <c r="DW1037" s="23"/>
      <c r="DX1037" s="23"/>
      <c r="DY1037" s="23"/>
      <c r="DZ1037" s="23"/>
      <c r="EA1037" s="23"/>
      <c r="EB1037" s="23"/>
      <c r="EC1037" s="23"/>
      <c r="ED1037" s="23"/>
      <c r="EE1037" s="23"/>
      <c r="EF1037" s="23"/>
      <c r="EG1037" s="23"/>
      <c r="EH1037" s="23"/>
      <c r="EI1037" s="23"/>
      <c r="EJ1037" s="23"/>
      <c r="EK1037" s="23"/>
      <c r="EL1037" s="23"/>
      <c r="EM1037" s="23"/>
      <c r="EN1037" s="23"/>
      <c r="EO1037" s="23"/>
      <c r="EP1037" s="23"/>
      <c r="EQ1037" s="23"/>
      <c r="ER1037" s="23"/>
      <c r="ES1037" s="23"/>
      <c r="ET1037" s="23"/>
      <c r="EU1037" s="23"/>
      <c r="EV1037" s="23"/>
      <c r="EW1037" s="23"/>
      <c r="EX1037" s="23"/>
      <c r="EY1037" s="23"/>
      <c r="EZ1037" s="23"/>
      <c r="FA1037" s="23"/>
      <c r="FB1037" s="23"/>
      <c r="FC1037" s="23"/>
      <c r="FD1037" s="23"/>
      <c r="FE1037" s="23"/>
      <c r="FF1037" s="23"/>
      <c r="FG1037" s="23"/>
      <c r="FH1037" s="23"/>
      <c r="FI1037" s="23"/>
      <c r="FJ1037" s="23"/>
      <c r="FK1037" s="23"/>
      <c r="FL1037" s="23"/>
      <c r="FM1037" s="23"/>
      <c r="FN1037" s="23"/>
      <c r="FO1037" s="23"/>
      <c r="FP1037" s="23"/>
      <c r="FQ1037" s="23"/>
      <c r="FR1037" s="23"/>
      <c r="FS1037" s="23"/>
      <c r="FT1037" s="23"/>
      <c r="FU1037" s="23"/>
      <c r="FV1037" s="23"/>
      <c r="FW1037" s="23"/>
      <c r="FX1037" s="23"/>
      <c r="FY1037" s="23"/>
      <c r="FZ1037" s="23"/>
      <c r="GA1037" s="23"/>
      <c r="GB1037" s="23"/>
      <c r="GC1037" s="23"/>
      <c r="GD1037" s="23"/>
      <c r="GE1037" s="23"/>
      <c r="GF1037" s="23"/>
      <c r="GG1037" s="23"/>
      <c r="GH1037" s="23"/>
      <c r="GI1037" s="23"/>
      <c r="GJ1037" s="23"/>
      <c r="GK1037" s="23"/>
    </row>
    <row r="1038" spans="1:193" x14ac:dyDescent="0.35">
      <c r="A1038" s="23"/>
      <c r="B1038" s="23"/>
      <c r="C1038" s="23"/>
      <c r="D1038" s="23"/>
      <c r="E1038" s="23"/>
      <c r="F1038" s="23"/>
      <c r="G1038" s="23"/>
      <c r="H1038" s="23"/>
      <c r="I1038" s="23"/>
      <c r="J1038" s="23"/>
      <c r="K1038" s="23"/>
      <c r="L1038" s="23"/>
      <c r="M1038" s="23"/>
      <c r="N1038" s="23"/>
      <c r="O1038" s="23"/>
      <c r="P1038" s="23"/>
      <c r="Q1038" s="23"/>
      <c r="R1038" s="23"/>
      <c r="S1038" s="23"/>
      <c r="T1038" s="23"/>
      <c r="U1038" s="23"/>
      <c r="V1038" s="23"/>
      <c r="W1038" s="23"/>
      <c r="X1038" s="23"/>
      <c r="Y1038" s="23"/>
      <c r="Z1038" s="23"/>
      <c r="AA1038" s="23"/>
      <c r="AB1038" s="23"/>
      <c r="AC1038" s="23"/>
      <c r="AD1038" s="23"/>
      <c r="AE1038" s="23"/>
      <c r="AF1038" s="23"/>
      <c r="AG1038" s="23"/>
      <c r="AH1038" s="23"/>
      <c r="AI1038" s="23"/>
      <c r="AJ1038" s="23"/>
      <c r="AK1038" s="23"/>
      <c r="AL1038" s="23"/>
      <c r="AM1038" s="23"/>
      <c r="AN1038" s="23"/>
      <c r="AO1038" s="23"/>
      <c r="AP1038" s="23"/>
      <c r="AQ1038" s="23"/>
      <c r="AR1038" s="23"/>
      <c r="AS1038" s="23"/>
      <c r="AT1038" s="23"/>
      <c r="AU1038" s="23"/>
      <c r="AV1038" s="23"/>
      <c r="AW1038" s="23"/>
      <c r="AX1038" s="23"/>
      <c r="AY1038" s="23"/>
      <c r="AZ1038" s="23"/>
      <c r="BA1038" s="23"/>
      <c r="BB1038" s="23"/>
      <c r="BC1038" s="23"/>
      <c r="BD1038" s="23"/>
      <c r="BE1038" s="23"/>
      <c r="BF1038" s="23"/>
      <c r="BG1038" s="23"/>
      <c r="BH1038" s="23"/>
      <c r="BI1038" s="23"/>
      <c r="BJ1038" s="23"/>
      <c r="BK1038" s="23"/>
      <c r="BL1038" s="23"/>
      <c r="BM1038" s="23"/>
      <c r="BN1038" s="23"/>
      <c r="BO1038" s="23"/>
      <c r="BP1038" s="23"/>
      <c r="BQ1038" s="23"/>
      <c r="BR1038" s="23"/>
      <c r="BS1038" s="23"/>
      <c r="BT1038" s="23"/>
      <c r="BU1038" s="23"/>
      <c r="BV1038" s="23"/>
      <c r="BW1038" s="23"/>
      <c r="BX1038" s="23"/>
      <c r="BY1038" s="23"/>
      <c r="BZ1038" s="23"/>
      <c r="CA1038" s="23"/>
      <c r="CB1038" s="23"/>
      <c r="CC1038" s="23"/>
      <c r="CD1038" s="23"/>
      <c r="CE1038" s="23"/>
      <c r="CF1038" s="23"/>
      <c r="CG1038" s="23"/>
      <c r="CH1038" s="23"/>
      <c r="CI1038" s="23"/>
      <c r="CJ1038" s="23"/>
      <c r="CK1038" s="23"/>
      <c r="CL1038" s="23"/>
      <c r="CM1038" s="23"/>
      <c r="CN1038" s="23"/>
      <c r="CO1038" s="23"/>
      <c r="CP1038" s="23"/>
      <c r="CQ1038" s="23"/>
      <c r="CR1038" s="23"/>
      <c r="CS1038" s="23"/>
      <c r="CT1038" s="23"/>
      <c r="CU1038" s="23"/>
      <c r="CV1038" s="23"/>
      <c r="CW1038" s="23"/>
      <c r="CX1038" s="23"/>
      <c r="CY1038" s="23"/>
      <c r="CZ1038" s="23"/>
      <c r="DA1038" s="23"/>
      <c r="DB1038" s="23"/>
      <c r="DC1038" s="23"/>
      <c r="DD1038" s="23"/>
      <c r="DE1038" s="23"/>
      <c r="DF1038" s="23"/>
      <c r="DG1038" s="23"/>
      <c r="DH1038" s="23"/>
      <c r="DI1038" s="23"/>
      <c r="DJ1038" s="23"/>
      <c r="DK1038" s="23"/>
      <c r="DL1038" s="23"/>
      <c r="DM1038" s="23"/>
      <c r="DN1038" s="23"/>
      <c r="DO1038" s="23"/>
      <c r="DP1038" s="23"/>
      <c r="DQ1038" s="23"/>
      <c r="DR1038" s="23"/>
      <c r="DS1038" s="23"/>
      <c r="DT1038" s="23"/>
      <c r="DU1038" s="23"/>
      <c r="DV1038" s="23"/>
      <c r="DW1038" s="23"/>
      <c r="DX1038" s="23"/>
      <c r="DY1038" s="23"/>
      <c r="DZ1038" s="23"/>
      <c r="EA1038" s="23"/>
      <c r="EB1038" s="23"/>
      <c r="EC1038" s="23"/>
      <c r="ED1038" s="23"/>
      <c r="EE1038" s="23"/>
      <c r="EF1038" s="23"/>
      <c r="EG1038" s="23"/>
      <c r="EH1038" s="23"/>
      <c r="EI1038" s="23"/>
      <c r="EJ1038" s="23"/>
      <c r="EK1038" s="23"/>
      <c r="EL1038" s="23"/>
      <c r="EM1038" s="23"/>
      <c r="EN1038" s="23"/>
      <c r="EO1038" s="23"/>
      <c r="EP1038" s="23"/>
      <c r="EQ1038" s="23"/>
      <c r="ER1038" s="23"/>
      <c r="ES1038" s="23"/>
      <c r="ET1038" s="23"/>
      <c r="EU1038" s="23"/>
      <c r="EV1038" s="23"/>
      <c r="EW1038" s="23"/>
      <c r="EX1038" s="23"/>
      <c r="EY1038" s="23"/>
      <c r="EZ1038" s="23"/>
      <c r="FA1038" s="23"/>
      <c r="FB1038" s="23"/>
      <c r="FC1038" s="23"/>
      <c r="FD1038" s="23"/>
      <c r="FE1038" s="23"/>
      <c r="FF1038" s="23"/>
      <c r="FG1038" s="23"/>
      <c r="FH1038" s="23"/>
      <c r="FI1038" s="23"/>
      <c r="FJ1038" s="23"/>
      <c r="FK1038" s="23"/>
      <c r="FL1038" s="23"/>
      <c r="FM1038" s="23"/>
      <c r="FN1038" s="23"/>
      <c r="FO1038" s="23"/>
      <c r="FP1038" s="23"/>
      <c r="FQ1038" s="23"/>
      <c r="FR1038" s="23"/>
      <c r="FS1038" s="23"/>
      <c r="FT1038" s="23"/>
      <c r="FU1038" s="23"/>
      <c r="FV1038" s="23"/>
      <c r="FW1038" s="23"/>
      <c r="FX1038" s="23"/>
      <c r="FY1038" s="23"/>
      <c r="FZ1038" s="23"/>
      <c r="GA1038" s="23"/>
      <c r="GB1038" s="23"/>
      <c r="GC1038" s="23"/>
      <c r="GD1038" s="23"/>
      <c r="GE1038" s="23"/>
      <c r="GF1038" s="23"/>
      <c r="GG1038" s="23"/>
      <c r="GH1038" s="23"/>
      <c r="GI1038" s="23"/>
      <c r="GJ1038" s="23"/>
      <c r="GK1038" s="23"/>
    </row>
    <row r="1039" spans="1:193" x14ac:dyDescent="0.35">
      <c r="A1039" s="23"/>
      <c r="B1039" s="23"/>
      <c r="C1039" s="23"/>
      <c r="D1039" s="23"/>
      <c r="E1039" s="23"/>
      <c r="F1039" s="23"/>
      <c r="G1039" s="23"/>
      <c r="H1039" s="23"/>
      <c r="I1039" s="23"/>
      <c r="J1039" s="23"/>
      <c r="K1039" s="23"/>
      <c r="L1039" s="23"/>
      <c r="M1039" s="23"/>
      <c r="N1039" s="23"/>
      <c r="O1039" s="23"/>
      <c r="P1039" s="23"/>
      <c r="Q1039" s="23"/>
      <c r="R1039" s="23"/>
      <c r="S1039" s="23"/>
      <c r="T1039" s="23"/>
      <c r="U1039" s="23"/>
      <c r="V1039" s="23"/>
      <c r="W1039" s="23"/>
      <c r="X1039" s="23"/>
      <c r="Y1039" s="23"/>
      <c r="Z1039" s="23"/>
      <c r="AA1039" s="23"/>
      <c r="AB1039" s="23"/>
      <c r="AC1039" s="23"/>
      <c r="AD1039" s="23"/>
      <c r="AE1039" s="23"/>
      <c r="AF1039" s="23"/>
      <c r="AG1039" s="23"/>
      <c r="AH1039" s="23"/>
      <c r="AI1039" s="23"/>
      <c r="AJ1039" s="23"/>
      <c r="AK1039" s="23"/>
      <c r="AL1039" s="23"/>
      <c r="AM1039" s="23"/>
      <c r="AN1039" s="23"/>
      <c r="AO1039" s="23"/>
      <c r="AP1039" s="23"/>
      <c r="AQ1039" s="23"/>
      <c r="AR1039" s="23"/>
      <c r="AS1039" s="23"/>
      <c r="AT1039" s="23"/>
      <c r="AU1039" s="23"/>
      <c r="AV1039" s="23"/>
      <c r="AW1039" s="23"/>
      <c r="AX1039" s="23"/>
      <c r="AY1039" s="23"/>
      <c r="AZ1039" s="23"/>
      <c r="BA1039" s="23"/>
      <c r="BB1039" s="23"/>
      <c r="BC1039" s="23"/>
      <c r="BD1039" s="23"/>
      <c r="BE1039" s="23"/>
      <c r="BF1039" s="23"/>
      <c r="BG1039" s="23"/>
      <c r="BH1039" s="23"/>
      <c r="BI1039" s="23"/>
      <c r="BJ1039" s="23"/>
      <c r="BK1039" s="23"/>
      <c r="BL1039" s="23"/>
      <c r="BM1039" s="23"/>
      <c r="BN1039" s="23"/>
      <c r="BO1039" s="23"/>
      <c r="BP1039" s="23"/>
      <c r="BQ1039" s="23"/>
      <c r="BR1039" s="23"/>
      <c r="BS1039" s="23"/>
      <c r="BT1039" s="23"/>
      <c r="BU1039" s="23"/>
      <c r="BV1039" s="23"/>
      <c r="BW1039" s="23"/>
      <c r="BX1039" s="23"/>
      <c r="BY1039" s="23"/>
      <c r="BZ1039" s="23"/>
      <c r="CA1039" s="23"/>
      <c r="CB1039" s="23"/>
      <c r="CC1039" s="23"/>
      <c r="CD1039" s="23"/>
      <c r="CE1039" s="23"/>
      <c r="CF1039" s="23"/>
      <c r="CG1039" s="23"/>
      <c r="CH1039" s="23"/>
      <c r="CI1039" s="23"/>
      <c r="CJ1039" s="23"/>
      <c r="CK1039" s="23"/>
      <c r="CL1039" s="23"/>
      <c r="CM1039" s="23"/>
      <c r="CN1039" s="23"/>
      <c r="CO1039" s="23"/>
      <c r="CP1039" s="23"/>
      <c r="CQ1039" s="23"/>
      <c r="CR1039" s="23"/>
      <c r="CS1039" s="23"/>
      <c r="CT1039" s="23"/>
      <c r="CU1039" s="23"/>
      <c r="CV1039" s="23"/>
      <c r="CW1039" s="23"/>
      <c r="CX1039" s="23"/>
      <c r="CY1039" s="23"/>
      <c r="CZ1039" s="23"/>
      <c r="DA1039" s="23"/>
      <c r="DB1039" s="23"/>
      <c r="DC1039" s="23"/>
      <c r="DD1039" s="23"/>
      <c r="DE1039" s="23"/>
      <c r="DF1039" s="23"/>
      <c r="DG1039" s="23"/>
      <c r="DH1039" s="23"/>
      <c r="DI1039" s="23"/>
      <c r="DJ1039" s="23"/>
      <c r="DK1039" s="23"/>
      <c r="DL1039" s="23"/>
      <c r="DM1039" s="23"/>
      <c r="DN1039" s="23"/>
      <c r="DO1039" s="23"/>
      <c r="DP1039" s="23"/>
      <c r="DQ1039" s="23"/>
      <c r="DR1039" s="23"/>
      <c r="DS1039" s="23"/>
      <c r="DT1039" s="23"/>
      <c r="DU1039" s="23"/>
      <c r="DV1039" s="23"/>
      <c r="DW1039" s="23"/>
      <c r="DX1039" s="23"/>
      <c r="DY1039" s="23"/>
      <c r="DZ1039" s="23"/>
      <c r="EA1039" s="23"/>
      <c r="EB1039" s="23"/>
      <c r="EC1039" s="23"/>
      <c r="ED1039" s="23"/>
      <c r="EE1039" s="23"/>
      <c r="EF1039" s="23"/>
      <c r="EG1039" s="23"/>
      <c r="EH1039" s="23"/>
      <c r="EI1039" s="23"/>
      <c r="EJ1039" s="23"/>
      <c r="EK1039" s="23"/>
      <c r="EL1039" s="23"/>
      <c r="EM1039" s="23"/>
      <c r="EN1039" s="23"/>
      <c r="EO1039" s="23"/>
      <c r="EP1039" s="23"/>
      <c r="EQ1039" s="23"/>
      <c r="ER1039" s="23"/>
      <c r="ES1039" s="23"/>
      <c r="ET1039" s="23"/>
      <c r="EU1039" s="23"/>
      <c r="EV1039" s="23"/>
      <c r="EW1039" s="23"/>
      <c r="EX1039" s="23"/>
      <c r="EY1039" s="23"/>
      <c r="EZ1039" s="23"/>
      <c r="FA1039" s="23"/>
      <c r="FB1039" s="23"/>
      <c r="FC1039" s="23"/>
      <c r="FD1039" s="23"/>
      <c r="FE1039" s="23"/>
      <c r="FF1039" s="23"/>
      <c r="FG1039" s="23"/>
      <c r="FH1039" s="23"/>
      <c r="FI1039" s="23"/>
      <c r="FJ1039" s="23"/>
      <c r="FK1039" s="23"/>
      <c r="FL1039" s="23"/>
      <c r="FM1039" s="23"/>
      <c r="FN1039" s="23"/>
      <c r="FO1039" s="23"/>
      <c r="FP1039" s="23"/>
      <c r="FQ1039" s="23"/>
      <c r="FR1039" s="23"/>
      <c r="FS1039" s="23"/>
      <c r="FT1039" s="23"/>
      <c r="FU1039" s="23"/>
      <c r="FV1039" s="23"/>
      <c r="FW1039" s="23"/>
      <c r="FX1039" s="23"/>
      <c r="FY1039" s="23"/>
      <c r="FZ1039" s="23"/>
      <c r="GA1039" s="23"/>
      <c r="GB1039" s="23"/>
      <c r="GC1039" s="23"/>
      <c r="GD1039" s="23"/>
      <c r="GE1039" s="23"/>
      <c r="GF1039" s="23"/>
      <c r="GG1039" s="23"/>
      <c r="GH1039" s="23"/>
      <c r="GI1039" s="23"/>
      <c r="GJ1039" s="23"/>
      <c r="GK1039" s="23"/>
    </row>
    <row r="1040" spans="1:193" x14ac:dyDescent="0.35">
      <c r="A1040" s="23"/>
      <c r="B1040" s="23"/>
      <c r="C1040" s="23"/>
      <c r="D1040" s="23"/>
      <c r="E1040" s="23"/>
      <c r="F1040" s="23"/>
      <c r="G1040" s="23"/>
      <c r="H1040" s="23"/>
      <c r="I1040" s="23"/>
      <c r="J1040" s="23"/>
      <c r="K1040" s="23"/>
      <c r="L1040" s="23"/>
      <c r="M1040" s="23"/>
      <c r="N1040" s="23"/>
      <c r="O1040" s="23"/>
      <c r="P1040" s="23"/>
      <c r="Q1040" s="23"/>
      <c r="R1040" s="23"/>
      <c r="S1040" s="23"/>
      <c r="T1040" s="23"/>
      <c r="U1040" s="23"/>
      <c r="V1040" s="23"/>
      <c r="W1040" s="23"/>
      <c r="X1040" s="23"/>
      <c r="Y1040" s="23"/>
      <c r="Z1040" s="23"/>
      <c r="AA1040" s="23"/>
      <c r="AB1040" s="23"/>
      <c r="AC1040" s="23"/>
      <c r="AD1040" s="23"/>
      <c r="AE1040" s="23"/>
      <c r="AF1040" s="23"/>
      <c r="AG1040" s="23"/>
      <c r="AH1040" s="23"/>
      <c r="AI1040" s="23"/>
      <c r="AJ1040" s="23"/>
      <c r="AK1040" s="23"/>
      <c r="AL1040" s="23"/>
      <c r="AM1040" s="23"/>
      <c r="AN1040" s="23"/>
      <c r="AO1040" s="23"/>
      <c r="AP1040" s="23"/>
      <c r="AQ1040" s="23"/>
      <c r="AR1040" s="23"/>
      <c r="AS1040" s="23"/>
      <c r="AT1040" s="23"/>
      <c r="AU1040" s="23"/>
      <c r="AV1040" s="23"/>
      <c r="AW1040" s="23"/>
      <c r="AX1040" s="23"/>
      <c r="AY1040" s="23"/>
      <c r="AZ1040" s="23"/>
      <c r="BA1040" s="23"/>
      <c r="BB1040" s="23"/>
      <c r="BC1040" s="23"/>
      <c r="BD1040" s="23"/>
      <c r="BE1040" s="23"/>
      <c r="BF1040" s="23"/>
      <c r="BG1040" s="23"/>
      <c r="BH1040" s="23"/>
      <c r="BI1040" s="23"/>
      <c r="BJ1040" s="23"/>
      <c r="BK1040" s="23"/>
      <c r="BL1040" s="23"/>
      <c r="BM1040" s="23"/>
      <c r="BN1040" s="23"/>
      <c r="BO1040" s="23"/>
      <c r="BP1040" s="23"/>
      <c r="BQ1040" s="23"/>
      <c r="BR1040" s="23"/>
      <c r="BS1040" s="23"/>
      <c r="BT1040" s="23"/>
      <c r="BU1040" s="23"/>
      <c r="BV1040" s="23"/>
      <c r="BW1040" s="23"/>
      <c r="BX1040" s="23"/>
      <c r="BY1040" s="23"/>
      <c r="BZ1040" s="23"/>
      <c r="CA1040" s="23"/>
      <c r="CB1040" s="23"/>
      <c r="CC1040" s="23"/>
      <c r="CD1040" s="23"/>
      <c r="CE1040" s="23"/>
      <c r="CF1040" s="23"/>
      <c r="CG1040" s="23"/>
      <c r="CH1040" s="23"/>
      <c r="CI1040" s="23"/>
      <c r="CJ1040" s="23"/>
      <c r="CK1040" s="23"/>
      <c r="CL1040" s="23"/>
      <c r="CM1040" s="23"/>
      <c r="CN1040" s="23"/>
      <c r="CO1040" s="23"/>
      <c r="CP1040" s="23"/>
      <c r="CQ1040" s="23"/>
      <c r="CR1040" s="23"/>
      <c r="CS1040" s="23"/>
      <c r="CT1040" s="23"/>
      <c r="CU1040" s="23"/>
      <c r="CV1040" s="23"/>
      <c r="CW1040" s="23"/>
      <c r="CX1040" s="23"/>
      <c r="CY1040" s="23"/>
      <c r="CZ1040" s="23"/>
      <c r="DA1040" s="23"/>
      <c r="DB1040" s="23"/>
      <c r="DC1040" s="23"/>
      <c r="DD1040" s="23"/>
      <c r="DE1040" s="23"/>
      <c r="DF1040" s="23"/>
      <c r="DG1040" s="23"/>
      <c r="DH1040" s="23"/>
      <c r="DI1040" s="23"/>
      <c r="DJ1040" s="23"/>
      <c r="DK1040" s="23"/>
      <c r="DL1040" s="23"/>
      <c r="DM1040" s="23"/>
      <c r="DN1040" s="23"/>
      <c r="DO1040" s="23"/>
      <c r="DP1040" s="23"/>
      <c r="DQ1040" s="23"/>
      <c r="DR1040" s="23"/>
      <c r="DS1040" s="23"/>
      <c r="DT1040" s="23"/>
      <c r="DU1040" s="23"/>
      <c r="DV1040" s="23"/>
      <c r="DW1040" s="23"/>
      <c r="DX1040" s="23"/>
      <c r="DY1040" s="23"/>
      <c r="DZ1040" s="23"/>
      <c r="EA1040" s="23"/>
      <c r="EB1040" s="23"/>
      <c r="EC1040" s="23"/>
      <c r="ED1040" s="23"/>
      <c r="EE1040" s="23"/>
      <c r="EF1040" s="23"/>
      <c r="EG1040" s="23"/>
      <c r="EH1040" s="23"/>
      <c r="EI1040" s="23"/>
      <c r="EJ1040" s="23"/>
      <c r="EK1040" s="23"/>
      <c r="EL1040" s="23"/>
      <c r="EM1040" s="23"/>
      <c r="EN1040" s="23"/>
      <c r="EO1040" s="23"/>
      <c r="EP1040" s="23"/>
      <c r="EQ1040" s="23"/>
      <c r="ER1040" s="23"/>
      <c r="ES1040" s="23"/>
      <c r="ET1040" s="23"/>
      <c r="EU1040" s="23"/>
      <c r="EV1040" s="23"/>
      <c r="EW1040" s="23"/>
      <c r="EX1040" s="23"/>
      <c r="EY1040" s="23"/>
      <c r="EZ1040" s="23"/>
      <c r="FA1040" s="23"/>
      <c r="FB1040" s="23"/>
      <c r="FC1040" s="23"/>
      <c r="FD1040" s="23"/>
      <c r="FE1040" s="23"/>
      <c r="FF1040" s="23"/>
      <c r="FG1040" s="23"/>
      <c r="FH1040" s="23"/>
      <c r="FI1040" s="23"/>
      <c r="FJ1040" s="23"/>
      <c r="FK1040" s="23"/>
      <c r="FL1040" s="23"/>
      <c r="FM1040" s="23"/>
      <c r="FN1040" s="23"/>
      <c r="FO1040" s="23"/>
      <c r="FP1040" s="23"/>
      <c r="FQ1040" s="23"/>
      <c r="FR1040" s="23"/>
      <c r="FS1040" s="23"/>
      <c r="FT1040" s="23"/>
      <c r="FU1040" s="23"/>
      <c r="FV1040" s="23"/>
      <c r="FW1040" s="23"/>
      <c r="FX1040" s="23"/>
      <c r="FY1040" s="23"/>
      <c r="FZ1040" s="23"/>
      <c r="GA1040" s="23"/>
      <c r="GB1040" s="23"/>
      <c r="GC1040" s="23"/>
      <c r="GD1040" s="23"/>
      <c r="GE1040" s="23"/>
      <c r="GF1040" s="23"/>
      <c r="GG1040" s="23"/>
      <c r="GH1040" s="23"/>
      <c r="GI1040" s="23"/>
      <c r="GJ1040" s="23"/>
      <c r="GK1040" s="23"/>
    </row>
    <row r="1041" spans="1:193" x14ac:dyDescent="0.35">
      <c r="A1041" s="23"/>
      <c r="B1041" s="23"/>
      <c r="C1041" s="23"/>
      <c r="D1041" s="23"/>
      <c r="E1041" s="23"/>
      <c r="F1041" s="23"/>
      <c r="G1041" s="23"/>
      <c r="H1041" s="23"/>
      <c r="I1041" s="23"/>
      <c r="J1041" s="23"/>
      <c r="K1041" s="23"/>
      <c r="L1041" s="23"/>
      <c r="M1041" s="23"/>
      <c r="N1041" s="23"/>
      <c r="O1041" s="23"/>
      <c r="P1041" s="23"/>
      <c r="Q1041" s="23"/>
      <c r="R1041" s="23"/>
      <c r="S1041" s="23"/>
      <c r="T1041" s="23"/>
      <c r="U1041" s="23"/>
      <c r="V1041" s="23"/>
      <c r="W1041" s="23"/>
      <c r="X1041" s="23"/>
      <c r="Y1041" s="23"/>
      <c r="Z1041" s="23"/>
      <c r="AA1041" s="23"/>
      <c r="AB1041" s="23"/>
      <c r="AC1041" s="23"/>
      <c r="AD1041" s="23"/>
      <c r="AE1041" s="23"/>
      <c r="AF1041" s="23"/>
      <c r="AG1041" s="23"/>
      <c r="AH1041" s="23"/>
      <c r="AI1041" s="23"/>
      <c r="AJ1041" s="23"/>
      <c r="AK1041" s="23"/>
      <c r="AL1041" s="23"/>
      <c r="AM1041" s="23"/>
      <c r="AN1041" s="23"/>
      <c r="AO1041" s="23"/>
      <c r="AP1041" s="23"/>
      <c r="AQ1041" s="23"/>
      <c r="AR1041" s="23"/>
      <c r="AS1041" s="23"/>
      <c r="AT1041" s="23"/>
      <c r="AU1041" s="23"/>
      <c r="AV1041" s="23"/>
      <c r="AW1041" s="23"/>
      <c r="AX1041" s="23"/>
      <c r="AY1041" s="23"/>
      <c r="AZ1041" s="23"/>
      <c r="BA1041" s="23"/>
      <c r="BB1041" s="23"/>
      <c r="BC1041" s="23"/>
      <c r="BD1041" s="23"/>
      <c r="BE1041" s="23"/>
      <c r="BF1041" s="23"/>
      <c r="BG1041" s="23"/>
      <c r="BH1041" s="23"/>
      <c r="BI1041" s="23"/>
      <c r="BJ1041" s="23"/>
      <c r="BK1041" s="23"/>
      <c r="BL1041" s="23"/>
      <c r="BM1041" s="23"/>
      <c r="BN1041" s="23"/>
      <c r="BO1041" s="23"/>
      <c r="BP1041" s="23"/>
      <c r="BQ1041" s="23"/>
      <c r="BR1041" s="23"/>
      <c r="BS1041" s="23"/>
      <c r="BT1041" s="23"/>
      <c r="BU1041" s="23"/>
      <c r="BV1041" s="23"/>
      <c r="BW1041" s="23"/>
      <c r="BX1041" s="23"/>
      <c r="BY1041" s="23"/>
      <c r="BZ1041" s="23"/>
      <c r="CA1041" s="23"/>
      <c r="CB1041" s="23"/>
      <c r="CC1041" s="23"/>
      <c r="CD1041" s="23"/>
      <c r="CE1041" s="23"/>
      <c r="CF1041" s="23"/>
      <c r="CG1041" s="23"/>
      <c r="CH1041" s="23"/>
      <c r="CI1041" s="23"/>
      <c r="CJ1041" s="23"/>
      <c r="CK1041" s="23"/>
      <c r="CL1041" s="23"/>
      <c r="CM1041" s="23"/>
      <c r="CN1041" s="23"/>
      <c r="CO1041" s="23"/>
      <c r="CP1041" s="23"/>
      <c r="CQ1041" s="23"/>
      <c r="CR1041" s="23"/>
      <c r="CS1041" s="23"/>
      <c r="CT1041" s="23"/>
      <c r="CU1041" s="23"/>
      <c r="CV1041" s="23"/>
      <c r="CW1041" s="23"/>
      <c r="CX1041" s="23"/>
      <c r="CY1041" s="23"/>
      <c r="CZ1041" s="23"/>
      <c r="DA1041" s="23"/>
      <c r="DB1041" s="23"/>
      <c r="DC1041" s="23"/>
      <c r="DD1041" s="23"/>
      <c r="DE1041" s="23"/>
      <c r="DF1041" s="23"/>
      <c r="DG1041" s="23"/>
      <c r="DH1041" s="23"/>
      <c r="DI1041" s="23"/>
      <c r="DJ1041" s="23"/>
      <c r="DK1041" s="23"/>
      <c r="DL1041" s="23"/>
      <c r="DM1041" s="23"/>
      <c r="DN1041" s="23"/>
      <c r="DO1041" s="23"/>
      <c r="DP1041" s="23"/>
      <c r="DQ1041" s="23"/>
      <c r="DR1041" s="23"/>
      <c r="DS1041" s="23"/>
      <c r="DT1041" s="23"/>
      <c r="DU1041" s="23"/>
      <c r="DV1041" s="23"/>
      <c r="DW1041" s="23"/>
      <c r="DX1041" s="23"/>
      <c r="DY1041" s="23"/>
      <c r="DZ1041" s="23"/>
      <c r="EA1041" s="23"/>
      <c r="EB1041" s="23"/>
      <c r="EC1041" s="23"/>
      <c r="ED1041" s="23"/>
      <c r="EE1041" s="23"/>
      <c r="EF1041" s="23"/>
      <c r="EG1041" s="23"/>
      <c r="EH1041" s="23"/>
      <c r="EI1041" s="23"/>
      <c r="EJ1041" s="23"/>
      <c r="EK1041" s="23"/>
      <c r="EL1041" s="23"/>
      <c r="EM1041" s="23"/>
      <c r="EN1041" s="23"/>
      <c r="EO1041" s="23"/>
      <c r="EP1041" s="23"/>
      <c r="EQ1041" s="23"/>
      <c r="ER1041" s="23"/>
      <c r="ES1041" s="23"/>
      <c r="ET1041" s="23"/>
      <c r="EU1041" s="23"/>
      <c r="EV1041" s="23"/>
      <c r="EW1041" s="23"/>
      <c r="EX1041" s="23"/>
      <c r="EY1041" s="23"/>
      <c r="EZ1041" s="23"/>
      <c r="FA1041" s="23"/>
      <c r="FB1041" s="23"/>
      <c r="FC1041" s="23"/>
      <c r="FD1041" s="23"/>
      <c r="FE1041" s="23"/>
      <c r="FF1041" s="23"/>
      <c r="FG1041" s="23"/>
      <c r="FH1041" s="23"/>
      <c r="FI1041" s="23"/>
      <c r="FJ1041" s="23"/>
      <c r="FK1041" s="23"/>
      <c r="FL1041" s="23"/>
      <c r="FM1041" s="23"/>
      <c r="FN1041" s="23"/>
      <c r="FO1041" s="23"/>
      <c r="FP1041" s="23"/>
      <c r="FQ1041" s="23"/>
      <c r="FR1041" s="23"/>
      <c r="FS1041" s="23"/>
      <c r="FT1041" s="23"/>
      <c r="FU1041" s="23"/>
      <c r="FV1041" s="23"/>
      <c r="FW1041" s="23"/>
      <c r="FX1041" s="23"/>
      <c r="FY1041" s="23"/>
      <c r="FZ1041" s="23"/>
      <c r="GA1041" s="23"/>
      <c r="GB1041" s="23"/>
      <c r="GC1041" s="23"/>
      <c r="GD1041" s="23"/>
      <c r="GE1041" s="23"/>
      <c r="GF1041" s="23"/>
      <c r="GG1041" s="23"/>
      <c r="GH1041" s="23"/>
      <c r="GI1041" s="23"/>
      <c r="GJ1041" s="23"/>
      <c r="GK1041" s="23"/>
    </row>
    <row r="1042" spans="1:193" x14ac:dyDescent="0.35">
      <c r="A1042" s="23"/>
      <c r="B1042" s="23"/>
      <c r="C1042" s="23"/>
      <c r="D1042" s="23"/>
      <c r="E1042" s="23"/>
      <c r="F1042" s="23"/>
      <c r="G1042" s="23"/>
      <c r="H1042" s="23"/>
      <c r="I1042" s="23"/>
      <c r="J1042" s="23"/>
      <c r="K1042" s="23"/>
      <c r="L1042" s="23"/>
      <c r="M1042" s="23"/>
      <c r="N1042" s="23"/>
      <c r="O1042" s="23"/>
      <c r="P1042" s="23"/>
      <c r="Q1042" s="23"/>
      <c r="R1042" s="23"/>
      <c r="S1042" s="23"/>
      <c r="T1042" s="23"/>
      <c r="U1042" s="23"/>
      <c r="V1042" s="23"/>
      <c r="W1042" s="23"/>
      <c r="X1042" s="23"/>
      <c r="Y1042" s="23"/>
      <c r="Z1042" s="23"/>
      <c r="AA1042" s="23"/>
      <c r="AB1042" s="23"/>
      <c r="AC1042" s="23"/>
      <c r="AD1042" s="23"/>
      <c r="AE1042" s="23"/>
      <c r="AF1042" s="23"/>
      <c r="AG1042" s="23"/>
      <c r="AH1042" s="23"/>
      <c r="AI1042" s="23"/>
      <c r="AJ1042" s="23"/>
      <c r="AK1042" s="23"/>
      <c r="AL1042" s="23"/>
      <c r="AM1042" s="23"/>
      <c r="AN1042" s="23"/>
      <c r="AO1042" s="23"/>
      <c r="AP1042" s="23"/>
      <c r="AQ1042" s="23"/>
      <c r="AR1042" s="23"/>
      <c r="AS1042" s="23"/>
      <c r="AT1042" s="23"/>
      <c r="AU1042" s="23"/>
      <c r="AV1042" s="23"/>
      <c r="AW1042" s="23"/>
      <c r="AX1042" s="23"/>
      <c r="AY1042" s="23"/>
      <c r="AZ1042" s="23"/>
      <c r="BA1042" s="23"/>
      <c r="BB1042" s="23"/>
      <c r="BC1042" s="23"/>
      <c r="BD1042" s="23"/>
      <c r="BE1042" s="23"/>
      <c r="BF1042" s="23"/>
      <c r="BG1042" s="23"/>
      <c r="BH1042" s="23"/>
      <c r="BI1042" s="23"/>
      <c r="BJ1042" s="23"/>
      <c r="BK1042" s="23"/>
      <c r="BL1042" s="23"/>
      <c r="BM1042" s="23"/>
      <c r="BN1042" s="23"/>
      <c r="BO1042" s="23"/>
      <c r="BP1042" s="23"/>
      <c r="BQ1042" s="23"/>
      <c r="BR1042" s="23"/>
      <c r="BS1042" s="23"/>
      <c r="BT1042" s="23"/>
      <c r="BU1042" s="23"/>
      <c r="BV1042" s="23"/>
      <c r="BW1042" s="23"/>
      <c r="BX1042" s="23"/>
      <c r="BY1042" s="23"/>
      <c r="BZ1042" s="23"/>
      <c r="CA1042" s="23"/>
      <c r="CB1042" s="23"/>
      <c r="CC1042" s="23"/>
      <c r="CD1042" s="23"/>
      <c r="CE1042" s="23"/>
      <c r="CF1042" s="23"/>
      <c r="CG1042" s="23"/>
      <c r="CH1042" s="23"/>
      <c r="CI1042" s="23"/>
      <c r="CJ1042" s="23"/>
      <c r="CK1042" s="23"/>
      <c r="CL1042" s="23"/>
      <c r="CM1042" s="23"/>
      <c r="CN1042" s="23"/>
      <c r="CO1042" s="23"/>
      <c r="CP1042" s="23"/>
      <c r="CQ1042" s="23"/>
      <c r="CR1042" s="23"/>
      <c r="CS1042" s="23"/>
      <c r="CT1042" s="23"/>
      <c r="CU1042" s="23"/>
      <c r="CV1042" s="23"/>
      <c r="CW1042" s="23"/>
      <c r="CX1042" s="23"/>
      <c r="CY1042" s="23"/>
      <c r="CZ1042" s="23"/>
      <c r="DA1042" s="23"/>
      <c r="DB1042" s="23"/>
      <c r="DC1042" s="23"/>
      <c r="DD1042" s="23"/>
      <c r="DE1042" s="23"/>
      <c r="DF1042" s="23"/>
      <c r="DG1042" s="23"/>
      <c r="DH1042" s="23"/>
      <c r="DI1042" s="23"/>
      <c r="DJ1042" s="23"/>
      <c r="DK1042" s="23"/>
      <c r="DL1042" s="23"/>
      <c r="DM1042" s="23"/>
      <c r="DN1042" s="23"/>
      <c r="DO1042" s="23"/>
      <c r="DP1042" s="23"/>
      <c r="DQ1042" s="23"/>
      <c r="DR1042" s="23"/>
      <c r="DS1042" s="23"/>
      <c r="DT1042" s="23"/>
      <c r="DU1042" s="23"/>
      <c r="DV1042" s="23"/>
      <c r="DW1042" s="23"/>
      <c r="DX1042" s="23"/>
      <c r="DY1042" s="23"/>
      <c r="DZ1042" s="23"/>
      <c r="EA1042" s="23"/>
      <c r="EB1042" s="23"/>
      <c r="EC1042" s="23"/>
      <c r="ED1042" s="23"/>
      <c r="EE1042" s="23"/>
      <c r="EF1042" s="23"/>
      <c r="EG1042" s="23"/>
      <c r="EH1042" s="23"/>
      <c r="EI1042" s="23"/>
      <c r="EJ1042" s="23"/>
      <c r="EK1042" s="23"/>
      <c r="EL1042" s="23"/>
      <c r="EM1042" s="23"/>
      <c r="EN1042" s="23"/>
      <c r="EO1042" s="23"/>
      <c r="EP1042" s="23"/>
      <c r="EQ1042" s="23"/>
      <c r="ER1042" s="23"/>
      <c r="ES1042" s="23"/>
      <c r="ET1042" s="23"/>
      <c r="EU1042" s="23"/>
      <c r="EV1042" s="23"/>
      <c r="EW1042" s="23"/>
      <c r="EX1042" s="23"/>
      <c r="EY1042" s="23"/>
      <c r="EZ1042" s="23"/>
      <c r="FA1042" s="23"/>
      <c r="FB1042" s="23"/>
      <c r="FC1042" s="23"/>
      <c r="FD1042" s="23"/>
      <c r="FE1042" s="23"/>
      <c r="FF1042" s="23"/>
      <c r="FG1042" s="23"/>
      <c r="FH1042" s="23"/>
      <c r="FI1042" s="23"/>
      <c r="FJ1042" s="23"/>
      <c r="FK1042" s="23"/>
      <c r="FL1042" s="23"/>
      <c r="FM1042" s="23"/>
      <c r="FN1042" s="23"/>
      <c r="FO1042" s="23"/>
      <c r="FP1042" s="23"/>
      <c r="FQ1042" s="23"/>
      <c r="FR1042" s="23"/>
      <c r="FS1042" s="23"/>
      <c r="FT1042" s="23"/>
      <c r="FU1042" s="23"/>
      <c r="FV1042" s="23"/>
      <c r="FW1042" s="23"/>
      <c r="FX1042" s="23"/>
      <c r="FY1042" s="23"/>
      <c r="FZ1042" s="23"/>
      <c r="GA1042" s="23"/>
      <c r="GB1042" s="23"/>
      <c r="GC1042" s="23"/>
      <c r="GD1042" s="23"/>
      <c r="GE1042" s="23"/>
      <c r="GF1042" s="23"/>
      <c r="GG1042" s="23"/>
      <c r="GH1042" s="23"/>
      <c r="GI1042" s="23"/>
      <c r="GJ1042" s="23"/>
      <c r="GK1042" s="23"/>
    </row>
    <row r="1043" spans="1:193" x14ac:dyDescent="0.35">
      <c r="A1043" s="23"/>
      <c r="B1043" s="23"/>
      <c r="C1043" s="23"/>
      <c r="D1043" s="23"/>
      <c r="E1043" s="23"/>
      <c r="F1043" s="23"/>
      <c r="G1043" s="23"/>
      <c r="H1043" s="23"/>
      <c r="I1043" s="23"/>
      <c r="J1043" s="23"/>
      <c r="K1043" s="23"/>
      <c r="L1043" s="23"/>
      <c r="M1043" s="23"/>
      <c r="N1043" s="23"/>
      <c r="O1043" s="23"/>
      <c r="P1043" s="23"/>
      <c r="Q1043" s="23"/>
      <c r="R1043" s="23"/>
      <c r="S1043" s="23"/>
      <c r="T1043" s="23"/>
      <c r="U1043" s="23"/>
      <c r="V1043" s="23"/>
      <c r="W1043" s="23"/>
      <c r="X1043" s="23"/>
      <c r="Y1043" s="23"/>
      <c r="Z1043" s="23"/>
      <c r="AA1043" s="23"/>
      <c r="AB1043" s="23"/>
      <c r="AC1043" s="23"/>
      <c r="AD1043" s="23"/>
      <c r="AE1043" s="23"/>
      <c r="AF1043" s="23"/>
      <c r="AG1043" s="23"/>
      <c r="AH1043" s="23"/>
      <c r="AI1043" s="23"/>
      <c r="AJ1043" s="23"/>
      <c r="AK1043" s="23"/>
      <c r="AL1043" s="23"/>
      <c r="AM1043" s="23"/>
      <c r="AN1043" s="23"/>
      <c r="AO1043" s="23"/>
      <c r="AP1043" s="23"/>
      <c r="AQ1043" s="23"/>
      <c r="AR1043" s="23"/>
      <c r="AS1043" s="23"/>
      <c r="AT1043" s="23"/>
      <c r="AU1043" s="23"/>
      <c r="AV1043" s="23"/>
      <c r="AW1043" s="23"/>
      <c r="AX1043" s="23"/>
      <c r="AY1043" s="23"/>
      <c r="AZ1043" s="23"/>
      <c r="BA1043" s="23"/>
      <c r="BB1043" s="23"/>
      <c r="BC1043" s="23"/>
      <c r="BD1043" s="23"/>
      <c r="BE1043" s="23"/>
      <c r="BF1043" s="23"/>
      <c r="BG1043" s="23"/>
      <c r="BH1043" s="23"/>
      <c r="BI1043" s="23"/>
      <c r="BJ1043" s="23"/>
      <c r="BK1043" s="23"/>
      <c r="BL1043" s="23"/>
      <c r="BM1043" s="23"/>
      <c r="BN1043" s="23"/>
      <c r="BO1043" s="23"/>
      <c r="BP1043" s="23"/>
      <c r="BQ1043" s="23"/>
      <c r="BR1043" s="23"/>
      <c r="BS1043" s="23"/>
      <c r="BT1043" s="23"/>
      <c r="BU1043" s="23"/>
      <c r="BV1043" s="23"/>
      <c r="BW1043" s="23"/>
      <c r="BX1043" s="23"/>
      <c r="BY1043" s="23"/>
      <c r="BZ1043" s="23"/>
      <c r="CA1043" s="23"/>
      <c r="CB1043" s="23"/>
      <c r="CC1043" s="23"/>
      <c r="CD1043" s="23"/>
      <c r="CE1043" s="23"/>
      <c r="CF1043" s="23"/>
      <c r="CG1043" s="23"/>
      <c r="CH1043" s="23"/>
      <c r="CI1043" s="23"/>
      <c r="CJ1043" s="23"/>
      <c r="CK1043" s="23"/>
      <c r="CL1043" s="23"/>
      <c r="CM1043" s="23"/>
      <c r="CN1043" s="23"/>
      <c r="CO1043" s="23"/>
      <c r="CP1043" s="23"/>
      <c r="CQ1043" s="23"/>
      <c r="CR1043" s="23"/>
      <c r="CS1043" s="23"/>
      <c r="CT1043" s="23"/>
      <c r="CU1043" s="23"/>
      <c r="CV1043" s="23"/>
      <c r="CW1043" s="23"/>
      <c r="CX1043" s="23"/>
      <c r="CY1043" s="23"/>
      <c r="CZ1043" s="23"/>
      <c r="DA1043" s="23"/>
      <c r="DB1043" s="23"/>
      <c r="DC1043" s="23"/>
      <c r="DD1043" s="23"/>
      <c r="DE1043" s="23"/>
      <c r="DF1043" s="23"/>
      <c r="DG1043" s="23"/>
      <c r="DH1043" s="23"/>
      <c r="DI1043" s="23"/>
      <c r="DJ1043" s="23"/>
      <c r="DK1043" s="23"/>
      <c r="DL1043" s="23"/>
      <c r="DM1043" s="23"/>
      <c r="DN1043" s="23"/>
      <c r="DO1043" s="23"/>
      <c r="DP1043" s="23"/>
      <c r="DQ1043" s="23"/>
      <c r="DR1043" s="23"/>
      <c r="DS1043" s="23"/>
      <c r="DT1043" s="23"/>
      <c r="DU1043" s="23"/>
      <c r="DV1043" s="23"/>
      <c r="DW1043" s="23"/>
      <c r="DX1043" s="23"/>
      <c r="DY1043" s="23"/>
      <c r="DZ1043" s="23"/>
      <c r="EA1043" s="23"/>
      <c r="EB1043" s="23"/>
      <c r="EC1043" s="23"/>
      <c r="ED1043" s="23"/>
      <c r="EE1043" s="23"/>
      <c r="EF1043" s="23"/>
      <c r="EG1043" s="23"/>
      <c r="EH1043" s="23"/>
      <c r="EI1043" s="23"/>
      <c r="EJ1043" s="23"/>
      <c r="EK1043" s="23"/>
      <c r="EL1043" s="23"/>
      <c r="EM1043" s="23"/>
      <c r="EN1043" s="23"/>
      <c r="EO1043" s="23"/>
      <c r="EP1043" s="23"/>
      <c r="EQ1043" s="23"/>
      <c r="ER1043" s="23"/>
      <c r="ES1043" s="23"/>
      <c r="ET1043" s="23"/>
      <c r="EU1043" s="23"/>
      <c r="EV1043" s="23"/>
      <c r="EW1043" s="23"/>
      <c r="EX1043" s="23"/>
      <c r="EY1043" s="23"/>
      <c r="EZ1043" s="23"/>
      <c r="FA1043" s="23"/>
      <c r="FB1043" s="23"/>
      <c r="FC1043" s="23"/>
      <c r="FD1043" s="23"/>
      <c r="FE1043" s="23"/>
      <c r="FF1043" s="23"/>
      <c r="FG1043" s="23"/>
      <c r="FH1043" s="23"/>
      <c r="FI1043" s="23"/>
      <c r="FJ1043" s="23"/>
      <c r="FK1043" s="23"/>
      <c r="FL1043" s="23"/>
      <c r="FM1043" s="23"/>
      <c r="FN1043" s="23"/>
      <c r="FO1043" s="23"/>
      <c r="FP1043" s="23"/>
      <c r="FQ1043" s="23"/>
      <c r="FR1043" s="23"/>
      <c r="FS1043" s="23"/>
      <c r="FT1043" s="23"/>
      <c r="FU1043" s="23"/>
      <c r="FV1043" s="23"/>
      <c r="FW1043" s="23"/>
      <c r="FX1043" s="23"/>
      <c r="FY1043" s="23"/>
      <c r="FZ1043" s="23"/>
      <c r="GA1043" s="23"/>
      <c r="GB1043" s="23"/>
      <c r="GC1043" s="23"/>
      <c r="GD1043" s="23"/>
      <c r="GE1043" s="23"/>
      <c r="GF1043" s="23"/>
      <c r="GG1043" s="23"/>
      <c r="GH1043" s="23"/>
      <c r="GI1043" s="23"/>
      <c r="GJ1043" s="23"/>
      <c r="GK1043" s="23"/>
    </row>
    <row r="1044" spans="1:193" x14ac:dyDescent="0.35">
      <c r="A1044" s="23"/>
      <c r="B1044" s="23"/>
      <c r="C1044" s="23"/>
      <c r="D1044" s="23"/>
      <c r="E1044" s="23"/>
      <c r="F1044" s="23"/>
      <c r="G1044" s="23"/>
      <c r="H1044" s="23"/>
      <c r="I1044" s="23"/>
      <c r="J1044" s="23"/>
      <c r="K1044" s="23"/>
      <c r="L1044" s="23"/>
      <c r="M1044" s="23"/>
      <c r="N1044" s="23"/>
      <c r="O1044" s="23"/>
      <c r="P1044" s="23"/>
      <c r="Q1044" s="23"/>
      <c r="R1044" s="23"/>
      <c r="S1044" s="23"/>
      <c r="T1044" s="23"/>
      <c r="U1044" s="23"/>
      <c r="V1044" s="23"/>
      <c r="W1044" s="23"/>
      <c r="X1044" s="23"/>
      <c r="Y1044" s="23"/>
      <c r="Z1044" s="23"/>
      <c r="AA1044" s="23"/>
      <c r="AB1044" s="23"/>
      <c r="AC1044" s="23"/>
      <c r="AD1044" s="23"/>
      <c r="AE1044" s="23"/>
      <c r="AF1044" s="23"/>
      <c r="AG1044" s="23"/>
      <c r="AH1044" s="23"/>
      <c r="AI1044" s="23"/>
      <c r="AJ1044" s="23"/>
      <c r="AK1044" s="23"/>
      <c r="AL1044" s="23"/>
      <c r="AM1044" s="23"/>
      <c r="AN1044" s="23"/>
      <c r="AO1044" s="23"/>
      <c r="AP1044" s="23"/>
      <c r="AQ1044" s="23"/>
      <c r="AR1044" s="23"/>
      <c r="AS1044" s="23"/>
      <c r="AT1044" s="23"/>
      <c r="AU1044" s="23"/>
      <c r="AV1044" s="23"/>
      <c r="AW1044" s="23"/>
      <c r="AX1044" s="23"/>
      <c r="AY1044" s="23"/>
      <c r="AZ1044" s="23"/>
      <c r="BA1044" s="23"/>
      <c r="BB1044" s="23"/>
      <c r="BC1044" s="23"/>
      <c r="BD1044" s="23"/>
      <c r="BE1044" s="23"/>
      <c r="BF1044" s="23"/>
      <c r="BG1044" s="23"/>
      <c r="BH1044" s="23"/>
      <c r="BI1044" s="23"/>
      <c r="BJ1044" s="23"/>
      <c r="BK1044" s="23"/>
      <c r="BL1044" s="23"/>
      <c r="BM1044" s="23"/>
      <c r="BN1044" s="23"/>
      <c r="BO1044" s="23"/>
      <c r="BP1044" s="23"/>
      <c r="BQ1044" s="23"/>
      <c r="BR1044" s="23"/>
      <c r="BS1044" s="23"/>
      <c r="BT1044" s="23"/>
      <c r="BU1044" s="23"/>
      <c r="BV1044" s="23"/>
      <c r="BW1044" s="23"/>
      <c r="BX1044" s="23"/>
      <c r="BY1044" s="23"/>
      <c r="BZ1044" s="23"/>
      <c r="CA1044" s="23"/>
      <c r="CB1044" s="23"/>
      <c r="CC1044" s="23"/>
      <c r="CD1044" s="23"/>
      <c r="CE1044" s="23"/>
      <c r="CF1044" s="23"/>
      <c r="CG1044" s="23"/>
      <c r="CH1044" s="23"/>
      <c r="CI1044" s="23"/>
      <c r="CJ1044" s="23"/>
      <c r="CK1044" s="23"/>
      <c r="CL1044" s="23"/>
      <c r="CM1044" s="23"/>
      <c r="CN1044" s="23"/>
      <c r="CO1044" s="23"/>
      <c r="CP1044" s="23"/>
      <c r="CQ1044" s="23"/>
      <c r="CR1044" s="23"/>
      <c r="CS1044" s="23"/>
      <c r="CT1044" s="23"/>
      <c r="CU1044" s="23"/>
      <c r="CV1044" s="23"/>
      <c r="CW1044" s="23"/>
      <c r="CX1044" s="23"/>
      <c r="CY1044" s="23"/>
      <c r="CZ1044" s="23"/>
      <c r="DA1044" s="23"/>
      <c r="DB1044" s="23"/>
      <c r="DC1044" s="23"/>
      <c r="DD1044" s="23"/>
      <c r="DE1044" s="23"/>
      <c r="DF1044" s="23"/>
      <c r="DG1044" s="23"/>
      <c r="DH1044" s="23"/>
      <c r="DI1044" s="23"/>
      <c r="DJ1044" s="23"/>
      <c r="DK1044" s="23"/>
      <c r="DL1044" s="23"/>
      <c r="DM1044" s="23"/>
      <c r="DN1044" s="23"/>
      <c r="DO1044" s="23"/>
      <c r="DP1044" s="23"/>
      <c r="DQ1044" s="23"/>
      <c r="DR1044" s="23"/>
      <c r="DS1044" s="23"/>
      <c r="DT1044" s="23"/>
      <c r="DU1044" s="23"/>
      <c r="DV1044" s="23"/>
      <c r="DW1044" s="23"/>
      <c r="DX1044" s="23"/>
      <c r="DY1044" s="23"/>
      <c r="DZ1044" s="23"/>
      <c r="EA1044" s="23"/>
      <c r="EB1044" s="23"/>
      <c r="EC1044" s="23"/>
      <c r="ED1044" s="23"/>
      <c r="EE1044" s="23"/>
      <c r="EF1044" s="23"/>
      <c r="EG1044" s="23"/>
      <c r="EH1044" s="23"/>
      <c r="EI1044" s="23"/>
      <c r="EJ1044" s="23"/>
      <c r="EK1044" s="23"/>
      <c r="EL1044" s="23"/>
      <c r="EM1044" s="23"/>
      <c r="EN1044" s="23"/>
      <c r="EO1044" s="23"/>
      <c r="EP1044" s="23"/>
      <c r="EQ1044" s="23"/>
      <c r="ER1044" s="23"/>
      <c r="ES1044" s="23"/>
      <c r="ET1044" s="23"/>
      <c r="EU1044" s="23"/>
      <c r="EV1044" s="23"/>
      <c r="EW1044" s="23"/>
      <c r="EX1044" s="23"/>
      <c r="EY1044" s="23"/>
      <c r="EZ1044" s="23"/>
      <c r="FA1044" s="23"/>
      <c r="FB1044" s="23"/>
      <c r="FC1044" s="23"/>
      <c r="FD1044" s="23"/>
      <c r="FE1044" s="23"/>
      <c r="FF1044" s="23"/>
      <c r="FG1044" s="23"/>
      <c r="FH1044" s="23"/>
      <c r="FI1044" s="23"/>
      <c r="FJ1044" s="23"/>
      <c r="FK1044" s="23"/>
      <c r="FL1044" s="23"/>
      <c r="FM1044" s="23"/>
      <c r="FN1044" s="23"/>
      <c r="FO1044" s="23"/>
      <c r="FP1044" s="23"/>
      <c r="FQ1044" s="23"/>
      <c r="FR1044" s="23"/>
      <c r="FS1044" s="23"/>
      <c r="FT1044" s="23"/>
      <c r="FU1044" s="23"/>
      <c r="FV1044" s="23"/>
      <c r="FW1044" s="23"/>
      <c r="FX1044" s="23"/>
      <c r="FY1044" s="23"/>
      <c r="FZ1044" s="23"/>
      <c r="GA1044" s="23"/>
      <c r="GB1044" s="23"/>
      <c r="GC1044" s="23"/>
      <c r="GD1044" s="23"/>
      <c r="GE1044" s="23"/>
      <c r="GF1044" s="23"/>
      <c r="GG1044" s="23"/>
      <c r="GH1044" s="23"/>
      <c r="GI1044" s="23"/>
      <c r="GJ1044" s="23"/>
      <c r="GK1044" s="23"/>
    </row>
    <row r="1045" spans="1:193" x14ac:dyDescent="0.35">
      <c r="A1045" s="23"/>
      <c r="B1045" s="23"/>
      <c r="C1045" s="23"/>
      <c r="D1045" s="23"/>
      <c r="E1045" s="23"/>
      <c r="F1045" s="23"/>
      <c r="G1045" s="23"/>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c r="AR1045" s="23"/>
      <c r="AS1045" s="23"/>
      <c r="AT1045" s="23"/>
      <c r="AU1045" s="23"/>
      <c r="AV1045" s="23"/>
      <c r="AW1045" s="23"/>
      <c r="AX1045" s="23"/>
      <c r="AY1045" s="23"/>
      <c r="AZ1045" s="23"/>
      <c r="BA1045" s="23"/>
      <c r="BB1045" s="23"/>
      <c r="BC1045" s="23"/>
      <c r="BD1045" s="23"/>
      <c r="BE1045" s="23"/>
      <c r="BF1045" s="23"/>
      <c r="BG1045" s="23"/>
      <c r="BH1045" s="23"/>
      <c r="BI1045" s="23"/>
      <c r="BJ1045" s="23"/>
      <c r="BK1045" s="23"/>
      <c r="BL1045" s="23"/>
      <c r="BM1045" s="23"/>
      <c r="BN1045" s="23"/>
      <c r="BO1045" s="23"/>
      <c r="BP1045" s="23"/>
      <c r="BQ1045" s="23"/>
      <c r="BR1045" s="23"/>
      <c r="BS1045" s="23"/>
      <c r="BT1045" s="23"/>
      <c r="BU1045" s="23"/>
      <c r="BV1045" s="23"/>
      <c r="BW1045" s="23"/>
      <c r="BX1045" s="23"/>
      <c r="BY1045" s="23"/>
      <c r="BZ1045" s="23"/>
      <c r="CA1045" s="23"/>
      <c r="CB1045" s="23"/>
      <c r="CC1045" s="23"/>
      <c r="CD1045" s="23"/>
      <c r="CE1045" s="23"/>
      <c r="CF1045" s="23"/>
      <c r="CG1045" s="23"/>
      <c r="CH1045" s="23"/>
      <c r="CI1045" s="23"/>
      <c r="CJ1045" s="23"/>
      <c r="CK1045" s="23"/>
      <c r="CL1045" s="23"/>
      <c r="CM1045" s="23"/>
      <c r="CN1045" s="23"/>
      <c r="CO1045" s="23"/>
      <c r="CP1045" s="23"/>
      <c r="CQ1045" s="23"/>
      <c r="CR1045" s="23"/>
      <c r="CS1045" s="23"/>
      <c r="CT1045" s="23"/>
      <c r="CU1045" s="23"/>
      <c r="CV1045" s="23"/>
      <c r="CW1045" s="23"/>
      <c r="CX1045" s="23"/>
      <c r="CY1045" s="23"/>
      <c r="CZ1045" s="23"/>
      <c r="DA1045" s="23"/>
      <c r="DB1045" s="23"/>
      <c r="DC1045" s="23"/>
      <c r="DD1045" s="23"/>
      <c r="DE1045" s="23"/>
      <c r="DF1045" s="23"/>
      <c r="DG1045" s="23"/>
      <c r="DH1045" s="23"/>
      <c r="DI1045" s="23"/>
      <c r="DJ1045" s="23"/>
      <c r="DK1045" s="23"/>
      <c r="DL1045" s="23"/>
      <c r="DM1045" s="23"/>
      <c r="DN1045" s="23"/>
      <c r="DO1045" s="23"/>
      <c r="DP1045" s="23"/>
      <c r="DQ1045" s="23"/>
      <c r="DR1045" s="23"/>
      <c r="DS1045" s="23"/>
      <c r="DT1045" s="23"/>
      <c r="DU1045" s="23"/>
      <c r="DV1045" s="23"/>
      <c r="DW1045" s="23"/>
      <c r="DX1045" s="23"/>
      <c r="DY1045" s="23"/>
      <c r="DZ1045" s="23"/>
      <c r="EA1045" s="23"/>
      <c r="EB1045" s="23"/>
      <c r="EC1045" s="23"/>
      <c r="ED1045" s="23"/>
      <c r="EE1045" s="23"/>
      <c r="EF1045" s="23"/>
      <c r="EG1045" s="23"/>
      <c r="EH1045" s="23"/>
      <c r="EI1045" s="23"/>
      <c r="EJ1045" s="23"/>
      <c r="EK1045" s="23"/>
      <c r="EL1045" s="23"/>
      <c r="EM1045" s="23"/>
      <c r="EN1045" s="23"/>
      <c r="EO1045" s="23"/>
      <c r="EP1045" s="23"/>
      <c r="EQ1045" s="23"/>
      <c r="ER1045" s="23"/>
      <c r="ES1045" s="23"/>
      <c r="ET1045" s="23"/>
      <c r="EU1045" s="23"/>
      <c r="EV1045" s="23"/>
      <c r="EW1045" s="23"/>
      <c r="EX1045" s="23"/>
      <c r="EY1045" s="23"/>
      <c r="EZ1045" s="23"/>
      <c r="FA1045" s="23"/>
      <c r="FB1045" s="23"/>
      <c r="FC1045" s="23"/>
      <c r="FD1045" s="23"/>
      <c r="FE1045" s="23"/>
      <c r="FF1045" s="23"/>
      <c r="FG1045" s="23"/>
      <c r="FH1045" s="23"/>
      <c r="FI1045" s="23"/>
      <c r="FJ1045" s="23"/>
      <c r="FK1045" s="23"/>
      <c r="FL1045" s="23"/>
      <c r="FM1045" s="23"/>
      <c r="FN1045" s="23"/>
      <c r="FO1045" s="23"/>
      <c r="FP1045" s="23"/>
      <c r="FQ1045" s="23"/>
      <c r="FR1045" s="23"/>
      <c r="FS1045" s="23"/>
      <c r="FT1045" s="23"/>
      <c r="FU1045" s="23"/>
      <c r="FV1045" s="23"/>
      <c r="FW1045" s="23"/>
      <c r="FX1045" s="23"/>
      <c r="FY1045" s="23"/>
      <c r="FZ1045" s="23"/>
      <c r="GA1045" s="23"/>
      <c r="GB1045" s="23"/>
      <c r="GC1045" s="23"/>
      <c r="GD1045" s="23"/>
      <c r="GE1045" s="23"/>
      <c r="GF1045" s="23"/>
      <c r="GG1045" s="23"/>
      <c r="GH1045" s="23"/>
      <c r="GI1045" s="23"/>
      <c r="GJ1045" s="23"/>
      <c r="GK1045" s="23"/>
    </row>
    <row r="1046" spans="1:193" x14ac:dyDescent="0.35">
      <c r="A1046" s="23"/>
      <c r="B1046" s="23"/>
      <c r="C1046" s="23"/>
      <c r="D1046" s="23"/>
      <c r="E1046" s="23"/>
      <c r="F1046" s="23"/>
      <c r="G1046" s="23"/>
      <c r="H1046" s="23"/>
      <c r="I1046" s="23"/>
      <c r="J1046" s="23"/>
      <c r="K1046" s="23"/>
      <c r="L1046" s="23"/>
      <c r="M1046" s="23"/>
      <c r="N1046" s="23"/>
      <c r="O1046" s="23"/>
      <c r="P1046" s="23"/>
      <c r="Q1046" s="23"/>
      <c r="R1046" s="23"/>
      <c r="S1046" s="23"/>
      <c r="T1046" s="23"/>
      <c r="U1046" s="23"/>
      <c r="V1046" s="23"/>
      <c r="W1046" s="23"/>
      <c r="X1046" s="23"/>
      <c r="Y1046" s="23"/>
      <c r="Z1046" s="23"/>
      <c r="AA1046" s="23"/>
      <c r="AB1046" s="23"/>
      <c r="AC1046" s="23"/>
      <c r="AD1046" s="23"/>
      <c r="AE1046" s="23"/>
      <c r="AF1046" s="23"/>
      <c r="AG1046" s="23"/>
      <c r="AH1046" s="23"/>
      <c r="AI1046" s="23"/>
      <c r="AJ1046" s="23"/>
      <c r="AK1046" s="23"/>
      <c r="AL1046" s="23"/>
      <c r="AM1046" s="23"/>
      <c r="AN1046" s="23"/>
      <c r="AO1046" s="23"/>
      <c r="AP1046" s="23"/>
      <c r="AQ1046" s="23"/>
      <c r="AR1046" s="23"/>
      <c r="AS1046" s="23"/>
      <c r="AT1046" s="23"/>
      <c r="AU1046" s="23"/>
      <c r="AV1046" s="23"/>
      <c r="AW1046" s="23"/>
      <c r="AX1046" s="23"/>
      <c r="AY1046" s="23"/>
      <c r="AZ1046" s="23"/>
      <c r="BA1046" s="23"/>
      <c r="BB1046" s="23"/>
      <c r="BC1046" s="23"/>
      <c r="BD1046" s="23"/>
      <c r="BE1046" s="23"/>
      <c r="BF1046" s="23"/>
      <c r="BG1046" s="23"/>
      <c r="BH1046" s="23"/>
      <c r="BI1046" s="23"/>
      <c r="BJ1046" s="23"/>
      <c r="BK1046" s="23"/>
      <c r="BL1046" s="23"/>
      <c r="BM1046" s="23"/>
      <c r="BN1046" s="23"/>
      <c r="BO1046" s="23"/>
      <c r="BP1046" s="23"/>
      <c r="BQ1046" s="23"/>
      <c r="BR1046" s="23"/>
      <c r="BS1046" s="23"/>
      <c r="BT1046" s="23"/>
      <c r="BU1046" s="23"/>
      <c r="BV1046" s="23"/>
      <c r="BW1046" s="23"/>
      <c r="BX1046" s="23"/>
      <c r="BY1046" s="23"/>
      <c r="BZ1046" s="23"/>
      <c r="CA1046" s="23"/>
      <c r="CB1046" s="23"/>
      <c r="CC1046" s="23"/>
      <c r="CD1046" s="23"/>
      <c r="CE1046" s="23"/>
      <c r="CF1046" s="23"/>
      <c r="CG1046" s="23"/>
      <c r="CH1046" s="23"/>
      <c r="CI1046" s="23"/>
      <c r="CJ1046" s="23"/>
      <c r="CK1046" s="23"/>
      <c r="CL1046" s="23"/>
      <c r="CM1046" s="23"/>
      <c r="CN1046" s="23"/>
      <c r="CO1046" s="23"/>
      <c r="CP1046" s="23"/>
      <c r="CQ1046" s="23"/>
      <c r="CR1046" s="23"/>
      <c r="CS1046" s="23"/>
      <c r="CT1046" s="23"/>
      <c r="CU1046" s="23"/>
      <c r="CV1046" s="23"/>
      <c r="CW1046" s="23"/>
      <c r="CX1046" s="23"/>
      <c r="CY1046" s="23"/>
      <c r="CZ1046" s="23"/>
      <c r="DA1046" s="23"/>
      <c r="DB1046" s="23"/>
      <c r="DC1046" s="23"/>
      <c r="DD1046" s="23"/>
      <c r="DE1046" s="23"/>
      <c r="DF1046" s="23"/>
      <c r="DG1046" s="23"/>
      <c r="DH1046" s="23"/>
      <c r="DI1046" s="23"/>
      <c r="DJ1046" s="23"/>
      <c r="DK1046" s="23"/>
      <c r="DL1046" s="23"/>
      <c r="DM1046" s="23"/>
      <c r="DN1046" s="23"/>
      <c r="DO1046" s="23"/>
      <c r="DP1046" s="23"/>
      <c r="DQ1046" s="23"/>
      <c r="DR1046" s="23"/>
      <c r="DS1046" s="23"/>
      <c r="DT1046" s="23"/>
      <c r="DU1046" s="23"/>
      <c r="DV1046" s="23"/>
      <c r="DW1046" s="23"/>
      <c r="DX1046" s="23"/>
      <c r="DY1046" s="23"/>
      <c r="DZ1046" s="23"/>
      <c r="EA1046" s="23"/>
      <c r="EB1046" s="23"/>
      <c r="EC1046" s="23"/>
      <c r="ED1046" s="23"/>
      <c r="EE1046" s="23"/>
      <c r="EF1046" s="23"/>
      <c r="EG1046" s="23"/>
      <c r="EH1046" s="23"/>
      <c r="EI1046" s="23"/>
      <c r="EJ1046" s="23"/>
      <c r="EK1046" s="23"/>
      <c r="EL1046" s="23"/>
      <c r="EM1046" s="23"/>
      <c r="EN1046" s="23"/>
      <c r="EO1046" s="23"/>
      <c r="EP1046" s="23"/>
      <c r="EQ1046" s="23"/>
      <c r="ER1046" s="23"/>
      <c r="ES1046" s="23"/>
      <c r="ET1046" s="23"/>
      <c r="EU1046" s="23"/>
      <c r="EV1046" s="23"/>
      <c r="EW1046" s="23"/>
      <c r="EX1046" s="23"/>
      <c r="EY1046" s="23"/>
      <c r="EZ1046" s="23"/>
      <c r="FA1046" s="23"/>
      <c r="FB1046" s="23"/>
      <c r="FC1046" s="23"/>
      <c r="FD1046" s="23"/>
      <c r="FE1046" s="23"/>
      <c r="FF1046" s="23"/>
      <c r="FG1046" s="23"/>
      <c r="FH1046" s="23"/>
      <c r="FI1046" s="23"/>
      <c r="FJ1046" s="23"/>
      <c r="FK1046" s="23"/>
      <c r="FL1046" s="23"/>
      <c r="FM1046" s="23"/>
      <c r="FN1046" s="23"/>
      <c r="FO1046" s="23"/>
      <c r="FP1046" s="23"/>
      <c r="FQ1046" s="23"/>
      <c r="FR1046" s="23"/>
      <c r="FS1046" s="23"/>
      <c r="FT1046" s="23"/>
      <c r="FU1046" s="23"/>
      <c r="FV1046" s="23"/>
      <c r="FW1046" s="23"/>
      <c r="FX1046" s="23"/>
      <c r="FY1046" s="23"/>
      <c r="FZ1046" s="23"/>
      <c r="GA1046" s="23"/>
      <c r="GB1046" s="23"/>
      <c r="GC1046" s="23"/>
      <c r="GD1046" s="23"/>
      <c r="GE1046" s="23"/>
      <c r="GF1046" s="23"/>
      <c r="GG1046" s="23"/>
      <c r="GH1046" s="23"/>
      <c r="GI1046" s="23"/>
      <c r="GJ1046" s="23"/>
      <c r="GK1046" s="23"/>
    </row>
    <row r="1047" spans="1:193" x14ac:dyDescent="0.35">
      <c r="A1047" s="23"/>
      <c r="B1047" s="23"/>
      <c r="C1047" s="23"/>
      <c r="D1047" s="23"/>
      <c r="E1047" s="23"/>
      <c r="F1047" s="23"/>
      <c r="G1047" s="23"/>
      <c r="H1047" s="23"/>
      <c r="I1047" s="23"/>
      <c r="J1047" s="23"/>
      <c r="K1047" s="23"/>
      <c r="L1047" s="23"/>
      <c r="M1047" s="23"/>
      <c r="N1047" s="23"/>
      <c r="O1047" s="23"/>
      <c r="P1047" s="23"/>
      <c r="Q1047" s="23"/>
      <c r="R1047" s="23"/>
      <c r="S1047" s="23"/>
      <c r="T1047" s="23"/>
      <c r="U1047" s="23"/>
      <c r="V1047" s="23"/>
      <c r="W1047" s="23"/>
      <c r="X1047" s="23"/>
      <c r="Y1047" s="23"/>
      <c r="Z1047" s="23"/>
      <c r="AA1047" s="23"/>
      <c r="AB1047" s="23"/>
      <c r="AC1047" s="23"/>
      <c r="AD1047" s="23"/>
      <c r="AE1047" s="23"/>
      <c r="AF1047" s="23"/>
      <c r="AG1047" s="23"/>
      <c r="AH1047" s="23"/>
      <c r="AI1047" s="23"/>
      <c r="AJ1047" s="23"/>
      <c r="AK1047" s="23"/>
      <c r="AL1047" s="23"/>
      <c r="AM1047" s="23"/>
      <c r="AN1047" s="23"/>
      <c r="AO1047" s="23"/>
      <c r="AP1047" s="23"/>
      <c r="AQ1047" s="23"/>
      <c r="AR1047" s="23"/>
      <c r="AS1047" s="23"/>
      <c r="AT1047" s="23"/>
      <c r="AU1047" s="23"/>
      <c r="AV1047" s="23"/>
      <c r="AW1047" s="23"/>
      <c r="AX1047" s="23"/>
      <c r="AY1047" s="23"/>
      <c r="AZ1047" s="23"/>
      <c r="BA1047" s="23"/>
      <c r="BB1047" s="23"/>
      <c r="BC1047" s="23"/>
      <c r="BD1047" s="23"/>
      <c r="BE1047" s="23"/>
      <c r="BF1047" s="23"/>
      <c r="BG1047" s="23"/>
      <c r="BH1047" s="23"/>
      <c r="BI1047" s="23"/>
      <c r="BJ1047" s="23"/>
      <c r="BK1047" s="23"/>
      <c r="BL1047" s="23"/>
      <c r="BM1047" s="23"/>
      <c r="BN1047" s="23"/>
      <c r="BO1047" s="23"/>
      <c r="BP1047" s="23"/>
      <c r="BQ1047" s="23"/>
      <c r="BR1047" s="23"/>
      <c r="BS1047" s="23"/>
      <c r="BT1047" s="23"/>
      <c r="BU1047" s="23"/>
      <c r="BV1047" s="23"/>
      <c r="BW1047" s="23"/>
      <c r="BX1047" s="23"/>
      <c r="BY1047" s="23"/>
      <c r="BZ1047" s="23"/>
      <c r="CA1047" s="23"/>
      <c r="CB1047" s="23"/>
      <c r="CC1047" s="23"/>
      <c r="CD1047" s="23"/>
      <c r="CE1047" s="23"/>
      <c r="CF1047" s="23"/>
      <c r="CG1047" s="23"/>
      <c r="CH1047" s="23"/>
      <c r="CI1047" s="23"/>
      <c r="CJ1047" s="23"/>
      <c r="CK1047" s="23"/>
      <c r="CL1047" s="23"/>
      <c r="CM1047" s="23"/>
      <c r="CN1047" s="23"/>
      <c r="CO1047" s="23"/>
      <c r="CP1047" s="23"/>
      <c r="CQ1047" s="23"/>
      <c r="CR1047" s="23"/>
      <c r="CS1047" s="23"/>
      <c r="CT1047" s="23"/>
      <c r="CU1047" s="23"/>
      <c r="CV1047" s="23"/>
      <c r="CW1047" s="23"/>
      <c r="CX1047" s="23"/>
      <c r="CY1047" s="23"/>
      <c r="CZ1047" s="23"/>
      <c r="DA1047" s="23"/>
      <c r="DB1047" s="23"/>
      <c r="DC1047" s="23"/>
      <c r="DD1047" s="23"/>
      <c r="DE1047" s="23"/>
      <c r="DF1047" s="23"/>
      <c r="DG1047" s="23"/>
      <c r="DH1047" s="23"/>
      <c r="DI1047" s="23"/>
      <c r="DJ1047" s="23"/>
      <c r="DK1047" s="23"/>
      <c r="DL1047" s="23"/>
      <c r="DM1047" s="23"/>
      <c r="DN1047" s="23"/>
      <c r="DO1047" s="23"/>
      <c r="DP1047" s="23"/>
      <c r="DQ1047" s="23"/>
      <c r="DR1047" s="23"/>
      <c r="DS1047" s="23"/>
      <c r="DT1047" s="23"/>
      <c r="DU1047" s="23"/>
      <c r="DV1047" s="23"/>
      <c r="DW1047" s="23"/>
      <c r="DX1047" s="23"/>
      <c r="DY1047" s="23"/>
      <c r="DZ1047" s="23"/>
      <c r="EA1047" s="23"/>
      <c r="EB1047" s="23"/>
      <c r="EC1047" s="23"/>
      <c r="ED1047" s="23"/>
      <c r="EE1047" s="23"/>
      <c r="EF1047" s="23"/>
      <c r="EG1047" s="23"/>
      <c r="EH1047" s="23"/>
      <c r="EI1047" s="23"/>
      <c r="EJ1047" s="23"/>
      <c r="EK1047" s="23"/>
      <c r="EL1047" s="23"/>
      <c r="EM1047" s="23"/>
      <c r="EN1047" s="23"/>
      <c r="EO1047" s="23"/>
      <c r="EP1047" s="23"/>
      <c r="EQ1047" s="23"/>
      <c r="ER1047" s="23"/>
      <c r="ES1047" s="23"/>
      <c r="ET1047" s="23"/>
      <c r="EU1047" s="23"/>
      <c r="EV1047" s="23"/>
      <c r="EW1047" s="23"/>
      <c r="EX1047" s="23"/>
      <c r="EY1047" s="23"/>
      <c r="EZ1047" s="23"/>
      <c r="FA1047" s="23"/>
      <c r="FB1047" s="23"/>
      <c r="FC1047" s="23"/>
      <c r="FD1047" s="23"/>
      <c r="FE1047" s="23"/>
      <c r="FF1047" s="23"/>
      <c r="FG1047" s="23"/>
      <c r="FH1047" s="23"/>
      <c r="FI1047" s="23"/>
      <c r="FJ1047" s="23"/>
      <c r="FK1047" s="23"/>
      <c r="FL1047" s="23"/>
      <c r="FM1047" s="23"/>
      <c r="FN1047" s="23"/>
      <c r="FO1047" s="23"/>
      <c r="FP1047" s="23"/>
      <c r="FQ1047" s="23"/>
      <c r="FR1047" s="23"/>
      <c r="FS1047" s="23"/>
      <c r="FT1047" s="23"/>
      <c r="FU1047" s="23"/>
      <c r="FV1047" s="23"/>
      <c r="FW1047" s="23"/>
      <c r="FX1047" s="23"/>
      <c r="FY1047" s="23"/>
      <c r="FZ1047" s="23"/>
      <c r="GA1047" s="23"/>
      <c r="GB1047" s="23"/>
      <c r="GC1047" s="23"/>
      <c r="GD1047" s="23"/>
      <c r="GE1047" s="23"/>
      <c r="GF1047" s="23"/>
      <c r="GG1047" s="23"/>
      <c r="GH1047" s="23"/>
      <c r="GI1047" s="23"/>
      <c r="GJ1047" s="23"/>
      <c r="GK1047" s="23"/>
    </row>
    <row r="1048" spans="1:193" x14ac:dyDescent="0.35">
      <c r="A1048" s="23"/>
      <c r="B1048" s="23"/>
      <c r="C1048" s="23"/>
      <c r="D1048" s="23"/>
      <c r="E1048" s="23"/>
      <c r="F1048" s="23"/>
      <c r="G1048" s="23"/>
      <c r="H1048" s="23"/>
      <c r="I1048" s="23"/>
      <c r="J1048" s="23"/>
      <c r="K1048" s="23"/>
      <c r="L1048" s="23"/>
      <c r="M1048" s="23"/>
      <c r="N1048" s="23"/>
      <c r="O1048" s="23"/>
      <c r="P1048" s="23"/>
      <c r="Q1048" s="23"/>
      <c r="R1048" s="23"/>
      <c r="S1048" s="23"/>
      <c r="T1048" s="23"/>
      <c r="U1048" s="23"/>
      <c r="V1048" s="23"/>
      <c r="W1048" s="23"/>
      <c r="X1048" s="23"/>
      <c r="Y1048" s="23"/>
      <c r="Z1048" s="23"/>
      <c r="AA1048" s="23"/>
      <c r="AB1048" s="23"/>
      <c r="AC1048" s="23"/>
      <c r="AD1048" s="23"/>
      <c r="AE1048" s="23"/>
      <c r="AF1048" s="23"/>
      <c r="AG1048" s="23"/>
      <c r="AH1048" s="23"/>
      <c r="AI1048" s="23"/>
      <c r="AJ1048" s="23"/>
      <c r="AK1048" s="23"/>
      <c r="AL1048" s="23"/>
      <c r="AM1048" s="23"/>
      <c r="AN1048" s="23"/>
      <c r="AO1048" s="23"/>
      <c r="AP1048" s="23"/>
      <c r="AQ1048" s="23"/>
      <c r="AR1048" s="23"/>
      <c r="AS1048" s="23"/>
      <c r="AT1048" s="23"/>
      <c r="AU1048" s="23"/>
      <c r="AV1048" s="23"/>
      <c r="AW1048" s="23"/>
      <c r="AX1048" s="23"/>
      <c r="AY1048" s="23"/>
      <c r="AZ1048" s="23"/>
      <c r="BA1048" s="23"/>
      <c r="BB1048" s="23"/>
      <c r="BC1048" s="23"/>
      <c r="BD1048" s="23"/>
      <c r="BE1048" s="23"/>
      <c r="BF1048" s="23"/>
      <c r="BG1048" s="23"/>
      <c r="BH1048" s="23"/>
      <c r="BI1048" s="23"/>
      <c r="BJ1048" s="23"/>
      <c r="BK1048" s="23"/>
      <c r="BL1048" s="23"/>
      <c r="BM1048" s="23"/>
      <c r="BN1048" s="23"/>
      <c r="BO1048" s="23"/>
      <c r="BP1048" s="23"/>
      <c r="BQ1048" s="23"/>
      <c r="BR1048" s="23"/>
      <c r="BS1048" s="23"/>
      <c r="BT1048" s="23"/>
      <c r="BU1048" s="23"/>
      <c r="BV1048" s="23"/>
      <c r="BW1048" s="23"/>
      <c r="BX1048" s="23"/>
      <c r="BY1048" s="23"/>
      <c r="BZ1048" s="23"/>
      <c r="CA1048" s="23"/>
      <c r="CB1048" s="23"/>
      <c r="CC1048" s="23"/>
      <c r="CD1048" s="23"/>
      <c r="CE1048" s="23"/>
      <c r="CF1048" s="23"/>
      <c r="CG1048" s="23"/>
      <c r="CH1048" s="23"/>
      <c r="CI1048" s="23"/>
      <c r="CJ1048" s="23"/>
      <c r="CK1048" s="23"/>
      <c r="CL1048" s="23"/>
      <c r="CM1048" s="23"/>
      <c r="CN1048" s="23"/>
      <c r="CO1048" s="23"/>
      <c r="CP1048" s="23"/>
      <c r="CQ1048" s="23"/>
      <c r="CR1048" s="23"/>
      <c r="CS1048" s="23"/>
      <c r="CT1048" s="23"/>
      <c r="CU1048" s="23"/>
      <c r="CV1048" s="23"/>
      <c r="CW1048" s="23"/>
      <c r="CX1048" s="23"/>
      <c r="CY1048" s="23"/>
      <c r="CZ1048" s="23"/>
      <c r="DA1048" s="23"/>
      <c r="DB1048" s="23"/>
      <c r="DC1048" s="23"/>
      <c r="DD1048" s="23"/>
      <c r="DE1048" s="23"/>
      <c r="DF1048" s="23"/>
      <c r="DG1048" s="23"/>
      <c r="DH1048" s="23"/>
      <c r="DI1048" s="23"/>
      <c r="DJ1048" s="23"/>
      <c r="DK1048" s="23"/>
      <c r="DL1048" s="23"/>
      <c r="DM1048" s="23"/>
      <c r="DN1048" s="23"/>
      <c r="DO1048" s="23"/>
      <c r="DP1048" s="23"/>
      <c r="DQ1048" s="23"/>
      <c r="DR1048" s="23"/>
      <c r="DS1048" s="23"/>
      <c r="DT1048" s="23"/>
      <c r="DU1048" s="23"/>
      <c r="DV1048" s="23"/>
      <c r="DW1048" s="23"/>
      <c r="DX1048" s="23"/>
      <c r="DY1048" s="23"/>
      <c r="DZ1048" s="23"/>
      <c r="EA1048" s="23"/>
      <c r="EB1048" s="23"/>
      <c r="EC1048" s="23"/>
      <c r="ED1048" s="23"/>
      <c r="EE1048" s="23"/>
      <c r="EF1048" s="23"/>
      <c r="EG1048" s="23"/>
      <c r="EH1048" s="23"/>
      <c r="EI1048" s="23"/>
      <c r="EJ1048" s="23"/>
      <c r="EK1048" s="23"/>
      <c r="EL1048" s="23"/>
      <c r="EM1048" s="23"/>
      <c r="EN1048" s="23"/>
      <c r="EO1048" s="23"/>
      <c r="EP1048" s="23"/>
      <c r="EQ1048" s="23"/>
      <c r="ER1048" s="23"/>
      <c r="ES1048" s="23"/>
      <c r="ET1048" s="23"/>
      <c r="EU1048" s="23"/>
      <c r="EV1048" s="23"/>
      <c r="EW1048" s="23"/>
      <c r="EX1048" s="23"/>
      <c r="EY1048" s="23"/>
      <c r="EZ1048" s="23"/>
      <c r="FA1048" s="23"/>
      <c r="FB1048" s="23"/>
      <c r="FC1048" s="23"/>
      <c r="FD1048" s="23"/>
      <c r="FE1048" s="23"/>
      <c r="FF1048" s="23"/>
      <c r="FG1048" s="23"/>
      <c r="FH1048" s="23"/>
      <c r="FI1048" s="23"/>
      <c r="FJ1048" s="23"/>
      <c r="FK1048" s="23"/>
      <c r="FL1048" s="23"/>
      <c r="FM1048" s="23"/>
      <c r="FN1048" s="23"/>
      <c r="FO1048" s="23"/>
      <c r="FP1048" s="23"/>
      <c r="FQ1048" s="23"/>
      <c r="FR1048" s="23"/>
      <c r="FS1048" s="23"/>
      <c r="FT1048" s="23"/>
      <c r="FU1048" s="23"/>
      <c r="FV1048" s="23"/>
      <c r="FW1048" s="23"/>
      <c r="FX1048" s="23"/>
      <c r="FY1048" s="23"/>
      <c r="FZ1048" s="23"/>
      <c r="GA1048" s="23"/>
      <c r="GB1048" s="23"/>
      <c r="GC1048" s="23"/>
      <c r="GD1048" s="23"/>
      <c r="GE1048" s="23"/>
      <c r="GF1048" s="23"/>
      <c r="GG1048" s="23"/>
      <c r="GH1048" s="23"/>
      <c r="GI1048" s="23"/>
      <c r="GJ1048" s="23"/>
      <c r="GK1048" s="23"/>
    </row>
    <row r="1049" spans="1:193" x14ac:dyDescent="0.35">
      <c r="A1049" s="23"/>
      <c r="B1049" s="23"/>
      <c r="C1049" s="23"/>
      <c r="D1049" s="23"/>
      <c r="E1049" s="23"/>
      <c r="F1049" s="23"/>
      <c r="G1049" s="23"/>
      <c r="H1049" s="23"/>
      <c r="I1049" s="23"/>
      <c r="J1049" s="23"/>
      <c r="K1049" s="23"/>
      <c r="L1049" s="23"/>
      <c r="M1049" s="23"/>
      <c r="N1049" s="23"/>
      <c r="O1049" s="23"/>
      <c r="P1049" s="23"/>
      <c r="Q1049" s="23"/>
      <c r="R1049" s="23"/>
      <c r="S1049" s="23"/>
      <c r="T1049" s="23"/>
      <c r="U1049" s="23"/>
      <c r="V1049" s="23"/>
      <c r="W1049" s="23"/>
      <c r="X1049" s="23"/>
      <c r="Y1049" s="23"/>
      <c r="Z1049" s="23"/>
      <c r="AA1049" s="23"/>
      <c r="AB1049" s="23"/>
      <c r="AC1049" s="23"/>
      <c r="AD1049" s="23"/>
      <c r="AE1049" s="23"/>
      <c r="AF1049" s="23"/>
      <c r="AG1049" s="23"/>
      <c r="AH1049" s="23"/>
      <c r="AI1049" s="23"/>
      <c r="AJ1049" s="23"/>
      <c r="AK1049" s="23"/>
      <c r="AL1049" s="23"/>
      <c r="AM1049" s="23"/>
      <c r="AN1049" s="23"/>
      <c r="AO1049" s="23"/>
      <c r="AP1049" s="23"/>
      <c r="AQ1049" s="23"/>
      <c r="AR1049" s="23"/>
      <c r="AS1049" s="23"/>
      <c r="AT1049" s="23"/>
      <c r="AU1049" s="23"/>
      <c r="AV1049" s="23"/>
      <c r="AW1049" s="23"/>
      <c r="AX1049" s="23"/>
      <c r="AY1049" s="23"/>
      <c r="AZ1049" s="23"/>
      <c r="BA1049" s="23"/>
      <c r="BB1049" s="23"/>
      <c r="BC1049" s="23"/>
      <c r="BD1049" s="23"/>
      <c r="BE1049" s="23"/>
      <c r="BF1049" s="23"/>
      <c r="BG1049" s="23"/>
      <c r="BH1049" s="23"/>
      <c r="BI1049" s="23"/>
      <c r="BJ1049" s="23"/>
      <c r="BK1049" s="23"/>
      <c r="BL1049" s="23"/>
      <c r="BM1049" s="23"/>
      <c r="BN1049" s="23"/>
      <c r="BO1049" s="23"/>
      <c r="BP1049" s="23"/>
      <c r="BQ1049" s="23"/>
      <c r="BR1049" s="23"/>
      <c r="BS1049" s="23"/>
      <c r="BT1049" s="23"/>
      <c r="BU1049" s="23"/>
      <c r="BV1049" s="23"/>
      <c r="BW1049" s="23"/>
      <c r="BX1049" s="23"/>
      <c r="BY1049" s="23"/>
      <c r="BZ1049" s="23"/>
      <c r="CA1049" s="23"/>
      <c r="CB1049" s="23"/>
      <c r="CC1049" s="23"/>
      <c r="CD1049" s="23"/>
      <c r="CE1049" s="23"/>
      <c r="CF1049" s="23"/>
      <c r="CG1049" s="23"/>
      <c r="CH1049" s="23"/>
      <c r="CI1049" s="23"/>
      <c r="CJ1049" s="23"/>
      <c r="CK1049" s="23"/>
      <c r="CL1049" s="23"/>
      <c r="CM1049" s="23"/>
      <c r="CN1049" s="23"/>
      <c r="CO1049" s="23"/>
      <c r="CP1049" s="23"/>
      <c r="CQ1049" s="23"/>
      <c r="CR1049" s="23"/>
      <c r="CS1049" s="23"/>
      <c r="CT1049" s="23"/>
      <c r="CU1049" s="23"/>
      <c r="CV1049" s="23"/>
      <c r="CW1049" s="23"/>
      <c r="CX1049" s="23"/>
      <c r="CY1049" s="23"/>
      <c r="CZ1049" s="23"/>
      <c r="DA1049" s="23"/>
      <c r="DB1049" s="23"/>
      <c r="DC1049" s="23"/>
      <c r="DD1049" s="23"/>
      <c r="DE1049" s="23"/>
      <c r="DF1049" s="23"/>
      <c r="DG1049" s="23"/>
      <c r="DH1049" s="23"/>
      <c r="DI1049" s="23"/>
      <c r="DJ1049" s="23"/>
      <c r="DK1049" s="23"/>
      <c r="DL1049" s="23"/>
      <c r="DM1049" s="23"/>
      <c r="DN1049" s="23"/>
      <c r="DO1049" s="23"/>
      <c r="DP1049" s="23"/>
      <c r="DQ1049" s="23"/>
      <c r="DR1049" s="23"/>
      <c r="DS1049" s="23"/>
      <c r="DT1049" s="23"/>
      <c r="DU1049" s="23"/>
      <c r="DV1049" s="23"/>
      <c r="DW1049" s="23"/>
      <c r="DX1049" s="23"/>
      <c r="DY1049" s="23"/>
      <c r="DZ1049" s="23"/>
      <c r="EA1049" s="23"/>
      <c r="EB1049" s="23"/>
      <c r="EC1049" s="23"/>
      <c r="ED1049" s="23"/>
      <c r="EE1049" s="23"/>
      <c r="EF1049" s="23"/>
      <c r="EG1049" s="23"/>
      <c r="EH1049" s="23"/>
      <c r="EI1049" s="23"/>
      <c r="EJ1049" s="23"/>
      <c r="EK1049" s="23"/>
      <c r="EL1049" s="23"/>
      <c r="EM1049" s="23"/>
      <c r="EN1049" s="23"/>
      <c r="EO1049" s="23"/>
      <c r="EP1049" s="23"/>
      <c r="EQ1049" s="23"/>
      <c r="ER1049" s="23"/>
      <c r="ES1049" s="23"/>
      <c r="ET1049" s="23"/>
      <c r="EU1049" s="23"/>
      <c r="EV1049" s="23"/>
      <c r="EW1049" s="23"/>
      <c r="EX1049" s="23"/>
      <c r="EY1049" s="23"/>
      <c r="EZ1049" s="23"/>
      <c r="FA1049" s="23"/>
      <c r="FB1049" s="23"/>
      <c r="FC1049" s="23"/>
      <c r="FD1049" s="23"/>
      <c r="FE1049" s="23"/>
      <c r="FF1049" s="23"/>
      <c r="FG1049" s="23"/>
      <c r="FH1049" s="23"/>
      <c r="FI1049" s="23"/>
      <c r="FJ1049" s="23"/>
      <c r="FK1049" s="23"/>
      <c r="FL1049" s="23"/>
      <c r="FM1049" s="23"/>
      <c r="FN1049" s="23"/>
      <c r="FO1049" s="23"/>
      <c r="FP1049" s="23"/>
      <c r="FQ1049" s="23"/>
      <c r="FR1049" s="23"/>
      <c r="FS1049" s="23"/>
      <c r="FT1049" s="23"/>
      <c r="FU1049" s="23"/>
      <c r="FV1049" s="23"/>
      <c r="FW1049" s="23"/>
      <c r="FX1049" s="23"/>
      <c r="FY1049" s="23"/>
      <c r="FZ1049" s="23"/>
      <c r="GA1049" s="23"/>
      <c r="GB1049" s="23"/>
      <c r="GC1049" s="23"/>
      <c r="GD1049" s="23"/>
      <c r="GE1049" s="23"/>
      <c r="GF1049" s="23"/>
      <c r="GG1049" s="23"/>
      <c r="GH1049" s="23"/>
      <c r="GI1049" s="23"/>
      <c r="GJ1049" s="23"/>
      <c r="GK1049" s="23"/>
    </row>
    <row r="1050" spans="1:193" x14ac:dyDescent="0.35">
      <c r="A1050" s="23"/>
      <c r="B1050" s="23"/>
      <c r="C1050" s="23"/>
      <c r="D1050" s="23"/>
      <c r="E1050" s="23"/>
      <c r="F1050" s="23"/>
      <c r="G1050" s="23"/>
      <c r="H1050" s="23"/>
      <c r="I1050" s="23"/>
      <c r="J1050" s="23"/>
      <c r="K1050" s="23"/>
      <c r="L1050" s="23"/>
      <c r="M1050" s="23"/>
      <c r="N1050" s="23"/>
      <c r="O1050" s="23"/>
      <c r="P1050" s="23"/>
      <c r="Q1050" s="23"/>
      <c r="R1050" s="23"/>
      <c r="S1050" s="23"/>
      <c r="T1050" s="23"/>
      <c r="U1050" s="23"/>
      <c r="V1050" s="23"/>
      <c r="W1050" s="23"/>
      <c r="X1050" s="23"/>
      <c r="Y1050" s="23"/>
      <c r="Z1050" s="23"/>
      <c r="AA1050" s="23"/>
      <c r="AB1050" s="23"/>
      <c r="AC1050" s="23"/>
      <c r="AD1050" s="23"/>
      <c r="AE1050" s="23"/>
      <c r="AF1050" s="23"/>
      <c r="AG1050" s="23"/>
      <c r="AH1050" s="23"/>
      <c r="AI1050" s="23"/>
      <c r="AJ1050" s="23"/>
      <c r="AK1050" s="23"/>
      <c r="AL1050" s="23"/>
      <c r="AM1050" s="23"/>
      <c r="AN1050" s="23"/>
      <c r="AO1050" s="23"/>
      <c r="AP1050" s="23"/>
      <c r="AQ1050" s="23"/>
      <c r="AR1050" s="23"/>
      <c r="AS1050" s="23"/>
      <c r="AT1050" s="23"/>
      <c r="AU1050" s="23"/>
      <c r="AV1050" s="23"/>
      <c r="AW1050" s="23"/>
      <c r="AX1050" s="23"/>
      <c r="AY1050" s="23"/>
      <c r="AZ1050" s="23"/>
      <c r="BA1050" s="23"/>
      <c r="BB1050" s="23"/>
      <c r="BC1050" s="23"/>
      <c r="BD1050" s="23"/>
      <c r="BE1050" s="23"/>
      <c r="BF1050" s="23"/>
      <c r="BG1050" s="23"/>
      <c r="BH1050" s="23"/>
      <c r="BI1050" s="23"/>
      <c r="BJ1050" s="23"/>
      <c r="BK1050" s="23"/>
      <c r="BL1050" s="23"/>
      <c r="BM1050" s="23"/>
      <c r="BN1050" s="23"/>
      <c r="BO1050" s="23"/>
      <c r="BP1050" s="23"/>
      <c r="BQ1050" s="23"/>
      <c r="BR1050" s="23"/>
      <c r="BS1050" s="23"/>
      <c r="BT1050" s="23"/>
      <c r="BU1050" s="23"/>
      <c r="BV1050" s="23"/>
      <c r="BW1050" s="23"/>
      <c r="BX1050" s="23"/>
      <c r="BY1050" s="23"/>
      <c r="BZ1050" s="23"/>
      <c r="CA1050" s="23"/>
      <c r="CB1050" s="23"/>
      <c r="CC1050" s="23"/>
      <c r="CD1050" s="23"/>
      <c r="CE1050" s="23"/>
      <c r="CF1050" s="23"/>
      <c r="CG1050" s="23"/>
      <c r="CH1050" s="23"/>
      <c r="CI1050" s="23"/>
      <c r="CJ1050" s="23"/>
      <c r="CK1050" s="23"/>
      <c r="CL1050" s="23"/>
      <c r="CM1050" s="23"/>
      <c r="CN1050" s="23"/>
      <c r="CO1050" s="23"/>
      <c r="CP1050" s="23"/>
      <c r="CQ1050" s="23"/>
      <c r="CR1050" s="23"/>
      <c r="CS1050" s="23"/>
      <c r="CT1050" s="23"/>
      <c r="CU1050" s="23"/>
      <c r="CV1050" s="23"/>
      <c r="CW1050" s="23"/>
      <c r="CX1050" s="23"/>
      <c r="CY1050" s="23"/>
      <c r="CZ1050" s="23"/>
      <c r="DA1050" s="23"/>
      <c r="DB1050" s="23"/>
      <c r="DC1050" s="23"/>
      <c r="DD1050" s="23"/>
      <c r="DE1050" s="23"/>
      <c r="DF1050" s="23"/>
      <c r="DG1050" s="23"/>
      <c r="DH1050" s="23"/>
      <c r="DI1050" s="23"/>
      <c r="DJ1050" s="23"/>
      <c r="DK1050" s="23"/>
      <c r="DL1050" s="23"/>
      <c r="DM1050" s="23"/>
      <c r="DN1050" s="23"/>
      <c r="DO1050" s="23"/>
      <c r="DP1050" s="23"/>
      <c r="DQ1050" s="23"/>
      <c r="DR1050" s="23"/>
      <c r="DS1050" s="23"/>
      <c r="DT1050" s="23"/>
      <c r="DU1050" s="23"/>
      <c r="DV1050" s="23"/>
      <c r="DW1050" s="23"/>
      <c r="DX1050" s="23"/>
      <c r="DY1050" s="23"/>
      <c r="DZ1050" s="23"/>
      <c r="EA1050" s="23"/>
      <c r="EB1050" s="23"/>
      <c r="EC1050" s="23"/>
      <c r="ED1050" s="23"/>
      <c r="EE1050" s="23"/>
      <c r="EF1050" s="23"/>
      <c r="EG1050" s="23"/>
      <c r="EH1050" s="23"/>
      <c r="EI1050" s="23"/>
      <c r="EJ1050" s="23"/>
      <c r="EK1050" s="23"/>
      <c r="EL1050" s="23"/>
      <c r="EM1050" s="23"/>
      <c r="EN1050" s="23"/>
      <c r="EO1050" s="23"/>
      <c r="EP1050" s="23"/>
      <c r="EQ1050" s="23"/>
      <c r="ER1050" s="23"/>
      <c r="ES1050" s="23"/>
      <c r="ET1050" s="23"/>
      <c r="EU1050" s="23"/>
      <c r="EV1050" s="23"/>
      <c r="EW1050" s="23"/>
      <c r="EX1050" s="23"/>
      <c r="EY1050" s="23"/>
      <c r="EZ1050" s="23"/>
      <c r="FA1050" s="23"/>
      <c r="FB1050" s="23"/>
      <c r="FC1050" s="23"/>
      <c r="FD1050" s="23"/>
      <c r="FE1050" s="23"/>
      <c r="FF1050" s="23"/>
      <c r="FG1050" s="23"/>
      <c r="FH1050" s="23"/>
      <c r="FI1050" s="23"/>
      <c r="FJ1050" s="23"/>
      <c r="FK1050" s="23"/>
      <c r="FL1050" s="23"/>
      <c r="FM1050" s="23"/>
      <c r="FN1050" s="23"/>
      <c r="FO1050" s="23"/>
      <c r="FP1050" s="23"/>
      <c r="FQ1050" s="23"/>
      <c r="FR1050" s="23"/>
      <c r="FS1050" s="23"/>
      <c r="FT1050" s="23"/>
      <c r="FU1050" s="23"/>
      <c r="FV1050" s="23"/>
      <c r="FW1050" s="23"/>
      <c r="FX1050" s="23"/>
      <c r="FY1050" s="23"/>
      <c r="FZ1050" s="23"/>
      <c r="GA1050" s="23"/>
      <c r="GB1050" s="23"/>
      <c r="GC1050" s="23"/>
      <c r="GD1050" s="23"/>
      <c r="GE1050" s="23"/>
      <c r="GF1050" s="23"/>
      <c r="GG1050" s="23"/>
      <c r="GH1050" s="23"/>
      <c r="GI1050" s="23"/>
      <c r="GJ1050" s="23"/>
      <c r="GK1050" s="23"/>
    </row>
    <row r="1051" spans="1:193" x14ac:dyDescent="0.35">
      <c r="A1051" s="23"/>
      <c r="B1051" s="23"/>
      <c r="C1051" s="23"/>
      <c r="D1051" s="23"/>
      <c r="E1051" s="23"/>
      <c r="F1051" s="23"/>
      <c r="G1051" s="23"/>
      <c r="H1051" s="23"/>
      <c r="I1051" s="23"/>
      <c r="J1051" s="23"/>
      <c r="K1051" s="23"/>
      <c r="L1051" s="23"/>
      <c r="M1051" s="23"/>
      <c r="N1051" s="23"/>
      <c r="O1051" s="23"/>
      <c r="P1051" s="23"/>
      <c r="Q1051" s="23"/>
      <c r="R1051" s="23"/>
      <c r="S1051" s="23"/>
      <c r="T1051" s="23"/>
      <c r="U1051" s="23"/>
      <c r="V1051" s="23"/>
      <c r="W1051" s="23"/>
      <c r="X1051" s="23"/>
      <c r="Y1051" s="23"/>
      <c r="Z1051" s="23"/>
      <c r="AA1051" s="23"/>
      <c r="AB1051" s="23"/>
      <c r="AC1051" s="23"/>
      <c r="AD1051" s="23"/>
      <c r="AE1051" s="23"/>
      <c r="AF1051" s="23"/>
      <c r="AG1051" s="23"/>
      <c r="AH1051" s="23"/>
      <c r="AI1051" s="23"/>
      <c r="AJ1051" s="23"/>
      <c r="AK1051" s="23"/>
      <c r="AL1051" s="23"/>
      <c r="AM1051" s="23"/>
      <c r="AN1051" s="23"/>
      <c r="AO1051" s="23"/>
      <c r="AP1051" s="23"/>
      <c r="AQ1051" s="23"/>
      <c r="AR1051" s="23"/>
      <c r="AS1051" s="23"/>
      <c r="AT1051" s="23"/>
      <c r="AU1051" s="23"/>
      <c r="AV1051" s="23"/>
      <c r="AW1051" s="23"/>
      <c r="AX1051" s="23"/>
      <c r="AY1051" s="23"/>
      <c r="AZ1051" s="23"/>
      <c r="BA1051" s="23"/>
      <c r="BB1051" s="23"/>
      <c r="BC1051" s="23"/>
      <c r="BD1051" s="23"/>
      <c r="BE1051" s="23"/>
      <c r="BF1051" s="23"/>
      <c r="BG1051" s="23"/>
      <c r="BH1051" s="23"/>
      <c r="BI1051" s="23"/>
      <c r="BJ1051" s="23"/>
      <c r="BK1051" s="23"/>
      <c r="BL1051" s="23"/>
      <c r="BM1051" s="23"/>
      <c r="BN1051" s="23"/>
      <c r="BO1051" s="23"/>
      <c r="BP1051" s="23"/>
      <c r="BQ1051" s="23"/>
      <c r="BR1051" s="23"/>
      <c r="BS1051" s="23"/>
      <c r="BT1051" s="23"/>
      <c r="BU1051" s="23"/>
      <c r="BV1051" s="23"/>
      <c r="BW1051" s="23"/>
      <c r="BX1051" s="23"/>
      <c r="BY1051" s="23"/>
      <c r="BZ1051" s="23"/>
      <c r="CA1051" s="23"/>
      <c r="CB1051" s="23"/>
      <c r="CC1051" s="23"/>
      <c r="CD1051" s="23"/>
      <c r="CE1051" s="23"/>
      <c r="CF1051" s="23"/>
      <c r="CG1051" s="23"/>
      <c r="CH1051" s="23"/>
      <c r="CI1051" s="23"/>
      <c r="CJ1051" s="23"/>
      <c r="CK1051" s="23"/>
      <c r="CL1051" s="23"/>
      <c r="CM1051" s="23"/>
      <c r="CN1051" s="23"/>
      <c r="CO1051" s="23"/>
      <c r="CP1051" s="23"/>
      <c r="CQ1051" s="23"/>
      <c r="CR1051" s="23"/>
      <c r="CS1051" s="23"/>
      <c r="CT1051" s="23"/>
      <c r="CU1051" s="23"/>
      <c r="CV1051" s="23"/>
      <c r="CW1051" s="23"/>
      <c r="CX1051" s="23"/>
      <c r="CY1051" s="23"/>
      <c r="CZ1051" s="23"/>
      <c r="DA1051" s="23"/>
      <c r="DB1051" s="23"/>
      <c r="DC1051" s="23"/>
      <c r="DD1051" s="23"/>
      <c r="DE1051" s="23"/>
      <c r="DF1051" s="23"/>
      <c r="DG1051" s="23"/>
      <c r="DH1051" s="23"/>
      <c r="DI1051" s="23"/>
      <c r="DJ1051" s="23"/>
      <c r="DK1051" s="23"/>
      <c r="DL1051" s="23"/>
      <c r="DM1051" s="23"/>
      <c r="DN1051" s="23"/>
      <c r="DO1051" s="23"/>
      <c r="DP1051" s="23"/>
      <c r="DQ1051" s="23"/>
      <c r="DR1051" s="23"/>
      <c r="DS1051" s="23"/>
      <c r="DT1051" s="23"/>
      <c r="DU1051" s="23"/>
      <c r="DV1051" s="23"/>
      <c r="DW1051" s="23"/>
      <c r="DX1051" s="23"/>
      <c r="DY1051" s="23"/>
      <c r="DZ1051" s="23"/>
      <c r="EA1051" s="23"/>
      <c r="EB1051" s="23"/>
      <c r="EC1051" s="23"/>
      <c r="ED1051" s="23"/>
      <c r="EE1051" s="23"/>
      <c r="EF1051" s="23"/>
      <c r="EG1051" s="23"/>
      <c r="EH1051" s="23"/>
      <c r="EI1051" s="23"/>
      <c r="EJ1051" s="23"/>
      <c r="EK1051" s="23"/>
      <c r="EL1051" s="23"/>
      <c r="EM1051" s="23"/>
      <c r="EN1051" s="23"/>
      <c r="EO1051" s="23"/>
      <c r="EP1051" s="23"/>
      <c r="EQ1051" s="23"/>
      <c r="ER1051" s="23"/>
      <c r="ES1051" s="23"/>
      <c r="ET1051" s="23"/>
      <c r="EU1051" s="23"/>
      <c r="EV1051" s="23"/>
      <c r="EW1051" s="23"/>
      <c r="EX1051" s="23"/>
      <c r="EY1051" s="23"/>
      <c r="EZ1051" s="23"/>
      <c r="FA1051" s="23"/>
      <c r="FB1051" s="23"/>
      <c r="FC1051" s="23"/>
      <c r="FD1051" s="23"/>
      <c r="FE1051" s="23"/>
      <c r="FF1051" s="23"/>
      <c r="FG1051" s="23"/>
      <c r="FH1051" s="23"/>
      <c r="FI1051" s="23"/>
      <c r="FJ1051" s="23"/>
      <c r="FK1051" s="23"/>
      <c r="FL1051" s="23"/>
      <c r="FM1051" s="23"/>
      <c r="FN1051" s="23"/>
      <c r="FO1051" s="23"/>
      <c r="FP1051" s="23"/>
      <c r="FQ1051" s="23"/>
      <c r="FR1051" s="23"/>
      <c r="FS1051" s="23"/>
      <c r="FT1051" s="23"/>
      <c r="FU1051" s="23"/>
      <c r="FV1051" s="23"/>
      <c r="FW1051" s="23"/>
      <c r="FX1051" s="23"/>
      <c r="FY1051" s="23"/>
      <c r="FZ1051" s="23"/>
      <c r="GA1051" s="23"/>
      <c r="GB1051" s="23"/>
      <c r="GC1051" s="23"/>
      <c r="GD1051" s="23"/>
      <c r="GE1051" s="23"/>
      <c r="GF1051" s="23"/>
      <c r="GG1051" s="23"/>
      <c r="GH1051" s="23"/>
      <c r="GI1051" s="23"/>
      <c r="GJ1051" s="23"/>
      <c r="GK1051" s="23"/>
    </row>
    <row r="1052" spans="1:193" x14ac:dyDescent="0.35">
      <c r="A1052" s="23"/>
      <c r="B1052" s="23"/>
      <c r="C1052" s="23"/>
      <c r="D1052" s="23"/>
      <c r="E1052" s="23"/>
      <c r="F1052" s="23"/>
      <c r="G1052" s="23"/>
      <c r="H1052" s="23"/>
      <c r="I1052" s="23"/>
      <c r="J1052" s="23"/>
      <c r="K1052" s="23"/>
      <c r="L1052" s="23"/>
      <c r="M1052" s="23"/>
      <c r="N1052" s="23"/>
      <c r="O1052" s="23"/>
      <c r="P1052" s="23"/>
      <c r="Q1052" s="23"/>
      <c r="R1052" s="23"/>
      <c r="S1052" s="23"/>
      <c r="T1052" s="23"/>
      <c r="U1052" s="23"/>
      <c r="V1052" s="23"/>
      <c r="W1052" s="23"/>
      <c r="X1052" s="23"/>
      <c r="Y1052" s="23"/>
      <c r="Z1052" s="23"/>
      <c r="AA1052" s="23"/>
      <c r="AB1052" s="23"/>
      <c r="AC1052" s="23"/>
      <c r="AD1052" s="23"/>
      <c r="AE1052" s="23"/>
      <c r="AF1052" s="23"/>
      <c r="AG1052" s="23"/>
      <c r="AH1052" s="23"/>
      <c r="AI1052" s="23"/>
      <c r="AJ1052" s="23"/>
      <c r="AK1052" s="23"/>
      <c r="AL1052" s="23"/>
      <c r="AM1052" s="23"/>
      <c r="AN1052" s="23"/>
      <c r="AO1052" s="23"/>
      <c r="AP1052" s="23"/>
      <c r="AQ1052" s="23"/>
      <c r="AR1052" s="23"/>
      <c r="AS1052" s="23"/>
      <c r="AT1052" s="23"/>
      <c r="AU1052" s="23"/>
      <c r="AV1052" s="23"/>
      <c r="AW1052" s="23"/>
      <c r="AX1052" s="23"/>
      <c r="AY1052" s="23"/>
      <c r="AZ1052" s="23"/>
      <c r="BA1052" s="23"/>
      <c r="BB1052" s="23"/>
      <c r="BC1052" s="23"/>
      <c r="BD1052" s="23"/>
      <c r="BE1052" s="23"/>
      <c r="BF1052" s="23"/>
      <c r="BG1052" s="23"/>
      <c r="BH1052" s="23"/>
      <c r="BI1052" s="23"/>
      <c r="BJ1052" s="23"/>
      <c r="BK1052" s="23"/>
      <c r="BL1052" s="23"/>
      <c r="BM1052" s="23"/>
      <c r="BN1052" s="23"/>
      <c r="BO1052" s="23"/>
      <c r="BP1052" s="23"/>
      <c r="BQ1052" s="23"/>
      <c r="BR1052" s="23"/>
      <c r="BS1052" s="23"/>
      <c r="BT1052" s="23"/>
      <c r="BU1052" s="23"/>
      <c r="BV1052" s="23"/>
      <c r="BW1052" s="23"/>
      <c r="BX1052" s="23"/>
      <c r="BY1052" s="23"/>
      <c r="BZ1052" s="23"/>
      <c r="CA1052" s="23"/>
      <c r="CB1052" s="23"/>
      <c r="CC1052" s="23"/>
      <c r="CD1052" s="23"/>
      <c r="CE1052" s="23"/>
      <c r="CF1052" s="23"/>
      <c r="CG1052" s="23"/>
      <c r="CH1052" s="23"/>
      <c r="CI1052" s="23"/>
      <c r="CJ1052" s="23"/>
      <c r="CK1052" s="23"/>
      <c r="CL1052" s="23"/>
      <c r="CM1052" s="23"/>
      <c r="CN1052" s="23"/>
      <c r="CO1052" s="23"/>
      <c r="CP1052" s="23"/>
      <c r="CQ1052" s="23"/>
      <c r="CR1052" s="23"/>
      <c r="CS1052" s="23"/>
      <c r="CT1052" s="23"/>
      <c r="CU1052" s="23"/>
      <c r="CV1052" s="23"/>
      <c r="CW1052" s="23"/>
      <c r="CX1052" s="23"/>
      <c r="CY1052" s="23"/>
      <c r="CZ1052" s="23"/>
      <c r="DA1052" s="23"/>
      <c r="DB1052" s="23"/>
      <c r="DC1052" s="23"/>
      <c r="DD1052" s="23"/>
      <c r="DE1052" s="23"/>
      <c r="DF1052" s="23"/>
      <c r="DG1052" s="23"/>
      <c r="DH1052" s="23"/>
      <c r="DI1052" s="23"/>
      <c r="DJ1052" s="23"/>
      <c r="DK1052" s="23"/>
      <c r="DL1052" s="23"/>
      <c r="DM1052" s="23"/>
      <c r="DN1052" s="23"/>
      <c r="DO1052" s="23"/>
      <c r="DP1052" s="23"/>
      <c r="DQ1052" s="23"/>
      <c r="DR1052" s="23"/>
      <c r="DS1052" s="23"/>
      <c r="DT1052" s="23"/>
      <c r="DU1052" s="23"/>
      <c r="DV1052" s="23"/>
      <c r="DW1052" s="23"/>
      <c r="DX1052" s="23"/>
      <c r="DY1052" s="23"/>
      <c r="DZ1052" s="23"/>
      <c r="EA1052" s="23"/>
      <c r="EB1052" s="23"/>
      <c r="EC1052" s="23"/>
      <c r="ED1052" s="23"/>
      <c r="EE1052" s="23"/>
      <c r="EF1052" s="23"/>
      <c r="EG1052" s="23"/>
      <c r="EH1052" s="23"/>
      <c r="EI1052" s="23"/>
      <c r="EJ1052" s="23"/>
      <c r="EK1052" s="23"/>
      <c r="EL1052" s="23"/>
      <c r="EM1052" s="23"/>
      <c r="EN1052" s="23"/>
      <c r="EO1052" s="23"/>
      <c r="EP1052" s="23"/>
      <c r="EQ1052" s="23"/>
      <c r="ER1052" s="23"/>
      <c r="ES1052" s="23"/>
      <c r="ET1052" s="23"/>
      <c r="EU1052" s="23"/>
      <c r="EV1052" s="23"/>
      <c r="EW1052" s="23"/>
      <c r="EX1052" s="23"/>
      <c r="EY1052" s="23"/>
      <c r="EZ1052" s="23"/>
      <c r="FA1052" s="23"/>
      <c r="FB1052" s="23"/>
      <c r="FC1052" s="23"/>
      <c r="FD1052" s="23"/>
      <c r="FE1052" s="23"/>
      <c r="FF1052" s="23"/>
      <c r="FG1052" s="23"/>
      <c r="FH1052" s="23"/>
      <c r="FI1052" s="23"/>
      <c r="FJ1052" s="23"/>
      <c r="FK1052" s="23"/>
      <c r="FL1052" s="23"/>
      <c r="FM1052" s="23"/>
      <c r="FN1052" s="23"/>
      <c r="FO1052" s="23"/>
      <c r="FP1052" s="23"/>
      <c r="FQ1052" s="23"/>
      <c r="FR1052" s="23"/>
      <c r="FS1052" s="23"/>
      <c r="FT1052" s="23"/>
      <c r="FU1052" s="23"/>
      <c r="FV1052" s="23"/>
      <c r="FW1052" s="23"/>
      <c r="FX1052" s="23"/>
      <c r="FY1052" s="23"/>
      <c r="FZ1052" s="23"/>
      <c r="GA1052" s="23"/>
      <c r="GB1052" s="23"/>
      <c r="GC1052" s="23"/>
      <c r="GD1052" s="23"/>
      <c r="GE1052" s="23"/>
      <c r="GF1052" s="23"/>
      <c r="GG1052" s="23"/>
      <c r="GH1052" s="23"/>
      <c r="GI1052" s="23"/>
      <c r="GJ1052" s="23"/>
      <c r="GK1052" s="23"/>
    </row>
    <row r="1053" spans="1:193" x14ac:dyDescent="0.35">
      <c r="A1053" s="23"/>
      <c r="B1053" s="23"/>
      <c r="C1053" s="23"/>
      <c r="D1053" s="23"/>
      <c r="E1053" s="23"/>
      <c r="F1053" s="23"/>
      <c r="G1053" s="23"/>
      <c r="H1053" s="23"/>
      <c r="I1053" s="23"/>
      <c r="J1053" s="23"/>
      <c r="K1053" s="23"/>
      <c r="L1053" s="23"/>
      <c r="M1053" s="23"/>
      <c r="N1053" s="23"/>
      <c r="O1053" s="23"/>
      <c r="P1053" s="23"/>
      <c r="Q1053" s="23"/>
      <c r="R1053" s="23"/>
      <c r="S1053" s="23"/>
      <c r="T1053" s="23"/>
      <c r="U1053" s="23"/>
      <c r="V1053" s="23"/>
      <c r="W1053" s="23"/>
      <c r="X1053" s="23"/>
      <c r="Y1053" s="23"/>
      <c r="Z1053" s="23"/>
      <c r="AA1053" s="23"/>
      <c r="AB1053" s="23"/>
      <c r="AC1053" s="23"/>
      <c r="AD1053" s="23"/>
      <c r="AE1053" s="23"/>
      <c r="AF1053" s="23"/>
      <c r="AG1053" s="23"/>
      <c r="AH1053" s="23"/>
      <c r="AI1053" s="23"/>
      <c r="AJ1053" s="23"/>
      <c r="AK1053" s="23"/>
      <c r="AL1053" s="23"/>
      <c r="AM1053" s="23"/>
      <c r="AN1053" s="23"/>
      <c r="AO1053" s="23"/>
      <c r="AP1053" s="23"/>
      <c r="AQ1053" s="23"/>
      <c r="AR1053" s="23"/>
      <c r="AS1053" s="23"/>
      <c r="AT1053" s="23"/>
      <c r="AU1053" s="23"/>
      <c r="AV1053" s="23"/>
      <c r="AW1053" s="23"/>
      <c r="AX1053" s="23"/>
      <c r="AY1053" s="23"/>
      <c r="AZ1053" s="23"/>
      <c r="BA1053" s="23"/>
      <c r="BB1053" s="23"/>
      <c r="BC1053" s="23"/>
      <c r="BD1053" s="23"/>
      <c r="BE1053" s="23"/>
      <c r="BF1053" s="23"/>
      <c r="BG1053" s="23"/>
      <c r="BH1053" s="23"/>
      <c r="BI1053" s="23"/>
      <c r="BJ1053" s="23"/>
      <c r="BK1053" s="23"/>
      <c r="BL1053" s="23"/>
      <c r="BM1053" s="23"/>
      <c r="BN1053" s="23"/>
      <c r="BO1053" s="23"/>
      <c r="BP1053" s="23"/>
      <c r="BQ1053" s="23"/>
      <c r="BR1053" s="23"/>
      <c r="BS1053" s="23"/>
      <c r="BT1053" s="23"/>
      <c r="BU1053" s="23"/>
      <c r="BV1053" s="23"/>
      <c r="BW1053" s="23"/>
      <c r="BX1053" s="23"/>
      <c r="BY1053" s="23"/>
      <c r="BZ1053" s="23"/>
      <c r="CA1053" s="23"/>
      <c r="CB1053" s="23"/>
      <c r="CC1053" s="23"/>
      <c r="CD1053" s="23"/>
      <c r="CE1053" s="23"/>
      <c r="CF1053" s="23"/>
      <c r="CG1053" s="23"/>
      <c r="CH1053" s="23"/>
      <c r="CI1053" s="23"/>
      <c r="CJ1053" s="23"/>
      <c r="CK1053" s="23"/>
      <c r="CL1053" s="23"/>
      <c r="CM1053" s="23"/>
      <c r="CN1053" s="23"/>
      <c r="CO1053" s="23"/>
      <c r="CP1053" s="23"/>
      <c r="CQ1053" s="23"/>
      <c r="CR1053" s="23"/>
      <c r="CS1053" s="23"/>
      <c r="CT1053" s="23"/>
      <c r="CU1053" s="23"/>
      <c r="CV1053" s="23"/>
      <c r="CW1053" s="23"/>
      <c r="CX1053" s="23"/>
      <c r="CY1053" s="23"/>
      <c r="CZ1053" s="23"/>
      <c r="DA1053" s="23"/>
      <c r="DB1053" s="23"/>
      <c r="DC1053" s="23"/>
      <c r="DD1053" s="23"/>
      <c r="DE1053" s="23"/>
      <c r="DF1053" s="23"/>
      <c r="DG1053" s="23"/>
      <c r="DH1053" s="23"/>
      <c r="DI1053" s="23"/>
      <c r="DJ1053" s="23"/>
      <c r="DK1053" s="23"/>
      <c r="DL1053" s="23"/>
      <c r="DM1053" s="23"/>
      <c r="DN1053" s="23"/>
      <c r="DO1053" s="23"/>
      <c r="DP1053" s="23"/>
      <c r="DQ1053" s="23"/>
      <c r="DR1053" s="23"/>
      <c r="DS1053" s="23"/>
      <c r="DT1053" s="23"/>
      <c r="DU1053" s="23"/>
      <c r="DV1053" s="23"/>
      <c r="DW1053" s="23"/>
      <c r="DX1053" s="23"/>
      <c r="DY1053" s="23"/>
      <c r="DZ1053" s="23"/>
      <c r="EA1053" s="23"/>
      <c r="EB1053" s="23"/>
      <c r="EC1053" s="23"/>
      <c r="ED1053" s="23"/>
      <c r="EE1053" s="23"/>
      <c r="EF1053" s="23"/>
      <c r="EG1053" s="23"/>
      <c r="EH1053" s="23"/>
      <c r="EI1053" s="23"/>
      <c r="EJ1053" s="23"/>
      <c r="EK1053" s="23"/>
      <c r="EL1053" s="23"/>
      <c r="EM1053" s="23"/>
      <c r="EN1053" s="23"/>
      <c r="EO1053" s="23"/>
      <c r="EP1053" s="23"/>
      <c r="EQ1053" s="23"/>
      <c r="ER1053" s="23"/>
      <c r="ES1053" s="23"/>
      <c r="ET1053" s="23"/>
      <c r="EU1053" s="23"/>
      <c r="EV1053" s="23"/>
      <c r="EW1053" s="23"/>
      <c r="EX1053" s="23"/>
      <c r="EY1053" s="23"/>
      <c r="EZ1053" s="23"/>
      <c r="FA1053" s="23"/>
      <c r="FB1053" s="23"/>
      <c r="FC1053" s="23"/>
      <c r="FD1053" s="23"/>
      <c r="FE1053" s="23"/>
      <c r="FF1053" s="23"/>
      <c r="FG1053" s="23"/>
      <c r="FH1053" s="23"/>
      <c r="FI1053" s="23"/>
      <c r="FJ1053" s="23"/>
      <c r="FK1053" s="23"/>
      <c r="FL1053" s="23"/>
      <c r="FM1053" s="23"/>
      <c r="FN1053" s="23"/>
      <c r="FO1053" s="23"/>
      <c r="FP1053" s="23"/>
      <c r="FQ1053" s="23"/>
      <c r="FR1053" s="23"/>
      <c r="FS1053" s="23"/>
      <c r="FT1053" s="23"/>
      <c r="FU1053" s="23"/>
      <c r="FV1053" s="23"/>
      <c r="FW1053" s="23"/>
      <c r="FX1053" s="23"/>
      <c r="FY1053" s="23"/>
      <c r="FZ1053" s="23"/>
      <c r="GA1053" s="23"/>
      <c r="GB1053" s="23"/>
      <c r="GC1053" s="23"/>
      <c r="GD1053" s="23"/>
      <c r="GE1053" s="23"/>
      <c r="GF1053" s="23"/>
      <c r="GG1053" s="23"/>
      <c r="GH1053" s="23"/>
      <c r="GI1053" s="23"/>
      <c r="GJ1053" s="23"/>
      <c r="GK1053" s="23"/>
    </row>
    <row r="1054" spans="1:193" x14ac:dyDescent="0.35">
      <c r="A1054" s="23"/>
      <c r="B1054" s="23"/>
      <c r="C1054" s="23"/>
      <c r="D1054" s="23"/>
      <c r="E1054" s="23"/>
      <c r="F1054" s="23"/>
      <c r="G1054" s="23"/>
      <c r="H1054" s="23"/>
      <c r="I1054" s="23"/>
      <c r="J1054" s="23"/>
      <c r="K1054" s="23"/>
      <c r="L1054" s="23"/>
      <c r="M1054" s="23"/>
      <c r="N1054" s="23"/>
      <c r="O1054" s="23"/>
      <c r="P1054" s="23"/>
      <c r="Q1054" s="23"/>
      <c r="R1054" s="23"/>
      <c r="S1054" s="23"/>
      <c r="T1054" s="23"/>
      <c r="U1054" s="23"/>
      <c r="V1054" s="23"/>
      <c r="W1054" s="23"/>
      <c r="X1054" s="23"/>
      <c r="Y1054" s="23"/>
      <c r="Z1054" s="23"/>
      <c r="AA1054" s="23"/>
      <c r="AB1054" s="23"/>
      <c r="AC1054" s="23"/>
      <c r="AD1054" s="23"/>
      <c r="AE1054" s="23"/>
      <c r="AF1054" s="23"/>
      <c r="AG1054" s="23"/>
      <c r="AH1054" s="23"/>
      <c r="AI1054" s="23"/>
      <c r="AJ1054" s="23"/>
      <c r="AK1054" s="23"/>
      <c r="AL1054" s="23"/>
      <c r="AM1054" s="23"/>
      <c r="AN1054" s="23"/>
      <c r="AO1054" s="23"/>
      <c r="AP1054" s="23"/>
      <c r="AQ1054" s="23"/>
      <c r="AR1054" s="23"/>
      <c r="AS1054" s="23"/>
      <c r="AT1054" s="23"/>
      <c r="AU1054" s="23"/>
      <c r="AV1054" s="23"/>
      <c r="AW1054" s="23"/>
      <c r="AX1054" s="23"/>
      <c r="AY1054" s="23"/>
      <c r="AZ1054" s="23"/>
      <c r="BA1054" s="23"/>
      <c r="BB1054" s="23"/>
      <c r="BC1054" s="23"/>
      <c r="BD1054" s="23"/>
      <c r="BE1054" s="23"/>
      <c r="BF1054" s="23"/>
      <c r="BG1054" s="23"/>
      <c r="BH1054" s="23"/>
      <c r="BI1054" s="23"/>
      <c r="BJ1054" s="23"/>
      <c r="BK1054" s="23"/>
      <c r="BL1054" s="23"/>
      <c r="BM1054" s="23"/>
      <c r="BN1054" s="23"/>
      <c r="BO1054" s="23"/>
      <c r="BP1054" s="23"/>
      <c r="BQ1054" s="23"/>
      <c r="BR1054" s="23"/>
      <c r="BS1054" s="23"/>
      <c r="BT1054" s="23"/>
      <c r="BU1054" s="23"/>
      <c r="BV1054" s="23"/>
      <c r="BW1054" s="23"/>
      <c r="BX1054" s="23"/>
      <c r="BY1054" s="23"/>
      <c r="BZ1054" s="23"/>
      <c r="CA1054" s="23"/>
      <c r="CB1054" s="23"/>
      <c r="CC1054" s="23"/>
      <c r="CD1054" s="23"/>
      <c r="CE1054" s="23"/>
      <c r="CF1054" s="23"/>
      <c r="CG1054" s="23"/>
      <c r="CH1054" s="23"/>
      <c r="CI1054" s="23"/>
      <c r="CJ1054" s="23"/>
      <c r="CK1054" s="23"/>
      <c r="CL1054" s="23"/>
      <c r="CM1054" s="23"/>
      <c r="CN1054" s="23"/>
      <c r="CO1054" s="23"/>
      <c r="CP1054" s="23"/>
      <c r="CQ1054" s="23"/>
      <c r="CR1054" s="23"/>
      <c r="CS1054" s="23"/>
      <c r="CT1054" s="23"/>
      <c r="CU1054" s="23"/>
      <c r="CV1054" s="23"/>
      <c r="CW1054" s="23"/>
      <c r="CX1054" s="23"/>
      <c r="CY1054" s="23"/>
      <c r="CZ1054" s="23"/>
      <c r="DA1054" s="23"/>
      <c r="DB1054" s="23"/>
      <c r="DC1054" s="23"/>
      <c r="DD1054" s="23"/>
      <c r="DE1054" s="23"/>
      <c r="DF1054" s="23"/>
      <c r="DG1054" s="23"/>
      <c r="DH1054" s="23"/>
      <c r="DI1054" s="23"/>
      <c r="DJ1054" s="23"/>
      <c r="DK1054" s="23"/>
      <c r="DL1054" s="23"/>
      <c r="DM1054" s="23"/>
      <c r="DN1054" s="23"/>
      <c r="DO1054" s="23"/>
      <c r="DP1054" s="23"/>
      <c r="DQ1054" s="23"/>
      <c r="DR1054" s="23"/>
      <c r="DS1054" s="23"/>
      <c r="DT1054" s="23"/>
      <c r="DU1054" s="23"/>
      <c r="DV1054" s="23"/>
      <c r="DW1054" s="23"/>
      <c r="DX1054" s="23"/>
      <c r="DY1054" s="23"/>
      <c r="DZ1054" s="23"/>
      <c r="EA1054" s="23"/>
      <c r="EB1054" s="23"/>
      <c r="EC1054" s="23"/>
      <c r="ED1054" s="23"/>
      <c r="EE1054" s="23"/>
      <c r="EF1054" s="23"/>
      <c r="EG1054" s="23"/>
      <c r="EH1054" s="23"/>
      <c r="EI1054" s="23"/>
      <c r="EJ1054" s="23"/>
      <c r="EK1054" s="23"/>
      <c r="EL1054" s="23"/>
      <c r="EM1054" s="23"/>
      <c r="EN1054" s="23"/>
      <c r="EO1054" s="23"/>
      <c r="EP1054" s="23"/>
      <c r="EQ1054" s="23"/>
      <c r="ER1054" s="23"/>
      <c r="ES1054" s="23"/>
      <c r="ET1054" s="23"/>
      <c r="EU1054" s="23"/>
      <c r="EV1054" s="23"/>
      <c r="EW1054" s="23"/>
      <c r="EX1054" s="23"/>
      <c r="EY1054" s="23"/>
      <c r="EZ1054" s="23"/>
      <c r="FA1054" s="23"/>
      <c r="FB1054" s="23"/>
      <c r="FC1054" s="23"/>
      <c r="FD1054" s="23"/>
      <c r="FE1054" s="23"/>
      <c r="FF1054" s="23"/>
      <c r="FG1054" s="23"/>
      <c r="FH1054" s="23"/>
      <c r="FI1054" s="23"/>
      <c r="FJ1054" s="23"/>
      <c r="FK1054" s="23"/>
      <c r="FL1054" s="23"/>
      <c r="FM1054" s="23"/>
      <c r="FN1054" s="23"/>
      <c r="FO1054" s="23"/>
      <c r="FP1054" s="23"/>
      <c r="FQ1054" s="23"/>
      <c r="FR1054" s="23"/>
      <c r="FS1054" s="23"/>
      <c r="FT1054" s="23"/>
      <c r="FU1054" s="23"/>
      <c r="FV1054" s="23"/>
      <c r="FW1054" s="23"/>
      <c r="FX1054" s="23"/>
      <c r="FY1054" s="23"/>
      <c r="FZ1054" s="23"/>
      <c r="GA1054" s="23"/>
      <c r="GB1054" s="23"/>
      <c r="GC1054" s="23"/>
      <c r="GD1054" s="23"/>
      <c r="GE1054" s="23"/>
      <c r="GF1054" s="23"/>
      <c r="GG1054" s="23"/>
      <c r="GH1054" s="23"/>
      <c r="GI1054" s="23"/>
      <c r="GJ1054" s="23"/>
      <c r="GK1054" s="23"/>
    </row>
    <row r="1055" spans="1:193" x14ac:dyDescent="0.35">
      <c r="A1055" s="23"/>
      <c r="B1055" s="23"/>
      <c r="C1055" s="23"/>
      <c r="D1055" s="23"/>
      <c r="E1055" s="23"/>
      <c r="F1055" s="23"/>
      <c r="G1055" s="23"/>
      <c r="H1055" s="23"/>
      <c r="I1055" s="23"/>
      <c r="J1055" s="23"/>
      <c r="K1055" s="23"/>
      <c r="L1055" s="23"/>
      <c r="M1055" s="23"/>
      <c r="N1055" s="23"/>
      <c r="O1055" s="23"/>
      <c r="P1055" s="23"/>
      <c r="Q1055" s="23"/>
      <c r="R1055" s="23"/>
      <c r="S1055" s="23"/>
      <c r="T1055" s="23"/>
      <c r="U1055" s="23"/>
      <c r="V1055" s="23"/>
      <c r="W1055" s="23"/>
      <c r="X1055" s="23"/>
      <c r="Y1055" s="23"/>
      <c r="Z1055" s="23"/>
      <c r="AA1055" s="23"/>
      <c r="AB1055" s="23"/>
      <c r="AC1055" s="23"/>
      <c r="AD1055" s="23"/>
      <c r="AE1055" s="23"/>
      <c r="AF1055" s="23"/>
      <c r="AG1055" s="23"/>
      <c r="AH1055" s="23"/>
      <c r="AI1055" s="23"/>
      <c r="AJ1055" s="23"/>
      <c r="AK1055" s="23"/>
      <c r="AL1055" s="23"/>
      <c r="AM1055" s="23"/>
      <c r="AN1055" s="23"/>
      <c r="AO1055" s="23"/>
      <c r="AP1055" s="23"/>
      <c r="AQ1055" s="23"/>
      <c r="AR1055" s="23"/>
      <c r="AS1055" s="23"/>
      <c r="AT1055" s="23"/>
      <c r="AU1055" s="23"/>
      <c r="AV1055" s="23"/>
      <c r="AW1055" s="23"/>
      <c r="AX1055" s="23"/>
      <c r="AY1055" s="23"/>
      <c r="AZ1055" s="23"/>
      <c r="BA1055" s="23"/>
      <c r="BB1055" s="23"/>
      <c r="BC1055" s="23"/>
      <c r="BD1055" s="23"/>
      <c r="BE1055" s="23"/>
      <c r="BF1055" s="23"/>
      <c r="BG1055" s="23"/>
      <c r="BH1055" s="23"/>
      <c r="BI1055" s="23"/>
      <c r="BJ1055" s="23"/>
      <c r="BK1055" s="23"/>
      <c r="BL1055" s="23"/>
      <c r="BM1055" s="23"/>
      <c r="BN1055" s="23"/>
      <c r="BO1055" s="23"/>
      <c r="BP1055" s="23"/>
      <c r="BQ1055" s="23"/>
      <c r="BR1055" s="23"/>
      <c r="BS1055" s="23"/>
      <c r="BT1055" s="23"/>
      <c r="BU1055" s="23"/>
      <c r="BV1055" s="23"/>
      <c r="BW1055" s="23"/>
      <c r="BX1055" s="23"/>
      <c r="BY1055" s="23"/>
      <c r="BZ1055" s="23"/>
      <c r="CA1055" s="23"/>
      <c r="CB1055" s="23"/>
      <c r="CC1055" s="23"/>
      <c r="CD1055" s="23"/>
      <c r="CE1055" s="23"/>
      <c r="CF1055" s="23"/>
      <c r="CG1055" s="23"/>
      <c r="CH1055" s="23"/>
      <c r="CI1055" s="23"/>
      <c r="CJ1055" s="23"/>
      <c r="CK1055" s="23"/>
      <c r="CL1055" s="23"/>
      <c r="CM1055" s="23"/>
      <c r="CN1055" s="23"/>
      <c r="CO1055" s="23"/>
      <c r="CP1055" s="23"/>
      <c r="CQ1055" s="23"/>
      <c r="CR1055" s="23"/>
      <c r="CS1055" s="23"/>
      <c r="CT1055" s="23"/>
      <c r="CU1055" s="23"/>
      <c r="CV1055" s="23"/>
      <c r="CW1055" s="23"/>
      <c r="CX1055" s="23"/>
      <c r="CY1055" s="23"/>
      <c r="CZ1055" s="23"/>
      <c r="DA1055" s="23"/>
      <c r="DB1055" s="23"/>
      <c r="DC1055" s="23"/>
      <c r="DD1055" s="23"/>
      <c r="DE1055" s="23"/>
      <c r="DF1055" s="23"/>
      <c r="DG1055" s="23"/>
      <c r="DH1055" s="23"/>
      <c r="DI1055" s="23"/>
      <c r="DJ1055" s="23"/>
      <c r="DK1055" s="23"/>
      <c r="DL1055" s="23"/>
      <c r="DM1055" s="23"/>
      <c r="DN1055" s="23"/>
      <c r="DO1055" s="23"/>
      <c r="DP1055" s="23"/>
      <c r="DQ1055" s="23"/>
      <c r="DR1055" s="23"/>
      <c r="DS1055" s="23"/>
      <c r="DT1055" s="23"/>
      <c r="DU1055" s="23"/>
      <c r="DV1055" s="23"/>
      <c r="DW1055" s="23"/>
      <c r="DX1055" s="23"/>
      <c r="DY1055" s="23"/>
      <c r="DZ1055" s="23"/>
      <c r="EA1055" s="23"/>
      <c r="EB1055" s="23"/>
      <c r="EC1055" s="23"/>
      <c r="ED1055" s="23"/>
      <c r="EE1055" s="23"/>
      <c r="EF1055" s="23"/>
      <c r="EG1055" s="23"/>
      <c r="EH1055" s="23"/>
      <c r="EI1055" s="23"/>
      <c r="EJ1055" s="23"/>
      <c r="EK1055" s="23"/>
      <c r="EL1055" s="23"/>
      <c r="EM1055" s="23"/>
      <c r="EN1055" s="23"/>
      <c r="EO1055" s="23"/>
      <c r="EP1055" s="23"/>
      <c r="EQ1055" s="23"/>
      <c r="ER1055" s="23"/>
      <c r="ES1055" s="23"/>
      <c r="ET1055" s="23"/>
      <c r="EU1055" s="23"/>
      <c r="EV1055" s="23"/>
      <c r="EW1055" s="23"/>
      <c r="EX1055" s="23"/>
      <c r="EY1055" s="23"/>
      <c r="EZ1055" s="23"/>
      <c r="FA1055" s="23"/>
      <c r="FB1055" s="23"/>
      <c r="FC1055" s="23"/>
      <c r="FD1055" s="23"/>
      <c r="FE1055" s="23"/>
      <c r="FF1055" s="23"/>
      <c r="FG1055" s="23"/>
      <c r="FH1055" s="23"/>
      <c r="FI1055" s="23"/>
      <c r="FJ1055" s="23"/>
      <c r="FK1055" s="23"/>
      <c r="FL1055" s="23"/>
      <c r="FM1055" s="23"/>
      <c r="FN1055" s="23"/>
      <c r="FO1055" s="23"/>
      <c r="FP1055" s="23"/>
      <c r="FQ1055" s="23"/>
      <c r="FR1055" s="23"/>
      <c r="FS1055" s="23"/>
      <c r="FT1055" s="23"/>
      <c r="FU1055" s="23"/>
      <c r="FV1055" s="23"/>
      <c r="FW1055" s="23"/>
      <c r="FX1055" s="23"/>
      <c r="FY1055" s="23"/>
      <c r="FZ1055" s="23"/>
      <c r="GA1055" s="23"/>
      <c r="GB1055" s="23"/>
      <c r="GC1055" s="23"/>
      <c r="GD1055" s="23"/>
      <c r="GE1055" s="23"/>
      <c r="GF1055" s="23"/>
      <c r="GG1055" s="23"/>
      <c r="GH1055" s="23"/>
      <c r="GI1055" s="23"/>
      <c r="GJ1055" s="23"/>
      <c r="GK1055" s="23"/>
    </row>
    <row r="1056" spans="1:193" x14ac:dyDescent="0.35">
      <c r="A1056" s="23"/>
      <c r="B1056" s="23"/>
      <c r="C1056" s="23"/>
      <c r="D1056" s="23"/>
      <c r="E1056" s="23"/>
      <c r="F1056" s="23"/>
      <c r="G1056" s="23"/>
      <c r="H1056" s="23"/>
      <c r="I1056" s="23"/>
      <c r="J1056" s="23"/>
      <c r="K1056" s="23"/>
      <c r="L1056" s="23"/>
      <c r="M1056" s="23"/>
      <c r="N1056" s="23"/>
      <c r="O1056" s="23"/>
      <c r="P1056" s="23"/>
      <c r="Q1056" s="23"/>
      <c r="R1056" s="23"/>
      <c r="S1056" s="23"/>
      <c r="T1056" s="23"/>
      <c r="U1056" s="23"/>
      <c r="V1056" s="23"/>
      <c r="W1056" s="23"/>
      <c r="X1056" s="23"/>
      <c r="Y1056" s="23"/>
      <c r="Z1056" s="23"/>
      <c r="AA1056" s="23"/>
      <c r="AB1056" s="23"/>
      <c r="AC1056" s="23"/>
      <c r="AD1056" s="23"/>
      <c r="AE1056" s="23"/>
      <c r="AF1056" s="23"/>
      <c r="AG1056" s="23"/>
      <c r="AH1056" s="23"/>
      <c r="AI1056" s="23"/>
      <c r="AJ1056" s="23"/>
      <c r="AK1056" s="23"/>
      <c r="AL1056" s="23"/>
      <c r="AM1056" s="23"/>
      <c r="AN1056" s="23"/>
      <c r="AO1056" s="23"/>
      <c r="AP1056" s="23"/>
      <c r="AQ1056" s="23"/>
      <c r="AR1056" s="23"/>
      <c r="AS1056" s="23"/>
      <c r="AT1056" s="23"/>
      <c r="AU1056" s="23"/>
      <c r="AV1056" s="23"/>
      <c r="AW1056" s="23"/>
      <c r="AX1056" s="23"/>
      <c r="AY1056" s="23"/>
      <c r="AZ1056" s="23"/>
      <c r="BA1056" s="23"/>
      <c r="BB1056" s="23"/>
      <c r="BC1056" s="23"/>
      <c r="BD1056" s="23"/>
      <c r="BE1056" s="23"/>
      <c r="BF1056" s="23"/>
      <c r="BG1056" s="23"/>
      <c r="BH1056" s="23"/>
      <c r="BI1056" s="23"/>
      <c r="BJ1056" s="23"/>
      <c r="BK1056" s="23"/>
      <c r="BL1056" s="23"/>
      <c r="BM1056" s="23"/>
      <c r="BN1056" s="23"/>
      <c r="BO1056" s="23"/>
      <c r="BP1056" s="23"/>
      <c r="BQ1056" s="23"/>
      <c r="BR1056" s="23"/>
      <c r="BS1056" s="23"/>
      <c r="BT1056" s="23"/>
      <c r="BU1056" s="23"/>
      <c r="BV1056" s="23"/>
      <c r="BW1056" s="23"/>
      <c r="BX1056" s="23"/>
      <c r="BY1056" s="23"/>
      <c r="BZ1056" s="23"/>
      <c r="CA1056" s="23"/>
      <c r="CB1056" s="23"/>
      <c r="CC1056" s="23"/>
      <c r="CD1056" s="23"/>
      <c r="CE1056" s="23"/>
      <c r="CF1056" s="23"/>
      <c r="CG1056" s="23"/>
      <c r="CH1056" s="23"/>
      <c r="CI1056" s="23"/>
      <c r="CJ1056" s="23"/>
      <c r="CK1056" s="23"/>
      <c r="CL1056" s="23"/>
      <c r="CM1056" s="23"/>
      <c r="CN1056" s="23"/>
      <c r="CO1056" s="23"/>
      <c r="CP1056" s="23"/>
      <c r="CQ1056" s="23"/>
      <c r="CR1056" s="23"/>
      <c r="CS1056" s="23"/>
      <c r="CT1056" s="23"/>
      <c r="CU1056" s="23"/>
      <c r="CV1056" s="23"/>
      <c r="CW1056" s="23"/>
      <c r="CX1056" s="23"/>
      <c r="CY1056" s="23"/>
      <c r="CZ1056" s="23"/>
      <c r="DA1056" s="23"/>
      <c r="DB1056" s="23"/>
      <c r="DC1056" s="23"/>
      <c r="DD1056" s="23"/>
      <c r="DE1056" s="23"/>
      <c r="DF1056" s="23"/>
      <c r="DG1056" s="23"/>
      <c r="DH1056" s="23"/>
      <c r="DI1056" s="23"/>
      <c r="DJ1056" s="23"/>
      <c r="DK1056" s="23"/>
      <c r="DL1056" s="23"/>
      <c r="DM1056" s="23"/>
      <c r="DN1056" s="23"/>
      <c r="DO1056" s="23"/>
      <c r="DP1056" s="23"/>
      <c r="DQ1056" s="23"/>
      <c r="DR1056" s="23"/>
      <c r="DS1056" s="23"/>
      <c r="DT1056" s="23"/>
      <c r="DU1056" s="23"/>
      <c r="DV1056" s="23"/>
      <c r="DW1056" s="23"/>
      <c r="DX1056" s="23"/>
      <c r="DY1056" s="23"/>
      <c r="DZ1056" s="23"/>
      <c r="EA1056" s="23"/>
      <c r="EB1056" s="23"/>
      <c r="EC1056" s="23"/>
      <c r="ED1056" s="23"/>
      <c r="EE1056" s="23"/>
      <c r="EF1056" s="23"/>
      <c r="EG1056" s="23"/>
      <c r="EH1056" s="23"/>
      <c r="EI1056" s="23"/>
      <c r="EJ1056" s="23"/>
      <c r="EK1056" s="23"/>
      <c r="EL1056" s="23"/>
      <c r="EM1056" s="23"/>
      <c r="EN1056" s="23"/>
      <c r="EO1056" s="23"/>
      <c r="EP1056" s="23"/>
      <c r="EQ1056" s="23"/>
      <c r="ER1056" s="23"/>
      <c r="ES1056" s="23"/>
      <c r="ET1056" s="23"/>
      <c r="EU1056" s="23"/>
      <c r="EV1056" s="23"/>
      <c r="EW1056" s="23"/>
      <c r="EX1056" s="23"/>
      <c r="EY1056" s="23"/>
      <c r="EZ1056" s="23"/>
      <c r="FA1056" s="23"/>
      <c r="FB1056" s="23"/>
      <c r="FC1056" s="23"/>
      <c r="FD1056" s="23"/>
      <c r="FE1056" s="23"/>
      <c r="FF1056" s="23"/>
      <c r="FG1056" s="23"/>
      <c r="FH1056" s="23"/>
      <c r="FI1056" s="23"/>
      <c r="FJ1056" s="23"/>
      <c r="FK1056" s="23"/>
      <c r="FL1056" s="23"/>
      <c r="FM1056" s="23"/>
      <c r="FN1056" s="23"/>
      <c r="FO1056" s="23"/>
      <c r="FP1056" s="23"/>
      <c r="FQ1056" s="23"/>
      <c r="FR1056" s="23"/>
      <c r="FS1056" s="23"/>
      <c r="FT1056" s="23"/>
      <c r="FU1056" s="23"/>
      <c r="FV1056" s="23"/>
      <c r="FW1056" s="23"/>
      <c r="FX1056" s="23"/>
      <c r="FY1056" s="23"/>
      <c r="FZ1056" s="23"/>
      <c r="GA1056" s="23"/>
      <c r="GB1056" s="23"/>
      <c r="GC1056" s="23"/>
      <c r="GD1056" s="23"/>
      <c r="GE1056" s="23"/>
      <c r="GF1056" s="23"/>
      <c r="GG1056" s="23"/>
      <c r="GH1056" s="23"/>
      <c r="GI1056" s="23"/>
      <c r="GJ1056" s="23"/>
      <c r="GK1056" s="23"/>
    </row>
    <row r="1057" spans="1:193" x14ac:dyDescent="0.35">
      <c r="A1057" s="23"/>
      <c r="B1057" s="23"/>
      <c r="C1057" s="23"/>
      <c r="D1057" s="23"/>
      <c r="E1057" s="23"/>
      <c r="F1057" s="23"/>
      <c r="G1057" s="23"/>
      <c r="H1057" s="23"/>
      <c r="I1057" s="23"/>
      <c r="J1057" s="23"/>
      <c r="K1057" s="23"/>
      <c r="L1057" s="23"/>
      <c r="M1057" s="23"/>
      <c r="N1057" s="23"/>
      <c r="O1057" s="23"/>
      <c r="P1057" s="23"/>
      <c r="Q1057" s="23"/>
      <c r="R1057" s="23"/>
      <c r="S1057" s="23"/>
      <c r="T1057" s="23"/>
      <c r="U1057" s="23"/>
      <c r="V1057" s="23"/>
      <c r="W1057" s="23"/>
      <c r="X1057" s="23"/>
      <c r="Y1057" s="23"/>
      <c r="Z1057" s="23"/>
      <c r="AA1057" s="23"/>
      <c r="AB1057" s="23"/>
      <c r="AC1057" s="23"/>
      <c r="AD1057" s="23"/>
      <c r="AE1057" s="23"/>
      <c r="AF1057" s="23"/>
      <c r="AG1057" s="23"/>
      <c r="AH1057" s="23"/>
      <c r="AI1057" s="23"/>
      <c r="AJ1057" s="23"/>
      <c r="AK1057" s="23"/>
      <c r="AL1057" s="23"/>
      <c r="AM1057" s="23"/>
      <c r="AN1057" s="23"/>
      <c r="AO1057" s="23"/>
      <c r="AP1057" s="23"/>
      <c r="AQ1057" s="23"/>
      <c r="AR1057" s="23"/>
      <c r="AS1057" s="23"/>
      <c r="AT1057" s="23"/>
      <c r="AU1057" s="23"/>
      <c r="AV1057" s="23"/>
      <c r="AW1057" s="23"/>
      <c r="AX1057" s="23"/>
      <c r="AY1057" s="23"/>
      <c r="AZ1057" s="23"/>
      <c r="BA1057" s="23"/>
      <c r="BB1057" s="23"/>
      <c r="BC1057" s="23"/>
      <c r="BD1057" s="23"/>
      <c r="BE1057" s="23"/>
      <c r="BF1057" s="23"/>
      <c r="BG1057" s="23"/>
      <c r="BH1057" s="23"/>
      <c r="BI1057" s="23"/>
      <c r="BJ1057" s="23"/>
      <c r="BK1057" s="23"/>
      <c r="BL1057" s="23"/>
      <c r="BM1057" s="23"/>
      <c r="BN1057" s="23"/>
      <c r="BO1057" s="23"/>
      <c r="BP1057" s="23"/>
      <c r="BQ1057" s="23"/>
      <c r="BR1057" s="23"/>
      <c r="BS1057" s="23"/>
      <c r="BT1057" s="23"/>
      <c r="BU1057" s="23"/>
      <c r="BV1057" s="23"/>
      <c r="BW1057" s="23"/>
      <c r="BX1057" s="23"/>
      <c r="BY1057" s="23"/>
      <c r="BZ1057" s="23"/>
      <c r="CA1057" s="23"/>
      <c r="CB1057" s="23"/>
      <c r="CC1057" s="23"/>
      <c r="CD1057" s="23"/>
      <c r="CE1057" s="23"/>
      <c r="CF1057" s="23"/>
      <c r="CG1057" s="23"/>
      <c r="CH1057" s="23"/>
      <c r="CI1057" s="23"/>
      <c r="CJ1057" s="23"/>
      <c r="CK1057" s="23"/>
      <c r="CL1057" s="23"/>
      <c r="CM1057" s="23"/>
      <c r="CN1057" s="23"/>
      <c r="CO1057" s="23"/>
      <c r="CP1057" s="23"/>
      <c r="CQ1057" s="23"/>
      <c r="CR1057" s="23"/>
      <c r="CS1057" s="23"/>
      <c r="CT1057" s="23"/>
      <c r="CU1057" s="23"/>
      <c r="CV1057" s="23"/>
      <c r="CW1057" s="23"/>
      <c r="CX1057" s="23"/>
      <c r="CY1057" s="23"/>
      <c r="CZ1057" s="23"/>
      <c r="DA1057" s="23"/>
      <c r="DB1057" s="23"/>
      <c r="DC1057" s="23"/>
      <c r="DD1057" s="23"/>
      <c r="DE1057" s="23"/>
      <c r="DF1057" s="23"/>
      <c r="DG1057" s="23"/>
      <c r="DH1057" s="23"/>
      <c r="DI1057" s="23"/>
      <c r="DJ1057" s="23"/>
      <c r="DK1057" s="23"/>
      <c r="DL1057" s="23"/>
      <c r="DM1057" s="23"/>
      <c r="DN1057" s="23"/>
      <c r="DO1057" s="23"/>
      <c r="DP1057" s="23"/>
      <c r="DQ1057" s="23"/>
      <c r="DR1057" s="23"/>
      <c r="DS1057" s="23"/>
      <c r="DT1057" s="23"/>
      <c r="DU1057" s="23"/>
      <c r="DV1057" s="23"/>
      <c r="DW1057" s="23"/>
      <c r="DX1057" s="23"/>
      <c r="DY1057" s="23"/>
      <c r="DZ1057" s="23"/>
      <c r="EA1057" s="23"/>
      <c r="EB1057" s="23"/>
      <c r="EC1057" s="23"/>
      <c r="ED1057" s="23"/>
      <c r="EE1057" s="23"/>
      <c r="EF1057" s="23"/>
      <c r="EG1057" s="23"/>
      <c r="EH1057" s="23"/>
      <c r="EI1057" s="23"/>
      <c r="EJ1057" s="23"/>
      <c r="EK1057" s="23"/>
      <c r="EL1057" s="23"/>
      <c r="EM1057" s="23"/>
      <c r="EN1057" s="23"/>
      <c r="EO1057" s="23"/>
      <c r="EP1057" s="23"/>
      <c r="EQ1057" s="23"/>
      <c r="ER1057" s="23"/>
      <c r="ES1057" s="23"/>
      <c r="ET1057" s="23"/>
      <c r="EU1057" s="23"/>
      <c r="EV1057" s="23"/>
      <c r="EW1057" s="23"/>
      <c r="EX1057" s="23"/>
      <c r="EY1057" s="23"/>
      <c r="EZ1057" s="23"/>
      <c r="FA1057" s="23"/>
      <c r="FB1057" s="23"/>
      <c r="FC1057" s="23"/>
      <c r="FD1057" s="23"/>
      <c r="FE1057" s="23"/>
      <c r="FF1057" s="23"/>
      <c r="FG1057" s="23"/>
      <c r="FH1057" s="23"/>
      <c r="FI1057" s="23"/>
      <c r="FJ1057" s="23"/>
      <c r="FK1057" s="23"/>
      <c r="FL1057" s="23"/>
      <c r="FM1057" s="23"/>
      <c r="FN1057" s="23"/>
      <c r="FO1057" s="23"/>
      <c r="FP1057" s="23"/>
      <c r="FQ1057" s="23"/>
      <c r="FR1057" s="23"/>
      <c r="FS1057" s="23"/>
      <c r="FT1057" s="23"/>
      <c r="FU1057" s="23"/>
      <c r="FV1057" s="23"/>
      <c r="FW1057" s="23"/>
      <c r="FX1057" s="23"/>
      <c r="FY1057" s="23"/>
      <c r="FZ1057" s="23"/>
      <c r="GA1057" s="23"/>
      <c r="GB1057" s="23"/>
      <c r="GC1057" s="23"/>
      <c r="GD1057" s="23"/>
      <c r="GE1057" s="23"/>
      <c r="GF1057" s="23"/>
      <c r="GG1057" s="23"/>
      <c r="GH1057" s="23"/>
      <c r="GI1057" s="23"/>
      <c r="GJ1057" s="23"/>
      <c r="GK1057" s="23"/>
    </row>
    <row r="1058" spans="1:193" x14ac:dyDescent="0.35">
      <c r="A1058" s="23"/>
      <c r="B1058" s="23"/>
      <c r="C1058" s="23"/>
      <c r="D1058" s="23"/>
      <c r="E1058" s="23"/>
      <c r="F1058" s="23"/>
      <c r="G1058" s="23"/>
      <c r="H1058" s="23"/>
      <c r="I1058" s="23"/>
      <c r="J1058" s="23"/>
      <c r="K1058" s="23"/>
      <c r="L1058" s="23"/>
      <c r="M1058" s="23"/>
      <c r="N1058" s="23"/>
      <c r="O1058" s="23"/>
      <c r="P1058" s="23"/>
      <c r="Q1058" s="23"/>
      <c r="R1058" s="23"/>
      <c r="S1058" s="23"/>
      <c r="T1058" s="23"/>
      <c r="U1058" s="23"/>
      <c r="V1058" s="23"/>
      <c r="W1058" s="23"/>
      <c r="X1058" s="23"/>
      <c r="Y1058" s="23"/>
      <c r="Z1058" s="23"/>
      <c r="AA1058" s="23"/>
      <c r="AB1058" s="23"/>
      <c r="AC1058" s="23"/>
      <c r="AD1058" s="23"/>
      <c r="AE1058" s="23"/>
      <c r="AF1058" s="23"/>
      <c r="AG1058" s="23"/>
      <c r="AH1058" s="23"/>
      <c r="AI1058" s="23"/>
      <c r="AJ1058" s="23"/>
      <c r="AK1058" s="23"/>
      <c r="AL1058" s="23"/>
      <c r="AM1058" s="23"/>
      <c r="AN1058" s="23"/>
      <c r="AO1058" s="23"/>
      <c r="AP1058" s="23"/>
      <c r="AQ1058" s="23"/>
      <c r="AR1058" s="23"/>
      <c r="AS1058" s="23"/>
      <c r="AT1058" s="23"/>
      <c r="AU1058" s="23"/>
      <c r="AV1058" s="23"/>
      <c r="AW1058" s="23"/>
      <c r="AX1058" s="23"/>
      <c r="AY1058" s="23"/>
      <c r="AZ1058" s="23"/>
      <c r="BA1058" s="23"/>
      <c r="BB1058" s="23"/>
      <c r="BC1058" s="23"/>
      <c r="BD1058" s="23"/>
      <c r="BE1058" s="23"/>
      <c r="BF1058" s="23"/>
      <c r="BG1058" s="23"/>
      <c r="BH1058" s="23"/>
      <c r="BI1058" s="23"/>
      <c r="BJ1058" s="23"/>
      <c r="BK1058" s="23"/>
      <c r="BL1058" s="23"/>
      <c r="BM1058" s="23"/>
      <c r="BN1058" s="23"/>
      <c r="BO1058" s="23"/>
      <c r="BP1058" s="23"/>
      <c r="BQ1058" s="23"/>
      <c r="BR1058" s="23"/>
      <c r="BS1058" s="23"/>
      <c r="BT1058" s="23"/>
      <c r="BU1058" s="23"/>
      <c r="BV1058" s="23"/>
      <c r="BW1058" s="23"/>
      <c r="BX1058" s="23"/>
      <c r="BY1058" s="23"/>
      <c r="BZ1058" s="23"/>
      <c r="CA1058" s="23"/>
      <c r="CB1058" s="23"/>
      <c r="CC1058" s="23"/>
      <c r="CD1058" s="23"/>
      <c r="CE1058" s="23"/>
      <c r="CF1058" s="23"/>
      <c r="CG1058" s="23"/>
      <c r="CH1058" s="23"/>
      <c r="CI1058" s="23"/>
      <c r="CJ1058" s="23"/>
      <c r="CK1058" s="23"/>
      <c r="CL1058" s="23"/>
      <c r="CM1058" s="23"/>
      <c r="CN1058" s="23"/>
      <c r="CO1058" s="23"/>
      <c r="CP1058" s="23"/>
      <c r="CQ1058" s="23"/>
      <c r="CR1058" s="23"/>
      <c r="CS1058" s="23"/>
      <c r="CT1058" s="23"/>
      <c r="CU1058" s="23"/>
      <c r="CV1058" s="23"/>
      <c r="CW1058" s="23"/>
      <c r="CX1058" s="23"/>
      <c r="CY1058" s="23"/>
      <c r="CZ1058" s="23"/>
      <c r="DA1058" s="23"/>
      <c r="DB1058" s="23"/>
      <c r="DC1058" s="23"/>
      <c r="DD1058" s="23"/>
      <c r="DE1058" s="23"/>
      <c r="DF1058" s="23"/>
      <c r="DG1058" s="23"/>
      <c r="DH1058" s="23"/>
      <c r="DI1058" s="23"/>
      <c r="DJ1058" s="23"/>
      <c r="DK1058" s="23"/>
      <c r="DL1058" s="23"/>
      <c r="DM1058" s="23"/>
      <c r="DN1058" s="23"/>
      <c r="DO1058" s="23"/>
      <c r="DP1058" s="23"/>
      <c r="DQ1058" s="23"/>
      <c r="DR1058" s="23"/>
      <c r="DS1058" s="23"/>
      <c r="DT1058" s="23"/>
      <c r="DU1058" s="23"/>
      <c r="DV1058" s="23"/>
      <c r="DW1058" s="23"/>
      <c r="DX1058" s="23"/>
      <c r="DY1058" s="23"/>
      <c r="DZ1058" s="23"/>
      <c r="EA1058" s="23"/>
      <c r="EB1058" s="23"/>
      <c r="EC1058" s="23"/>
      <c r="ED1058" s="23"/>
      <c r="EE1058" s="23"/>
      <c r="EF1058" s="23"/>
      <c r="EG1058" s="23"/>
      <c r="EH1058" s="23"/>
      <c r="EI1058" s="23"/>
      <c r="EJ1058" s="23"/>
      <c r="EK1058" s="23"/>
      <c r="EL1058" s="23"/>
      <c r="EM1058" s="23"/>
      <c r="EN1058" s="23"/>
      <c r="EO1058" s="23"/>
      <c r="EP1058" s="23"/>
      <c r="EQ1058" s="23"/>
      <c r="ER1058" s="23"/>
      <c r="ES1058" s="23"/>
      <c r="ET1058" s="23"/>
      <c r="EU1058" s="23"/>
      <c r="EV1058" s="23"/>
      <c r="EW1058" s="23"/>
      <c r="EX1058" s="23"/>
      <c r="EY1058" s="23"/>
      <c r="EZ1058" s="23"/>
      <c r="FA1058" s="23"/>
      <c r="FB1058" s="23"/>
      <c r="FC1058" s="23"/>
      <c r="FD1058" s="23"/>
      <c r="FE1058" s="23"/>
      <c r="FF1058" s="23"/>
      <c r="FG1058" s="23"/>
      <c r="FH1058" s="23"/>
      <c r="FI1058" s="23"/>
      <c r="FJ1058" s="23"/>
      <c r="FK1058" s="23"/>
      <c r="FL1058" s="23"/>
      <c r="FM1058" s="23"/>
      <c r="FN1058" s="23"/>
      <c r="FO1058" s="23"/>
      <c r="FP1058" s="23"/>
      <c r="FQ1058" s="23"/>
      <c r="FR1058" s="23"/>
      <c r="FS1058" s="23"/>
      <c r="FT1058" s="23"/>
      <c r="FU1058" s="23"/>
      <c r="FV1058" s="23"/>
      <c r="FW1058" s="23"/>
      <c r="FX1058" s="23"/>
      <c r="FY1058" s="23"/>
      <c r="FZ1058" s="23"/>
      <c r="GA1058" s="23"/>
      <c r="GB1058" s="23"/>
      <c r="GC1058" s="23"/>
      <c r="GD1058" s="23"/>
      <c r="GE1058" s="23"/>
      <c r="GF1058" s="23"/>
      <c r="GG1058" s="23"/>
      <c r="GH1058" s="23"/>
      <c r="GI1058" s="23"/>
      <c r="GJ1058" s="23"/>
      <c r="GK1058" s="23"/>
    </row>
    <row r="1059" spans="1:193" x14ac:dyDescent="0.35">
      <c r="A1059" s="23"/>
      <c r="B1059" s="23"/>
      <c r="C1059" s="23"/>
      <c r="D1059" s="23"/>
      <c r="E1059" s="23"/>
      <c r="F1059" s="23"/>
      <c r="G1059" s="23"/>
      <c r="H1059" s="23"/>
      <c r="I1059" s="23"/>
      <c r="J1059" s="23"/>
      <c r="K1059" s="23"/>
      <c r="L1059" s="23"/>
      <c r="M1059" s="23"/>
      <c r="N1059" s="23"/>
      <c r="O1059" s="23"/>
      <c r="P1059" s="23"/>
      <c r="Q1059" s="23"/>
      <c r="R1059" s="23"/>
      <c r="S1059" s="23"/>
      <c r="T1059" s="23"/>
      <c r="U1059" s="23"/>
      <c r="V1059" s="23"/>
      <c r="W1059" s="23"/>
      <c r="X1059" s="23"/>
      <c r="Y1059" s="23"/>
      <c r="Z1059" s="23"/>
      <c r="AA1059" s="23"/>
      <c r="AB1059" s="23"/>
      <c r="AC1059" s="23"/>
      <c r="AD1059" s="23"/>
      <c r="AE1059" s="23"/>
      <c r="AF1059" s="23"/>
      <c r="AG1059" s="23"/>
      <c r="AH1059" s="23"/>
      <c r="AI1059" s="23"/>
      <c r="AJ1059" s="23"/>
      <c r="AK1059" s="23"/>
      <c r="AL1059" s="23"/>
      <c r="AM1059" s="23"/>
      <c r="AN1059" s="23"/>
      <c r="AO1059" s="23"/>
      <c r="AP1059" s="23"/>
      <c r="AQ1059" s="23"/>
      <c r="AR1059" s="23"/>
      <c r="AS1059" s="23"/>
      <c r="AT1059" s="23"/>
      <c r="AU1059" s="23"/>
      <c r="AV1059" s="23"/>
      <c r="AW1059" s="23"/>
      <c r="AX1059" s="23"/>
      <c r="AY1059" s="23"/>
      <c r="AZ1059" s="23"/>
      <c r="BA1059" s="23"/>
      <c r="BB1059" s="23"/>
      <c r="BC1059" s="23"/>
      <c r="BD1059" s="23"/>
      <c r="BE1059" s="23"/>
      <c r="BF1059" s="23"/>
      <c r="BG1059" s="23"/>
      <c r="BH1059" s="23"/>
      <c r="BI1059" s="23"/>
      <c r="BJ1059" s="23"/>
      <c r="BK1059" s="23"/>
      <c r="BL1059" s="23"/>
      <c r="BM1059" s="23"/>
      <c r="BN1059" s="23"/>
      <c r="BO1059" s="23"/>
      <c r="BP1059" s="23"/>
      <c r="BQ1059" s="23"/>
      <c r="BR1059" s="23"/>
      <c r="BS1059" s="23"/>
      <c r="BT1059" s="23"/>
      <c r="BU1059" s="23"/>
      <c r="BV1059" s="23"/>
      <c r="BW1059" s="23"/>
      <c r="BX1059" s="23"/>
      <c r="BY1059" s="23"/>
      <c r="BZ1059" s="23"/>
      <c r="CA1059" s="23"/>
      <c r="CB1059" s="23"/>
      <c r="CC1059" s="23"/>
      <c r="CD1059" s="23"/>
      <c r="CE1059" s="23"/>
      <c r="CF1059" s="23"/>
      <c r="CG1059" s="23"/>
      <c r="CH1059" s="23"/>
      <c r="CI1059" s="23"/>
      <c r="CJ1059" s="23"/>
      <c r="CK1059" s="23"/>
      <c r="CL1059" s="23"/>
      <c r="CM1059" s="23"/>
      <c r="CN1059" s="23"/>
      <c r="CO1059" s="23"/>
      <c r="CP1059" s="23"/>
      <c r="CQ1059" s="23"/>
      <c r="CR1059" s="23"/>
      <c r="CS1059" s="23"/>
      <c r="CT1059" s="23"/>
      <c r="CU1059" s="23"/>
      <c r="CV1059" s="23"/>
      <c r="CW1059" s="23"/>
      <c r="CX1059" s="23"/>
      <c r="CY1059" s="23"/>
      <c r="CZ1059" s="23"/>
      <c r="DA1059" s="23"/>
      <c r="DB1059" s="23"/>
      <c r="DC1059" s="23"/>
      <c r="DD1059" s="23"/>
      <c r="DE1059" s="23"/>
      <c r="DF1059" s="23"/>
      <c r="DG1059" s="23"/>
      <c r="DH1059" s="23"/>
      <c r="DI1059" s="23"/>
      <c r="DJ1059" s="23"/>
      <c r="DK1059" s="23"/>
      <c r="DL1059" s="23"/>
      <c r="DM1059" s="23"/>
      <c r="DN1059" s="23"/>
      <c r="DO1059" s="23"/>
      <c r="DP1059" s="23"/>
      <c r="DQ1059" s="23"/>
      <c r="DR1059" s="23"/>
      <c r="DS1059" s="23"/>
      <c r="DT1059" s="23"/>
      <c r="DU1059" s="23"/>
      <c r="DV1059" s="23"/>
      <c r="DW1059" s="23"/>
      <c r="DX1059" s="23"/>
      <c r="DY1059" s="23"/>
      <c r="DZ1059" s="23"/>
      <c r="EA1059" s="23"/>
      <c r="EB1059" s="23"/>
      <c r="EC1059" s="23"/>
      <c r="ED1059" s="23"/>
      <c r="EE1059" s="23"/>
      <c r="EF1059" s="23"/>
      <c r="EG1059" s="23"/>
      <c r="EH1059" s="23"/>
      <c r="EI1059" s="23"/>
      <c r="EJ1059" s="23"/>
      <c r="EK1059" s="23"/>
      <c r="EL1059" s="23"/>
      <c r="EM1059" s="23"/>
      <c r="EN1059" s="23"/>
      <c r="EO1059" s="23"/>
      <c r="EP1059" s="23"/>
      <c r="EQ1059" s="23"/>
      <c r="ER1059" s="23"/>
      <c r="ES1059" s="23"/>
      <c r="ET1059" s="23"/>
      <c r="EU1059" s="23"/>
      <c r="EV1059" s="23"/>
      <c r="EW1059" s="23"/>
      <c r="EX1059" s="23"/>
      <c r="EY1059" s="23"/>
      <c r="EZ1059" s="23"/>
      <c r="FA1059" s="23"/>
      <c r="FB1059" s="23"/>
      <c r="FC1059" s="23"/>
      <c r="FD1059" s="23"/>
      <c r="FE1059" s="23"/>
      <c r="FF1059" s="23"/>
      <c r="FG1059" s="23"/>
      <c r="FH1059" s="23"/>
      <c r="FI1059" s="23"/>
      <c r="FJ1059" s="23"/>
      <c r="FK1059" s="23"/>
      <c r="FL1059" s="23"/>
      <c r="FM1059" s="23"/>
      <c r="FN1059" s="23"/>
      <c r="FO1059" s="23"/>
      <c r="FP1059" s="23"/>
      <c r="FQ1059" s="23"/>
      <c r="FR1059" s="23"/>
      <c r="FS1059" s="23"/>
      <c r="FT1059" s="23"/>
      <c r="FU1059" s="23"/>
      <c r="FV1059" s="23"/>
      <c r="FW1059" s="23"/>
      <c r="FX1059" s="23"/>
      <c r="FY1059" s="23"/>
      <c r="FZ1059" s="23"/>
      <c r="GA1059" s="23"/>
      <c r="GB1059" s="23"/>
      <c r="GC1059" s="23"/>
      <c r="GD1059" s="23"/>
      <c r="GE1059" s="23"/>
      <c r="GF1059" s="23"/>
      <c r="GG1059" s="23"/>
      <c r="GH1059" s="23"/>
      <c r="GI1059" s="23"/>
      <c r="GJ1059" s="23"/>
      <c r="GK1059" s="23"/>
    </row>
    <row r="1060" spans="1:193" x14ac:dyDescent="0.35">
      <c r="A1060" s="23"/>
      <c r="B1060" s="23"/>
      <c r="C1060" s="23"/>
      <c r="D1060" s="23"/>
      <c r="E1060" s="23"/>
      <c r="F1060" s="23"/>
      <c r="G1060" s="23"/>
      <c r="H1060" s="23"/>
      <c r="I1060" s="23"/>
      <c r="J1060" s="23"/>
      <c r="K1060" s="23"/>
      <c r="L1060" s="23"/>
      <c r="M1060" s="23"/>
      <c r="N1060" s="23"/>
      <c r="O1060" s="23"/>
      <c r="P1060" s="23"/>
      <c r="Q1060" s="23"/>
      <c r="R1060" s="23"/>
      <c r="S1060" s="23"/>
      <c r="T1060" s="23"/>
      <c r="U1060" s="23"/>
      <c r="V1060" s="23"/>
      <c r="W1060" s="23"/>
      <c r="X1060" s="23"/>
      <c r="Y1060" s="23"/>
      <c r="Z1060" s="23"/>
      <c r="AA1060" s="23"/>
      <c r="AB1060" s="23"/>
      <c r="AC1060" s="23"/>
      <c r="AD1060" s="23"/>
      <c r="AE1060" s="23"/>
      <c r="AF1060" s="23"/>
      <c r="AG1060" s="23"/>
      <c r="AH1060" s="23"/>
      <c r="AI1060" s="23"/>
      <c r="AJ1060" s="23"/>
      <c r="AK1060" s="23"/>
      <c r="AL1060" s="23"/>
      <c r="AM1060" s="23"/>
      <c r="AN1060" s="23"/>
      <c r="AO1060" s="23"/>
      <c r="AP1060" s="23"/>
      <c r="AQ1060" s="23"/>
      <c r="AR1060" s="23"/>
      <c r="AS1060" s="23"/>
      <c r="AT1060" s="23"/>
      <c r="AU1060" s="23"/>
      <c r="AV1060" s="23"/>
      <c r="AW1060" s="23"/>
      <c r="AX1060" s="23"/>
      <c r="AY1060" s="23"/>
      <c r="AZ1060" s="23"/>
      <c r="BA1060" s="23"/>
      <c r="BB1060" s="23"/>
      <c r="BC1060" s="23"/>
      <c r="BD1060" s="23"/>
      <c r="BE1060" s="23"/>
      <c r="BF1060" s="23"/>
      <c r="BG1060" s="23"/>
      <c r="BH1060" s="23"/>
      <c r="BI1060" s="23"/>
      <c r="BJ1060" s="23"/>
      <c r="BK1060" s="23"/>
      <c r="BL1060" s="23"/>
      <c r="BM1060" s="23"/>
      <c r="BN1060" s="23"/>
      <c r="BO1060" s="23"/>
      <c r="BP1060" s="23"/>
      <c r="BQ1060" s="23"/>
      <c r="BR1060" s="23"/>
      <c r="BS1060" s="23"/>
      <c r="BT1060" s="23"/>
      <c r="BU1060" s="23"/>
      <c r="BV1060" s="23"/>
      <c r="BW1060" s="23"/>
      <c r="BX1060" s="23"/>
      <c r="BY1060" s="23"/>
      <c r="BZ1060" s="23"/>
      <c r="CA1060" s="23"/>
      <c r="CB1060" s="23"/>
      <c r="CC1060" s="23"/>
      <c r="CD1060" s="23"/>
      <c r="CE1060" s="23"/>
      <c r="CF1060" s="23"/>
      <c r="CG1060" s="23"/>
      <c r="CH1060" s="23"/>
      <c r="CI1060" s="23"/>
      <c r="CJ1060" s="23"/>
      <c r="CK1060" s="23"/>
      <c r="CL1060" s="23"/>
      <c r="CM1060" s="23"/>
      <c r="CN1060" s="23"/>
      <c r="CO1060" s="23"/>
      <c r="CP1060" s="23"/>
      <c r="CQ1060" s="23"/>
      <c r="CR1060" s="23"/>
      <c r="CS1060" s="23"/>
      <c r="CT1060" s="23"/>
      <c r="CU1060" s="23"/>
      <c r="CV1060" s="23"/>
      <c r="CW1060" s="23"/>
      <c r="CX1060" s="23"/>
      <c r="CY1060" s="23"/>
      <c r="CZ1060" s="23"/>
      <c r="DA1060" s="23"/>
      <c r="DB1060" s="23"/>
      <c r="DC1060" s="23"/>
      <c r="DD1060" s="23"/>
      <c r="DE1060" s="23"/>
      <c r="DF1060" s="23"/>
      <c r="DG1060" s="23"/>
      <c r="DH1060" s="23"/>
      <c r="DI1060" s="23"/>
      <c r="DJ1060" s="23"/>
      <c r="DK1060" s="23"/>
      <c r="DL1060" s="23"/>
      <c r="DM1060" s="23"/>
      <c r="DN1060" s="23"/>
      <c r="DO1060" s="23"/>
      <c r="DP1060" s="23"/>
      <c r="DQ1060" s="23"/>
      <c r="DR1060" s="23"/>
      <c r="DS1060" s="23"/>
      <c r="DT1060" s="23"/>
      <c r="DU1060" s="23"/>
      <c r="DV1060" s="23"/>
      <c r="DW1060" s="23"/>
      <c r="DX1060" s="23"/>
      <c r="DY1060" s="23"/>
      <c r="DZ1060" s="23"/>
      <c r="EA1060" s="23"/>
      <c r="EB1060" s="23"/>
      <c r="EC1060" s="23"/>
      <c r="ED1060" s="23"/>
      <c r="EE1060" s="23"/>
      <c r="EF1060" s="23"/>
      <c r="EG1060" s="23"/>
      <c r="EH1060" s="23"/>
      <c r="EI1060" s="23"/>
      <c r="EJ1060" s="23"/>
      <c r="EK1060" s="23"/>
      <c r="EL1060" s="23"/>
      <c r="EM1060" s="23"/>
      <c r="EN1060" s="23"/>
      <c r="EO1060" s="23"/>
      <c r="EP1060" s="23"/>
      <c r="EQ1060" s="23"/>
      <c r="ER1060" s="23"/>
      <c r="ES1060" s="23"/>
      <c r="ET1060" s="23"/>
      <c r="EU1060" s="23"/>
      <c r="EV1060" s="23"/>
      <c r="EW1060" s="23"/>
      <c r="EX1060" s="23"/>
      <c r="EY1060" s="23"/>
      <c r="EZ1060" s="23"/>
      <c r="FA1060" s="23"/>
      <c r="FB1060" s="23"/>
      <c r="FC1060" s="23"/>
      <c r="FD1060" s="23"/>
      <c r="FE1060" s="23"/>
      <c r="FF1060" s="23"/>
      <c r="FG1060" s="23"/>
      <c r="FH1060" s="23"/>
      <c r="FI1060" s="23"/>
      <c r="FJ1060" s="23"/>
      <c r="FK1060" s="23"/>
      <c r="FL1060" s="23"/>
      <c r="FM1060" s="23"/>
      <c r="FN1060" s="23"/>
      <c r="FO1060" s="23"/>
      <c r="FP1060" s="23"/>
      <c r="FQ1060" s="23"/>
      <c r="FR1060" s="23"/>
      <c r="FS1060" s="23"/>
      <c r="FT1060" s="23"/>
      <c r="FU1060" s="23"/>
      <c r="FV1060" s="23"/>
      <c r="FW1060" s="23"/>
      <c r="FX1060" s="23"/>
      <c r="FY1060" s="23"/>
      <c r="FZ1060" s="23"/>
      <c r="GA1060" s="23"/>
      <c r="GB1060" s="23"/>
      <c r="GC1060" s="23"/>
      <c r="GD1060" s="23"/>
      <c r="GE1060" s="23"/>
      <c r="GF1060" s="23"/>
      <c r="GG1060" s="23"/>
      <c r="GH1060" s="23"/>
      <c r="GI1060" s="23"/>
      <c r="GJ1060" s="23"/>
      <c r="GK1060" s="23"/>
    </row>
    <row r="1061" spans="1:193" x14ac:dyDescent="0.35">
      <c r="A1061" s="23"/>
      <c r="B1061" s="23"/>
      <c r="C1061" s="23"/>
      <c r="D1061" s="23"/>
      <c r="E1061" s="23"/>
      <c r="F1061" s="23"/>
      <c r="G1061" s="23"/>
      <c r="H1061" s="23"/>
      <c r="I1061" s="23"/>
      <c r="J1061" s="23"/>
      <c r="K1061" s="23"/>
      <c r="L1061" s="23"/>
      <c r="M1061" s="23"/>
      <c r="N1061" s="23"/>
      <c r="O1061" s="23"/>
      <c r="P1061" s="23"/>
      <c r="Q1061" s="23"/>
      <c r="R1061" s="23"/>
      <c r="S1061" s="23"/>
      <c r="T1061" s="23"/>
      <c r="U1061" s="23"/>
      <c r="V1061" s="23"/>
      <c r="W1061" s="23"/>
      <c r="X1061" s="23"/>
      <c r="Y1061" s="23"/>
      <c r="Z1061" s="23"/>
      <c r="AA1061" s="23"/>
      <c r="AB1061" s="23"/>
      <c r="AC1061" s="23"/>
      <c r="AD1061" s="23"/>
      <c r="AE1061" s="23"/>
      <c r="AF1061" s="23"/>
      <c r="AG1061" s="23"/>
      <c r="AH1061" s="23"/>
      <c r="AI1061" s="23"/>
      <c r="AJ1061" s="23"/>
      <c r="AK1061" s="23"/>
      <c r="AL1061" s="23"/>
      <c r="AM1061" s="23"/>
      <c r="AN1061" s="23"/>
      <c r="AO1061" s="23"/>
      <c r="AP1061" s="23"/>
      <c r="AQ1061" s="23"/>
      <c r="AR1061" s="23"/>
      <c r="AS1061" s="23"/>
      <c r="AT1061" s="23"/>
      <c r="AU1061" s="23"/>
      <c r="AV1061" s="23"/>
      <c r="AW1061" s="23"/>
      <c r="AX1061" s="23"/>
      <c r="AY1061" s="23"/>
      <c r="AZ1061" s="23"/>
      <c r="BA1061" s="23"/>
      <c r="BB1061" s="23"/>
      <c r="BC1061" s="23"/>
      <c r="BD1061" s="23"/>
      <c r="BE1061" s="23"/>
      <c r="BF1061" s="23"/>
      <c r="BG1061" s="23"/>
      <c r="BH1061" s="23"/>
      <c r="BI1061" s="23"/>
      <c r="BJ1061" s="23"/>
      <c r="BK1061" s="23"/>
      <c r="BL1061" s="23"/>
      <c r="BM1061" s="23"/>
      <c r="BN1061" s="23"/>
      <c r="BO1061" s="23"/>
      <c r="BP1061" s="23"/>
      <c r="BQ1061" s="23"/>
      <c r="BR1061" s="23"/>
      <c r="BS1061" s="23"/>
      <c r="BT1061" s="23"/>
      <c r="BU1061" s="23"/>
      <c r="BV1061" s="23"/>
      <c r="BW1061" s="23"/>
      <c r="BX1061" s="23"/>
      <c r="BY1061" s="23"/>
      <c r="BZ1061" s="23"/>
      <c r="CA1061" s="23"/>
      <c r="CB1061" s="23"/>
      <c r="CC1061" s="23"/>
      <c r="CD1061" s="23"/>
      <c r="CE1061" s="23"/>
      <c r="CF1061" s="23"/>
      <c r="CG1061" s="23"/>
      <c r="CH1061" s="23"/>
      <c r="CI1061" s="23"/>
      <c r="CJ1061" s="23"/>
      <c r="CK1061" s="23"/>
      <c r="CL1061" s="23"/>
      <c r="CM1061" s="23"/>
      <c r="CN1061" s="23"/>
      <c r="CO1061" s="23"/>
      <c r="CP1061" s="23"/>
      <c r="CQ1061" s="23"/>
      <c r="CR1061" s="23"/>
      <c r="CS1061" s="23"/>
      <c r="CT1061" s="23"/>
      <c r="CU1061" s="23"/>
      <c r="CV1061" s="23"/>
      <c r="CW1061" s="23"/>
      <c r="CX1061" s="23"/>
      <c r="CY1061" s="23"/>
      <c r="CZ1061" s="23"/>
      <c r="DA1061" s="23"/>
      <c r="DB1061" s="23"/>
      <c r="DC1061" s="23"/>
      <c r="DD1061" s="23"/>
      <c r="DE1061" s="23"/>
      <c r="DF1061" s="23"/>
      <c r="DG1061" s="23"/>
      <c r="DH1061" s="23"/>
      <c r="DI1061" s="23"/>
      <c r="DJ1061" s="23"/>
      <c r="DK1061" s="23"/>
      <c r="DL1061" s="23"/>
      <c r="DM1061" s="23"/>
      <c r="DN1061" s="23"/>
      <c r="DO1061" s="23"/>
      <c r="DP1061" s="23"/>
      <c r="DQ1061" s="23"/>
      <c r="DR1061" s="23"/>
      <c r="DS1061" s="23"/>
      <c r="DT1061" s="23"/>
      <c r="DU1061" s="23"/>
      <c r="DV1061" s="23"/>
      <c r="DW1061" s="23"/>
      <c r="DX1061" s="23"/>
      <c r="DY1061" s="23"/>
      <c r="DZ1061" s="23"/>
      <c r="EA1061" s="23"/>
      <c r="EB1061" s="23"/>
      <c r="EC1061" s="23"/>
      <c r="ED1061" s="23"/>
      <c r="EE1061" s="23"/>
      <c r="EF1061" s="23"/>
      <c r="EG1061" s="23"/>
      <c r="EH1061" s="23"/>
      <c r="EI1061" s="23"/>
      <c r="EJ1061" s="23"/>
      <c r="EK1061" s="23"/>
      <c r="EL1061" s="23"/>
      <c r="EM1061" s="23"/>
      <c r="EN1061" s="23"/>
      <c r="EO1061" s="23"/>
      <c r="EP1061" s="23"/>
      <c r="EQ1061" s="23"/>
      <c r="ER1061" s="23"/>
      <c r="ES1061" s="23"/>
      <c r="ET1061" s="23"/>
      <c r="EU1061" s="23"/>
      <c r="EV1061" s="23"/>
      <c r="EW1061" s="23"/>
      <c r="EX1061" s="23"/>
      <c r="EY1061" s="23"/>
      <c r="EZ1061" s="23"/>
      <c r="FA1061" s="23"/>
      <c r="FB1061" s="23"/>
      <c r="FC1061" s="23"/>
      <c r="FD1061" s="23"/>
      <c r="FE1061" s="23"/>
      <c r="FF1061" s="23"/>
      <c r="FG1061" s="23"/>
      <c r="FH1061" s="23"/>
      <c r="FI1061" s="23"/>
      <c r="FJ1061" s="23"/>
      <c r="FK1061" s="23"/>
      <c r="FL1061" s="23"/>
      <c r="FM1061" s="23"/>
      <c r="FN1061" s="23"/>
      <c r="FO1061" s="23"/>
      <c r="FP1061" s="23"/>
      <c r="FQ1061" s="23"/>
      <c r="FR1061" s="23"/>
      <c r="FS1061" s="23"/>
      <c r="FT1061" s="23"/>
      <c r="FU1061" s="23"/>
      <c r="FV1061" s="23"/>
      <c r="FW1061" s="23"/>
      <c r="FX1061" s="23"/>
      <c r="FY1061" s="23"/>
      <c r="FZ1061" s="23"/>
      <c r="GA1061" s="23"/>
      <c r="GB1061" s="23"/>
      <c r="GC1061" s="23"/>
      <c r="GD1061" s="23"/>
      <c r="GE1061" s="23"/>
      <c r="GF1061" s="23"/>
      <c r="GG1061" s="23"/>
      <c r="GH1061" s="23"/>
      <c r="GI1061" s="23"/>
      <c r="GJ1061" s="23"/>
      <c r="GK1061" s="23"/>
    </row>
    <row r="1062" spans="1:193" x14ac:dyDescent="0.35">
      <c r="A1062" s="23"/>
      <c r="B1062" s="23"/>
      <c r="C1062" s="23"/>
      <c r="D1062" s="23"/>
      <c r="E1062" s="23"/>
      <c r="F1062" s="23"/>
      <c r="G1062" s="23"/>
      <c r="H1062" s="23"/>
      <c r="I1062" s="23"/>
      <c r="J1062" s="23"/>
      <c r="K1062" s="23"/>
      <c r="L1062" s="23"/>
      <c r="M1062" s="23"/>
      <c r="N1062" s="23"/>
      <c r="O1062" s="23"/>
      <c r="P1062" s="23"/>
      <c r="Q1062" s="23"/>
      <c r="R1062" s="23"/>
      <c r="S1062" s="23"/>
      <c r="T1062" s="23"/>
      <c r="U1062" s="23"/>
      <c r="V1062" s="23"/>
      <c r="W1062" s="23"/>
      <c r="X1062" s="23"/>
      <c r="Y1062" s="23"/>
      <c r="Z1062" s="23"/>
      <c r="AA1062" s="23"/>
      <c r="AB1062" s="23"/>
      <c r="AC1062" s="23"/>
      <c r="AD1062" s="23"/>
      <c r="AE1062" s="23"/>
      <c r="AF1062" s="23"/>
      <c r="AG1062" s="23"/>
      <c r="AH1062" s="23"/>
      <c r="AI1062" s="23"/>
      <c r="AJ1062" s="23"/>
      <c r="AK1062" s="23"/>
      <c r="AL1062" s="23"/>
      <c r="AM1062" s="23"/>
      <c r="AN1062" s="23"/>
      <c r="AO1062" s="23"/>
      <c r="AP1062" s="23"/>
      <c r="AQ1062" s="23"/>
      <c r="AR1062" s="23"/>
      <c r="AS1062" s="23"/>
      <c r="AT1062" s="23"/>
      <c r="AU1062" s="23"/>
      <c r="AV1062" s="23"/>
      <c r="AW1062" s="23"/>
      <c r="AX1062" s="23"/>
      <c r="AY1062" s="23"/>
      <c r="AZ1062" s="23"/>
      <c r="BA1062" s="23"/>
      <c r="BB1062" s="23"/>
      <c r="BC1062" s="23"/>
      <c r="BD1062" s="23"/>
      <c r="BE1062" s="23"/>
      <c r="BF1062" s="23"/>
      <c r="BG1062" s="23"/>
      <c r="BH1062" s="23"/>
      <c r="BI1062" s="23"/>
      <c r="BJ1062" s="23"/>
      <c r="BK1062" s="23"/>
      <c r="BL1062" s="23"/>
      <c r="BM1062" s="23"/>
      <c r="BN1062" s="23"/>
      <c r="BO1062" s="23"/>
      <c r="BP1062" s="23"/>
      <c r="BQ1062" s="23"/>
      <c r="BR1062" s="23"/>
      <c r="BS1062" s="23"/>
      <c r="BT1062" s="23"/>
      <c r="BU1062" s="23"/>
      <c r="BV1062" s="23"/>
      <c r="BW1062" s="23"/>
      <c r="BX1062" s="23"/>
      <c r="BY1062" s="23"/>
      <c r="BZ1062" s="23"/>
      <c r="CA1062" s="23"/>
      <c r="CB1062" s="23"/>
      <c r="CC1062" s="23"/>
      <c r="CD1062" s="23"/>
      <c r="CE1062" s="23"/>
      <c r="CF1062" s="23"/>
      <c r="CG1062" s="23"/>
      <c r="CH1062" s="23"/>
      <c r="CI1062" s="23"/>
      <c r="CJ1062" s="23"/>
      <c r="CK1062" s="23"/>
      <c r="CL1062" s="23"/>
      <c r="CM1062" s="23"/>
      <c r="CN1062" s="23"/>
      <c r="CO1062" s="23"/>
      <c r="CP1062" s="23"/>
      <c r="CQ1062" s="23"/>
      <c r="CR1062" s="23"/>
      <c r="CS1062" s="23"/>
      <c r="CT1062" s="23"/>
      <c r="CU1062" s="23"/>
      <c r="CV1062" s="23"/>
      <c r="CW1062" s="23"/>
      <c r="CX1062" s="23"/>
      <c r="CY1062" s="23"/>
      <c r="CZ1062" s="23"/>
      <c r="DA1062" s="23"/>
      <c r="DB1062" s="23"/>
      <c r="DC1062" s="23"/>
      <c r="DD1062" s="23"/>
      <c r="DE1062" s="23"/>
      <c r="DF1062" s="23"/>
      <c r="DG1062" s="23"/>
      <c r="DH1062" s="23"/>
      <c r="DI1062" s="23"/>
      <c r="DJ1062" s="23"/>
      <c r="DK1062" s="23"/>
      <c r="DL1062" s="23"/>
      <c r="DM1062" s="23"/>
      <c r="DN1062" s="23"/>
      <c r="DO1062" s="23"/>
      <c r="DP1062" s="23"/>
      <c r="DQ1062" s="23"/>
      <c r="DR1062" s="23"/>
      <c r="DS1062" s="23"/>
      <c r="DT1062" s="23"/>
      <c r="DU1062" s="23"/>
      <c r="DV1062" s="23"/>
      <c r="DW1062" s="23"/>
      <c r="DX1062" s="23"/>
      <c r="DY1062" s="23"/>
      <c r="DZ1062" s="23"/>
      <c r="EA1062" s="23"/>
      <c r="EB1062" s="23"/>
      <c r="EC1062" s="23"/>
      <c r="ED1062" s="23"/>
      <c r="EE1062" s="23"/>
      <c r="EF1062" s="23"/>
      <c r="EG1062" s="23"/>
      <c r="EH1062" s="23"/>
      <c r="EI1062" s="23"/>
      <c r="EJ1062" s="23"/>
      <c r="EK1062" s="23"/>
      <c r="EL1062" s="23"/>
      <c r="EM1062" s="23"/>
      <c r="EN1062" s="23"/>
      <c r="EO1062" s="23"/>
      <c r="EP1062" s="23"/>
      <c r="EQ1062" s="23"/>
      <c r="ER1062" s="23"/>
      <c r="ES1062" s="23"/>
      <c r="ET1062" s="23"/>
      <c r="EU1062" s="23"/>
      <c r="EV1062" s="23"/>
      <c r="EW1062" s="23"/>
      <c r="EX1062" s="23"/>
      <c r="EY1062" s="23"/>
      <c r="EZ1062" s="23"/>
      <c r="FA1062" s="23"/>
      <c r="FB1062" s="23"/>
      <c r="FC1062" s="23"/>
      <c r="FD1062" s="23"/>
      <c r="FE1062" s="23"/>
      <c r="FF1062" s="23"/>
      <c r="FG1062" s="23"/>
      <c r="FH1062" s="23"/>
      <c r="FI1062" s="23"/>
      <c r="FJ1062" s="23"/>
      <c r="FK1062" s="23"/>
      <c r="FL1062" s="23"/>
      <c r="FM1062" s="23"/>
      <c r="FN1062" s="23"/>
      <c r="FO1062" s="23"/>
      <c r="FP1062" s="23"/>
      <c r="FQ1062" s="23"/>
      <c r="FR1062" s="23"/>
      <c r="FS1062" s="23"/>
      <c r="FT1062" s="23"/>
      <c r="FU1062" s="23"/>
      <c r="FV1062" s="23"/>
      <c r="FW1062" s="23"/>
      <c r="FX1062" s="23"/>
      <c r="FY1062" s="23"/>
      <c r="FZ1062" s="23"/>
      <c r="GA1062" s="23"/>
      <c r="GB1062" s="23"/>
      <c r="GC1062" s="23"/>
      <c r="GD1062" s="23"/>
      <c r="GE1062" s="23"/>
      <c r="GF1062" s="23"/>
      <c r="GG1062" s="23"/>
      <c r="GH1062" s="23"/>
      <c r="GI1062" s="23"/>
      <c r="GJ1062" s="23"/>
      <c r="GK1062" s="23"/>
    </row>
    <row r="1063" spans="1:193" x14ac:dyDescent="0.35">
      <c r="A1063" s="23"/>
      <c r="B1063" s="23"/>
      <c r="C1063" s="23"/>
      <c r="D1063" s="23"/>
      <c r="E1063" s="23"/>
      <c r="F1063" s="23"/>
      <c r="G1063" s="23"/>
      <c r="H1063" s="23"/>
      <c r="I1063" s="23"/>
      <c r="J1063" s="23"/>
      <c r="K1063" s="23"/>
      <c r="L1063" s="23"/>
      <c r="M1063" s="23"/>
      <c r="N1063" s="23"/>
      <c r="O1063" s="23"/>
      <c r="P1063" s="23"/>
      <c r="Q1063" s="23"/>
      <c r="R1063" s="23"/>
      <c r="S1063" s="23"/>
      <c r="T1063" s="23"/>
      <c r="U1063" s="23"/>
      <c r="V1063" s="23"/>
      <c r="W1063" s="23"/>
      <c r="X1063" s="23"/>
      <c r="Y1063" s="23"/>
      <c r="Z1063" s="23"/>
      <c r="AA1063" s="23"/>
      <c r="AB1063" s="23"/>
      <c r="AC1063" s="23"/>
      <c r="AD1063" s="23"/>
      <c r="AE1063" s="23"/>
      <c r="AF1063" s="23"/>
      <c r="AG1063" s="23"/>
      <c r="AH1063" s="23"/>
      <c r="AI1063" s="23"/>
      <c r="AJ1063" s="23"/>
      <c r="AK1063" s="23"/>
      <c r="AL1063" s="23"/>
      <c r="AM1063" s="23"/>
      <c r="AN1063" s="23"/>
      <c r="AO1063" s="23"/>
      <c r="AP1063" s="23"/>
      <c r="AQ1063" s="23"/>
      <c r="AR1063" s="23"/>
      <c r="AS1063" s="23"/>
      <c r="AT1063" s="23"/>
      <c r="AU1063" s="23"/>
      <c r="AV1063" s="23"/>
      <c r="AW1063" s="23"/>
      <c r="AX1063" s="23"/>
      <c r="AY1063" s="23"/>
      <c r="AZ1063" s="23"/>
      <c r="BA1063" s="23"/>
      <c r="BB1063" s="23"/>
      <c r="BC1063" s="23"/>
      <c r="BD1063" s="23"/>
      <c r="BE1063" s="23"/>
      <c r="BF1063" s="23"/>
      <c r="BG1063" s="23"/>
      <c r="BH1063" s="23"/>
      <c r="BI1063" s="23"/>
      <c r="BJ1063" s="23"/>
      <c r="BK1063" s="23"/>
      <c r="BL1063" s="23"/>
      <c r="BM1063" s="23"/>
      <c r="BN1063" s="23"/>
      <c r="BO1063" s="23"/>
      <c r="BP1063" s="23"/>
      <c r="BQ1063" s="23"/>
      <c r="BR1063" s="23"/>
      <c r="BS1063" s="23"/>
      <c r="BT1063" s="23"/>
      <c r="BU1063" s="23"/>
      <c r="BV1063" s="23"/>
      <c r="BW1063" s="23"/>
      <c r="BX1063" s="23"/>
      <c r="BY1063" s="23"/>
      <c r="BZ1063" s="23"/>
      <c r="CA1063" s="23"/>
      <c r="CB1063" s="23"/>
      <c r="CC1063" s="23"/>
      <c r="CD1063" s="23"/>
      <c r="CE1063" s="23"/>
      <c r="CF1063" s="23"/>
      <c r="CG1063" s="23"/>
      <c r="CH1063" s="23"/>
      <c r="CI1063" s="23"/>
      <c r="CJ1063" s="23"/>
      <c r="CK1063" s="23"/>
      <c r="CL1063" s="23"/>
      <c r="CM1063" s="23"/>
      <c r="CN1063" s="23"/>
      <c r="CO1063" s="23"/>
      <c r="CP1063" s="23"/>
      <c r="CQ1063" s="23"/>
      <c r="CR1063" s="23"/>
      <c r="CS1063" s="23"/>
      <c r="CT1063" s="23"/>
      <c r="CU1063" s="23"/>
      <c r="CV1063" s="23"/>
      <c r="CW1063" s="23"/>
      <c r="CX1063" s="23"/>
      <c r="CY1063" s="23"/>
      <c r="CZ1063" s="23"/>
      <c r="DA1063" s="23"/>
      <c r="DB1063" s="23"/>
      <c r="DC1063" s="23"/>
      <c r="DD1063" s="23"/>
      <c r="DE1063" s="23"/>
      <c r="DF1063" s="23"/>
      <c r="DG1063" s="23"/>
      <c r="DH1063" s="23"/>
      <c r="DI1063" s="23"/>
      <c r="DJ1063" s="23"/>
      <c r="DK1063" s="23"/>
      <c r="DL1063" s="23"/>
      <c r="DM1063" s="23"/>
      <c r="DN1063" s="23"/>
      <c r="DO1063" s="23"/>
      <c r="DP1063" s="23"/>
      <c r="DQ1063" s="23"/>
      <c r="DR1063" s="23"/>
      <c r="DS1063" s="23"/>
      <c r="DT1063" s="23"/>
      <c r="DU1063" s="23"/>
      <c r="DV1063" s="23"/>
      <c r="DW1063" s="23"/>
      <c r="DX1063" s="23"/>
      <c r="DY1063" s="23"/>
      <c r="DZ1063" s="23"/>
      <c r="EA1063" s="23"/>
      <c r="EB1063" s="23"/>
      <c r="EC1063" s="23"/>
      <c r="ED1063" s="23"/>
      <c r="EE1063" s="23"/>
      <c r="EF1063" s="23"/>
      <c r="EG1063" s="23"/>
      <c r="EH1063" s="23"/>
      <c r="EI1063" s="23"/>
      <c r="EJ1063" s="23"/>
      <c r="EK1063" s="23"/>
      <c r="EL1063" s="23"/>
      <c r="EM1063" s="23"/>
      <c r="EN1063" s="23"/>
      <c r="EO1063" s="23"/>
      <c r="EP1063" s="23"/>
      <c r="EQ1063" s="23"/>
      <c r="ER1063" s="23"/>
      <c r="ES1063" s="23"/>
      <c r="ET1063" s="23"/>
      <c r="EU1063" s="23"/>
      <c r="EV1063" s="23"/>
      <c r="EW1063" s="23"/>
      <c r="EX1063" s="23"/>
      <c r="EY1063" s="23"/>
      <c r="EZ1063" s="23"/>
      <c r="FA1063" s="23"/>
      <c r="FB1063" s="23"/>
      <c r="FC1063" s="23"/>
      <c r="FD1063" s="23"/>
      <c r="FE1063" s="23"/>
      <c r="FF1063" s="23"/>
      <c r="FG1063" s="23"/>
      <c r="FH1063" s="23"/>
      <c r="FI1063" s="23"/>
      <c r="FJ1063" s="23"/>
      <c r="FK1063" s="23"/>
      <c r="FL1063" s="23"/>
      <c r="FM1063" s="23"/>
      <c r="FN1063" s="23"/>
      <c r="FO1063" s="23"/>
      <c r="FP1063" s="23"/>
      <c r="FQ1063" s="23"/>
      <c r="FR1063" s="23"/>
      <c r="FS1063" s="23"/>
      <c r="FT1063" s="23"/>
      <c r="FU1063" s="23"/>
      <c r="FV1063" s="23"/>
      <c r="FW1063" s="23"/>
      <c r="FX1063" s="23"/>
      <c r="FY1063" s="23"/>
      <c r="FZ1063" s="23"/>
      <c r="GA1063" s="23"/>
      <c r="GB1063" s="23"/>
      <c r="GC1063" s="23"/>
      <c r="GD1063" s="23"/>
      <c r="GE1063" s="23"/>
      <c r="GF1063" s="23"/>
      <c r="GG1063" s="23"/>
      <c r="GH1063" s="23"/>
      <c r="GI1063" s="23"/>
      <c r="GJ1063" s="23"/>
      <c r="GK1063" s="23"/>
    </row>
    <row r="1064" spans="1:193" x14ac:dyDescent="0.35">
      <c r="A1064" s="23"/>
      <c r="B1064" s="23"/>
      <c r="C1064" s="23"/>
      <c r="D1064" s="23"/>
      <c r="E1064" s="23"/>
      <c r="F1064" s="23"/>
      <c r="G1064" s="23"/>
      <c r="H1064" s="23"/>
      <c r="I1064" s="23"/>
      <c r="J1064" s="23"/>
      <c r="K1064" s="23"/>
      <c r="L1064" s="23"/>
      <c r="M1064" s="23"/>
      <c r="N1064" s="23"/>
      <c r="O1064" s="23"/>
      <c r="P1064" s="23"/>
      <c r="Q1064" s="23"/>
      <c r="R1064" s="23"/>
      <c r="S1064" s="23"/>
      <c r="T1064" s="23"/>
      <c r="U1064" s="23"/>
      <c r="V1064" s="23"/>
      <c r="W1064" s="23"/>
      <c r="X1064" s="23"/>
      <c r="Y1064" s="23"/>
      <c r="Z1064" s="23"/>
      <c r="AA1064" s="23"/>
      <c r="AB1064" s="23"/>
      <c r="AC1064" s="23"/>
      <c r="AD1064" s="23"/>
      <c r="AE1064" s="23"/>
      <c r="AF1064" s="23"/>
      <c r="AG1064" s="23"/>
      <c r="AH1064" s="23"/>
      <c r="AI1064" s="23"/>
      <c r="AJ1064" s="23"/>
      <c r="AK1064" s="23"/>
      <c r="AL1064" s="23"/>
      <c r="AM1064" s="23"/>
      <c r="AN1064" s="23"/>
      <c r="AO1064" s="23"/>
      <c r="AP1064" s="23"/>
      <c r="AQ1064" s="23"/>
      <c r="AR1064" s="23"/>
      <c r="AS1064" s="23"/>
      <c r="AT1064" s="23"/>
      <c r="AU1064" s="23"/>
      <c r="AV1064" s="23"/>
      <c r="AW1064" s="23"/>
      <c r="AX1064" s="23"/>
      <c r="AY1064" s="23"/>
      <c r="AZ1064" s="23"/>
      <c r="BA1064" s="23"/>
      <c r="BB1064" s="23"/>
      <c r="BC1064" s="23"/>
      <c r="BD1064" s="23"/>
      <c r="BE1064" s="23"/>
      <c r="BF1064" s="23"/>
      <c r="BG1064" s="23"/>
      <c r="BH1064" s="23"/>
      <c r="BI1064" s="23"/>
      <c r="BJ1064" s="23"/>
      <c r="BK1064" s="23"/>
      <c r="BL1064" s="23"/>
      <c r="BM1064" s="23"/>
      <c r="BN1064" s="23"/>
      <c r="BO1064" s="23"/>
      <c r="BP1064" s="23"/>
      <c r="BQ1064" s="23"/>
      <c r="BR1064" s="23"/>
      <c r="BS1064" s="23"/>
      <c r="BT1064" s="23"/>
      <c r="BU1064" s="23"/>
      <c r="BV1064" s="23"/>
      <c r="BW1064" s="23"/>
      <c r="BX1064" s="23"/>
      <c r="BY1064" s="23"/>
      <c r="BZ1064" s="23"/>
      <c r="CA1064" s="23"/>
      <c r="CB1064" s="23"/>
      <c r="CC1064" s="23"/>
      <c r="CD1064" s="23"/>
      <c r="CE1064" s="23"/>
      <c r="CF1064" s="23"/>
      <c r="CG1064" s="23"/>
      <c r="CH1064" s="23"/>
      <c r="CI1064" s="23"/>
      <c r="CJ1064" s="23"/>
      <c r="CK1064" s="23"/>
      <c r="CL1064" s="23"/>
      <c r="CM1064" s="23"/>
      <c r="CN1064" s="23"/>
      <c r="CO1064" s="23"/>
      <c r="CP1064" s="23"/>
      <c r="CQ1064" s="23"/>
      <c r="CR1064" s="23"/>
      <c r="CS1064" s="23"/>
      <c r="CT1064" s="23"/>
      <c r="CU1064" s="23"/>
      <c r="CV1064" s="23"/>
      <c r="CW1064" s="23"/>
      <c r="CX1064" s="23"/>
      <c r="CY1064" s="23"/>
      <c r="CZ1064" s="23"/>
      <c r="DA1064" s="23"/>
      <c r="DB1064" s="23"/>
      <c r="DC1064" s="23"/>
      <c r="DD1064" s="23"/>
      <c r="DE1064" s="23"/>
      <c r="DF1064" s="23"/>
      <c r="DG1064" s="23"/>
      <c r="DH1064" s="23"/>
      <c r="DI1064" s="23"/>
      <c r="DJ1064" s="23"/>
      <c r="DK1064" s="23"/>
      <c r="DL1064" s="23"/>
      <c r="DM1064" s="23"/>
      <c r="DN1064" s="23"/>
      <c r="DO1064" s="23"/>
      <c r="DP1064" s="23"/>
      <c r="DQ1064" s="23"/>
      <c r="DR1064" s="23"/>
      <c r="DS1064" s="23"/>
      <c r="DT1064" s="23"/>
      <c r="DU1064" s="23"/>
      <c r="DV1064" s="23"/>
      <c r="DW1064" s="23"/>
      <c r="DX1064" s="23"/>
      <c r="DY1064" s="23"/>
      <c r="DZ1064" s="23"/>
      <c r="EA1064" s="23"/>
      <c r="EB1064" s="23"/>
      <c r="EC1064" s="23"/>
      <c r="ED1064" s="23"/>
      <c r="EE1064" s="23"/>
      <c r="EF1064" s="23"/>
      <c r="EG1064" s="23"/>
      <c r="EH1064" s="23"/>
      <c r="EI1064" s="23"/>
      <c r="EJ1064" s="23"/>
      <c r="EK1064" s="23"/>
      <c r="EL1064" s="23"/>
      <c r="EM1064" s="23"/>
      <c r="EN1064" s="23"/>
      <c r="EO1064" s="23"/>
      <c r="EP1064" s="23"/>
      <c r="EQ1064" s="23"/>
      <c r="ER1064" s="23"/>
      <c r="ES1064" s="23"/>
      <c r="ET1064" s="23"/>
      <c r="EU1064" s="23"/>
      <c r="EV1064" s="23"/>
      <c r="EW1064" s="23"/>
      <c r="EX1064" s="23"/>
      <c r="EY1064" s="23"/>
      <c r="EZ1064" s="23"/>
      <c r="FA1064" s="23"/>
      <c r="FB1064" s="23"/>
      <c r="FC1064" s="23"/>
      <c r="FD1064" s="23"/>
      <c r="FE1064" s="23"/>
      <c r="FF1064" s="23"/>
      <c r="FG1064" s="23"/>
      <c r="FH1064" s="23"/>
      <c r="FI1064" s="23"/>
      <c r="FJ1064" s="23"/>
      <c r="FK1064" s="23"/>
      <c r="FL1064" s="23"/>
      <c r="FM1064" s="23"/>
      <c r="FN1064" s="23"/>
      <c r="FO1064" s="23"/>
      <c r="FP1064" s="23"/>
      <c r="FQ1064" s="23"/>
      <c r="FR1064" s="23"/>
      <c r="FS1064" s="23"/>
      <c r="FT1064" s="23"/>
      <c r="FU1064" s="23"/>
      <c r="FV1064" s="23"/>
      <c r="FW1064" s="23"/>
      <c r="FX1064" s="23"/>
      <c r="FY1064" s="23"/>
      <c r="FZ1064" s="23"/>
      <c r="GA1064" s="23"/>
      <c r="GB1064" s="23"/>
      <c r="GC1064" s="23"/>
      <c r="GD1064" s="23"/>
      <c r="GE1064" s="23"/>
      <c r="GF1064" s="23"/>
      <c r="GG1064" s="23"/>
      <c r="GH1064" s="23"/>
      <c r="GI1064" s="23"/>
      <c r="GJ1064" s="23"/>
      <c r="GK1064" s="23"/>
    </row>
    <row r="1065" spans="1:193" x14ac:dyDescent="0.35">
      <c r="A1065" s="23"/>
      <c r="B1065" s="23"/>
      <c r="C1065" s="23"/>
      <c r="D1065" s="23"/>
      <c r="E1065" s="23"/>
      <c r="F1065" s="23"/>
      <c r="G1065" s="23"/>
      <c r="H1065" s="23"/>
      <c r="I1065" s="23"/>
      <c r="J1065" s="23"/>
      <c r="K1065" s="23"/>
      <c r="L1065" s="23"/>
      <c r="M1065" s="23"/>
      <c r="N1065" s="23"/>
      <c r="O1065" s="23"/>
      <c r="P1065" s="23"/>
      <c r="Q1065" s="23"/>
      <c r="R1065" s="23"/>
      <c r="S1065" s="23"/>
      <c r="T1065" s="23"/>
      <c r="U1065" s="23"/>
      <c r="V1065" s="23"/>
      <c r="W1065" s="23"/>
      <c r="X1065" s="23"/>
      <c r="Y1065" s="23"/>
      <c r="Z1065" s="23"/>
      <c r="AA1065" s="23"/>
      <c r="AB1065" s="23"/>
      <c r="AC1065" s="23"/>
      <c r="AD1065" s="23"/>
      <c r="AE1065" s="23"/>
      <c r="AF1065" s="23"/>
      <c r="AG1065" s="23"/>
      <c r="AH1065" s="23"/>
      <c r="AI1065" s="23"/>
      <c r="AJ1065" s="23"/>
      <c r="AK1065" s="23"/>
      <c r="AL1065" s="23"/>
      <c r="AM1065" s="23"/>
      <c r="AN1065" s="23"/>
      <c r="AO1065" s="23"/>
      <c r="AP1065" s="23"/>
      <c r="AQ1065" s="23"/>
      <c r="AR1065" s="23"/>
      <c r="AS1065" s="23"/>
      <c r="AT1065" s="23"/>
      <c r="AU1065" s="23"/>
      <c r="AV1065" s="23"/>
      <c r="AW1065" s="23"/>
      <c r="AX1065" s="23"/>
      <c r="AY1065" s="23"/>
      <c r="AZ1065" s="23"/>
      <c r="BA1065" s="23"/>
      <c r="BB1065" s="23"/>
      <c r="BC1065" s="23"/>
      <c r="BD1065" s="23"/>
      <c r="BE1065" s="23"/>
      <c r="BF1065" s="23"/>
      <c r="BG1065" s="23"/>
      <c r="BH1065" s="23"/>
      <c r="BI1065" s="23"/>
      <c r="BJ1065" s="23"/>
      <c r="BK1065" s="23"/>
      <c r="BL1065" s="23"/>
      <c r="BM1065" s="23"/>
      <c r="BN1065" s="23"/>
      <c r="BO1065" s="23"/>
      <c r="BP1065" s="23"/>
      <c r="BQ1065" s="23"/>
      <c r="BR1065" s="23"/>
      <c r="BS1065" s="23"/>
      <c r="BT1065" s="23"/>
      <c r="BU1065" s="23"/>
      <c r="BV1065" s="23"/>
      <c r="BW1065" s="23"/>
      <c r="BX1065" s="23"/>
      <c r="BY1065" s="23"/>
      <c r="BZ1065" s="23"/>
      <c r="CA1065" s="23"/>
      <c r="CB1065" s="23"/>
      <c r="CC1065" s="23"/>
      <c r="CD1065" s="23"/>
      <c r="CE1065" s="23"/>
      <c r="CF1065" s="23"/>
      <c r="CG1065" s="23"/>
      <c r="CH1065" s="23"/>
      <c r="CI1065" s="23"/>
      <c r="CJ1065" s="23"/>
      <c r="CK1065" s="23"/>
      <c r="CL1065" s="23"/>
      <c r="CM1065" s="23"/>
      <c r="CN1065" s="23"/>
      <c r="CO1065" s="23"/>
      <c r="CP1065" s="23"/>
      <c r="CQ1065" s="23"/>
      <c r="CR1065" s="23"/>
      <c r="CS1065" s="23"/>
      <c r="CT1065" s="23"/>
      <c r="CU1065" s="23"/>
      <c r="CV1065" s="23"/>
      <c r="CW1065" s="23"/>
      <c r="CX1065" s="23"/>
      <c r="CY1065" s="23"/>
      <c r="CZ1065" s="23"/>
      <c r="DA1065" s="23"/>
      <c r="DB1065" s="23"/>
      <c r="DC1065" s="23"/>
      <c r="DD1065" s="23"/>
      <c r="DE1065" s="23"/>
      <c r="DF1065" s="23"/>
      <c r="DG1065" s="23"/>
      <c r="DH1065" s="23"/>
      <c r="DI1065" s="23"/>
      <c r="DJ1065" s="23"/>
      <c r="DK1065" s="23"/>
      <c r="DL1065" s="23"/>
      <c r="DM1065" s="23"/>
      <c r="DN1065" s="23"/>
      <c r="DO1065" s="23"/>
      <c r="DP1065" s="23"/>
      <c r="DQ1065" s="23"/>
      <c r="DR1065" s="23"/>
      <c r="DS1065" s="23"/>
      <c r="DT1065" s="23"/>
      <c r="DU1065" s="23"/>
      <c r="DV1065" s="23"/>
      <c r="DW1065" s="23"/>
      <c r="DX1065" s="23"/>
      <c r="DY1065" s="23"/>
      <c r="DZ1065" s="23"/>
      <c r="EA1065" s="23"/>
      <c r="EB1065" s="23"/>
      <c r="EC1065" s="23"/>
      <c r="ED1065" s="23"/>
      <c r="EE1065" s="23"/>
      <c r="EF1065" s="23"/>
      <c r="EG1065" s="23"/>
      <c r="EH1065" s="23"/>
      <c r="EI1065" s="23"/>
      <c r="EJ1065" s="23"/>
      <c r="EK1065" s="23"/>
      <c r="EL1065" s="23"/>
      <c r="EM1065" s="23"/>
      <c r="EN1065" s="23"/>
      <c r="EO1065" s="23"/>
      <c r="EP1065" s="23"/>
      <c r="EQ1065" s="23"/>
      <c r="ER1065" s="23"/>
      <c r="ES1065" s="23"/>
      <c r="ET1065" s="23"/>
      <c r="EU1065" s="23"/>
      <c r="EV1065" s="23"/>
      <c r="EW1065" s="23"/>
      <c r="EX1065" s="23"/>
      <c r="EY1065" s="23"/>
      <c r="EZ1065" s="23"/>
      <c r="FA1065" s="23"/>
      <c r="FB1065" s="23"/>
      <c r="FC1065" s="23"/>
      <c r="FD1065" s="23"/>
      <c r="FE1065" s="23"/>
      <c r="FF1065" s="23"/>
      <c r="FG1065" s="23"/>
      <c r="FH1065" s="23"/>
      <c r="FI1065" s="23"/>
      <c r="FJ1065" s="23"/>
      <c r="FK1065" s="23"/>
      <c r="FL1065" s="23"/>
      <c r="FM1065" s="23"/>
      <c r="FN1065" s="23"/>
      <c r="FO1065" s="23"/>
      <c r="FP1065" s="23"/>
      <c r="FQ1065" s="23"/>
      <c r="FR1065" s="23"/>
      <c r="FS1065" s="23"/>
      <c r="FT1065" s="23"/>
      <c r="FU1065" s="23"/>
      <c r="FV1065" s="23"/>
      <c r="FW1065" s="23"/>
      <c r="FX1065" s="23"/>
      <c r="FY1065" s="23"/>
      <c r="FZ1065" s="23"/>
      <c r="GA1065" s="23"/>
      <c r="GB1065" s="23"/>
      <c r="GC1065" s="23"/>
      <c r="GD1065" s="23"/>
      <c r="GE1065" s="23"/>
      <c r="GF1065" s="23"/>
      <c r="GG1065" s="23"/>
      <c r="GH1065" s="23"/>
      <c r="GI1065" s="23"/>
      <c r="GJ1065" s="23"/>
      <c r="GK1065" s="23"/>
    </row>
    <row r="1066" spans="1:193" x14ac:dyDescent="0.35">
      <c r="A1066" s="23"/>
      <c r="B1066" s="23"/>
      <c r="C1066" s="23"/>
      <c r="D1066" s="23"/>
      <c r="E1066" s="23"/>
      <c r="F1066" s="23"/>
      <c r="G1066" s="23"/>
      <c r="H1066" s="23"/>
      <c r="I1066" s="23"/>
      <c r="J1066" s="23"/>
      <c r="K1066" s="23"/>
      <c r="L1066" s="23"/>
      <c r="M1066" s="23"/>
      <c r="N1066" s="23"/>
      <c r="O1066" s="23"/>
      <c r="P1066" s="23"/>
      <c r="Q1066" s="23"/>
      <c r="R1066" s="23"/>
      <c r="S1066" s="23"/>
      <c r="T1066" s="23"/>
      <c r="U1066" s="23"/>
      <c r="V1066" s="23"/>
      <c r="W1066" s="23"/>
      <c r="X1066" s="23"/>
      <c r="Y1066" s="23"/>
      <c r="Z1066" s="23"/>
      <c r="AA1066" s="23"/>
      <c r="AB1066" s="23"/>
      <c r="AC1066" s="23"/>
      <c r="AD1066" s="23"/>
      <c r="AE1066" s="23"/>
      <c r="AF1066" s="23"/>
      <c r="AG1066" s="23"/>
      <c r="AH1066" s="23"/>
      <c r="AI1066" s="23"/>
      <c r="AJ1066" s="23"/>
      <c r="AK1066" s="23"/>
      <c r="AL1066" s="23"/>
      <c r="AM1066" s="23"/>
      <c r="AN1066" s="23"/>
      <c r="AO1066" s="23"/>
      <c r="AP1066" s="23"/>
      <c r="AQ1066" s="23"/>
      <c r="AR1066" s="23"/>
      <c r="AS1066" s="23"/>
      <c r="AT1066" s="23"/>
      <c r="AU1066" s="23"/>
      <c r="AV1066" s="23"/>
      <c r="AW1066" s="23"/>
      <c r="AX1066" s="23"/>
      <c r="AY1066" s="23"/>
      <c r="AZ1066" s="23"/>
      <c r="BA1066" s="23"/>
      <c r="BB1066" s="23"/>
      <c r="BC1066" s="23"/>
      <c r="BD1066" s="23"/>
      <c r="BE1066" s="23"/>
      <c r="BF1066" s="23"/>
      <c r="BG1066" s="23"/>
      <c r="BH1066" s="23"/>
      <c r="BI1066" s="23"/>
      <c r="BJ1066" s="23"/>
      <c r="BK1066" s="23"/>
      <c r="BL1066" s="23"/>
      <c r="BM1066" s="23"/>
      <c r="BN1066" s="23"/>
      <c r="BO1066" s="23"/>
      <c r="BP1066" s="23"/>
      <c r="BQ1066" s="23"/>
      <c r="BR1066" s="23"/>
      <c r="BS1066" s="23"/>
      <c r="BT1066" s="23"/>
      <c r="BU1066" s="23"/>
      <c r="BV1066" s="23"/>
      <c r="BW1066" s="23"/>
      <c r="BX1066" s="23"/>
      <c r="BY1066" s="23"/>
      <c r="BZ1066" s="23"/>
      <c r="CA1066" s="23"/>
      <c r="CB1066" s="23"/>
      <c r="CC1066" s="23"/>
      <c r="CD1066" s="23"/>
      <c r="CE1066" s="23"/>
      <c r="CF1066" s="23"/>
      <c r="CG1066" s="23"/>
      <c r="CH1066" s="23"/>
      <c r="CI1066" s="23"/>
      <c r="CJ1066" s="23"/>
      <c r="CK1066" s="23"/>
      <c r="CL1066" s="23"/>
      <c r="CM1066" s="23"/>
      <c r="CN1066" s="23"/>
      <c r="CO1066" s="23"/>
      <c r="CP1066" s="23"/>
      <c r="CQ1066" s="23"/>
      <c r="CR1066" s="23"/>
      <c r="CS1066" s="23"/>
      <c r="CT1066" s="23"/>
      <c r="CU1066" s="23"/>
      <c r="CV1066" s="23"/>
      <c r="CW1066" s="23"/>
      <c r="CX1066" s="23"/>
      <c r="CY1066" s="23"/>
      <c r="CZ1066" s="23"/>
      <c r="DA1066" s="23"/>
      <c r="DB1066" s="23"/>
      <c r="DC1066" s="23"/>
      <c r="DD1066" s="23"/>
      <c r="DE1066" s="23"/>
      <c r="DF1066" s="23"/>
      <c r="DG1066" s="23"/>
      <c r="DH1066" s="23"/>
      <c r="DI1066" s="23"/>
      <c r="DJ1066" s="23"/>
      <c r="DK1066" s="23"/>
      <c r="DL1066" s="23"/>
      <c r="DM1066" s="23"/>
      <c r="DN1066" s="23"/>
      <c r="DO1066" s="23"/>
      <c r="DP1066" s="23"/>
      <c r="DQ1066" s="23"/>
      <c r="DR1066" s="23"/>
      <c r="DS1066" s="23"/>
      <c r="DT1066" s="23"/>
      <c r="DU1066" s="23"/>
      <c r="DV1066" s="23"/>
      <c r="DW1066" s="23"/>
      <c r="DX1066" s="23"/>
      <c r="DY1066" s="23"/>
      <c r="DZ1066" s="23"/>
      <c r="EA1066" s="23"/>
      <c r="EB1066" s="23"/>
      <c r="EC1066" s="23"/>
      <c r="ED1066" s="23"/>
      <c r="EE1066" s="23"/>
      <c r="EF1066" s="23"/>
      <c r="EG1066" s="23"/>
      <c r="EH1066" s="23"/>
      <c r="EI1066" s="23"/>
      <c r="EJ1066" s="23"/>
      <c r="EK1066" s="23"/>
      <c r="EL1066" s="23"/>
      <c r="EM1066" s="23"/>
      <c r="EN1066" s="23"/>
      <c r="EO1066" s="23"/>
      <c r="EP1066" s="23"/>
      <c r="EQ1066" s="23"/>
      <c r="ER1066" s="23"/>
      <c r="ES1066" s="23"/>
      <c r="ET1066" s="23"/>
      <c r="EU1066" s="23"/>
      <c r="EV1066" s="23"/>
      <c r="EW1066" s="23"/>
      <c r="EX1066" s="23"/>
      <c r="EY1066" s="23"/>
      <c r="EZ1066" s="23"/>
      <c r="FA1066" s="23"/>
      <c r="FB1066" s="23"/>
      <c r="FC1066" s="23"/>
      <c r="FD1066" s="23"/>
      <c r="FE1066" s="23"/>
      <c r="FF1066" s="23"/>
      <c r="FG1066" s="23"/>
      <c r="FH1066" s="23"/>
      <c r="FI1066" s="23"/>
      <c r="FJ1066" s="23"/>
      <c r="FK1066" s="23"/>
      <c r="FL1066" s="23"/>
      <c r="FM1066" s="23"/>
      <c r="FN1066" s="23"/>
      <c r="FO1066" s="23"/>
      <c r="FP1066" s="23"/>
      <c r="FQ1066" s="23"/>
      <c r="FR1066" s="23"/>
      <c r="FS1066" s="23"/>
      <c r="FT1066" s="23"/>
      <c r="FU1066" s="23"/>
      <c r="FV1066" s="23"/>
      <c r="FW1066" s="23"/>
      <c r="FX1066" s="23"/>
      <c r="FY1066" s="23"/>
      <c r="FZ1066" s="23"/>
      <c r="GA1066" s="23"/>
      <c r="GB1066" s="23"/>
      <c r="GC1066" s="23"/>
      <c r="GD1066" s="23"/>
      <c r="GE1066" s="23"/>
      <c r="GF1066" s="23"/>
      <c r="GG1066" s="23"/>
      <c r="GH1066" s="23"/>
      <c r="GI1066" s="23"/>
      <c r="GJ1066" s="23"/>
      <c r="GK1066" s="23"/>
    </row>
    <row r="1067" spans="1:193" x14ac:dyDescent="0.35">
      <c r="A1067" s="23"/>
      <c r="B1067" s="23"/>
      <c r="C1067" s="23"/>
      <c r="D1067" s="23"/>
      <c r="E1067" s="23"/>
      <c r="F1067" s="23"/>
      <c r="G1067" s="23"/>
      <c r="H1067" s="23"/>
      <c r="I1067" s="23"/>
      <c r="J1067" s="23"/>
      <c r="K1067" s="23"/>
      <c r="L1067" s="23"/>
      <c r="M1067" s="23"/>
      <c r="N1067" s="23"/>
      <c r="O1067" s="23"/>
      <c r="P1067" s="23"/>
      <c r="Q1067" s="23"/>
      <c r="R1067" s="23"/>
      <c r="S1067" s="23"/>
      <c r="T1067" s="23"/>
      <c r="U1067" s="23"/>
      <c r="V1067" s="23"/>
      <c r="W1067" s="23"/>
      <c r="X1067" s="23"/>
      <c r="Y1067" s="23"/>
      <c r="Z1067" s="23"/>
      <c r="AA1067" s="23"/>
      <c r="AB1067" s="23"/>
      <c r="AC1067" s="23"/>
      <c r="AD1067" s="23"/>
      <c r="AE1067" s="23"/>
      <c r="AF1067" s="23"/>
      <c r="AG1067" s="23"/>
      <c r="AH1067" s="23"/>
      <c r="AI1067" s="23"/>
      <c r="AJ1067" s="23"/>
      <c r="AK1067" s="23"/>
      <c r="AL1067" s="23"/>
      <c r="AM1067" s="23"/>
      <c r="AN1067" s="23"/>
      <c r="AO1067" s="23"/>
      <c r="AP1067" s="23"/>
      <c r="AQ1067" s="23"/>
      <c r="AR1067" s="23"/>
      <c r="AS1067" s="23"/>
      <c r="AT1067" s="23"/>
      <c r="AU1067" s="23"/>
      <c r="AV1067" s="23"/>
      <c r="AW1067" s="23"/>
      <c r="AX1067" s="23"/>
      <c r="AY1067" s="23"/>
      <c r="AZ1067" s="23"/>
      <c r="BA1067" s="23"/>
      <c r="BB1067" s="23"/>
      <c r="BC1067" s="23"/>
      <c r="BD1067" s="23"/>
      <c r="BE1067" s="23"/>
      <c r="BF1067" s="23"/>
      <c r="BG1067" s="23"/>
      <c r="BH1067" s="23"/>
      <c r="BI1067" s="23"/>
      <c r="BJ1067" s="23"/>
      <c r="BK1067" s="23"/>
      <c r="BL1067" s="23"/>
      <c r="BM1067" s="23"/>
      <c r="BN1067" s="23"/>
      <c r="BO1067" s="23"/>
      <c r="BP1067" s="23"/>
      <c r="BQ1067" s="23"/>
      <c r="BR1067" s="23"/>
      <c r="BS1067" s="23"/>
      <c r="BT1067" s="23"/>
      <c r="BU1067" s="23"/>
      <c r="BV1067" s="23"/>
      <c r="BW1067" s="23"/>
      <c r="BX1067" s="23"/>
      <c r="BY1067" s="23"/>
      <c r="BZ1067" s="23"/>
      <c r="CA1067" s="23"/>
      <c r="CB1067" s="23"/>
      <c r="CC1067" s="23"/>
      <c r="CD1067" s="23"/>
      <c r="CE1067" s="23"/>
      <c r="CF1067" s="23"/>
      <c r="CG1067" s="23"/>
      <c r="CH1067" s="23"/>
      <c r="CI1067" s="23"/>
      <c r="CJ1067" s="23"/>
      <c r="CK1067" s="23"/>
      <c r="CL1067" s="23"/>
      <c r="CM1067" s="23"/>
      <c r="CN1067" s="23"/>
      <c r="CO1067" s="23"/>
      <c r="CP1067" s="23"/>
      <c r="CQ1067" s="23"/>
      <c r="CR1067" s="23"/>
      <c r="CS1067" s="23"/>
      <c r="CT1067" s="23"/>
      <c r="CU1067" s="23"/>
      <c r="CV1067" s="23"/>
      <c r="CW1067" s="23"/>
      <c r="CX1067" s="23"/>
      <c r="CY1067" s="23"/>
      <c r="CZ1067" s="23"/>
      <c r="DA1067" s="23"/>
      <c r="DB1067" s="23"/>
      <c r="DC1067" s="23"/>
      <c r="DD1067" s="23"/>
      <c r="DE1067" s="23"/>
      <c r="DF1067" s="23"/>
      <c r="DG1067" s="23"/>
      <c r="DH1067" s="23"/>
      <c r="DI1067" s="23"/>
      <c r="DJ1067" s="23"/>
      <c r="DK1067" s="23"/>
      <c r="DL1067" s="23"/>
      <c r="DM1067" s="23"/>
      <c r="DN1067" s="23"/>
      <c r="DO1067" s="23"/>
      <c r="DP1067" s="23"/>
      <c r="DQ1067" s="23"/>
      <c r="DR1067" s="23"/>
      <c r="DS1067" s="23"/>
      <c r="DT1067" s="23"/>
      <c r="DU1067" s="23"/>
      <c r="DV1067" s="23"/>
      <c r="DW1067" s="23"/>
      <c r="DX1067" s="23"/>
      <c r="DY1067" s="23"/>
      <c r="DZ1067" s="23"/>
      <c r="EA1067" s="23"/>
      <c r="EB1067" s="23"/>
      <c r="EC1067" s="23"/>
      <c r="ED1067" s="23"/>
      <c r="EE1067" s="23"/>
      <c r="EF1067" s="23"/>
      <c r="EG1067" s="23"/>
      <c r="EH1067" s="23"/>
      <c r="EI1067" s="23"/>
      <c r="EJ1067" s="23"/>
      <c r="EK1067" s="23"/>
      <c r="EL1067" s="23"/>
      <c r="EM1067" s="23"/>
      <c r="EN1067" s="23"/>
      <c r="EO1067" s="23"/>
      <c r="EP1067" s="23"/>
      <c r="EQ1067" s="23"/>
      <c r="ER1067" s="23"/>
      <c r="ES1067" s="23"/>
      <c r="ET1067" s="23"/>
      <c r="EU1067" s="23"/>
      <c r="EV1067" s="23"/>
      <c r="EW1067" s="23"/>
      <c r="EX1067" s="23"/>
      <c r="EY1067" s="23"/>
      <c r="EZ1067" s="23"/>
      <c r="FA1067" s="23"/>
      <c r="FB1067" s="23"/>
      <c r="FC1067" s="23"/>
      <c r="FD1067" s="23"/>
      <c r="FE1067" s="23"/>
      <c r="FF1067" s="23"/>
      <c r="FG1067" s="23"/>
      <c r="FH1067" s="23"/>
      <c r="FI1067" s="23"/>
      <c r="FJ1067" s="23"/>
      <c r="FK1067" s="23"/>
      <c r="FL1067" s="23"/>
      <c r="FM1067" s="23"/>
      <c r="FN1067" s="23"/>
      <c r="FO1067" s="23"/>
      <c r="FP1067" s="23"/>
      <c r="FQ1067" s="23"/>
      <c r="FR1067" s="23"/>
      <c r="FS1067" s="23"/>
      <c r="FT1067" s="23"/>
      <c r="FU1067" s="23"/>
      <c r="FV1067" s="23"/>
      <c r="FW1067" s="23"/>
      <c r="FX1067" s="23"/>
      <c r="FY1067" s="23"/>
      <c r="FZ1067" s="23"/>
      <c r="GA1067" s="23"/>
      <c r="GB1067" s="23"/>
      <c r="GC1067" s="23"/>
      <c r="GD1067" s="23"/>
      <c r="GE1067" s="23"/>
      <c r="GF1067" s="23"/>
      <c r="GG1067" s="23"/>
      <c r="GH1067" s="23"/>
      <c r="GI1067" s="23"/>
      <c r="GJ1067" s="23"/>
      <c r="GK1067" s="23"/>
    </row>
    <row r="1068" spans="1:193" x14ac:dyDescent="0.35">
      <c r="A1068" s="23"/>
      <c r="B1068" s="23"/>
      <c r="C1068" s="23"/>
      <c r="D1068" s="23"/>
      <c r="E1068" s="23"/>
      <c r="F1068" s="23"/>
      <c r="G1068" s="23"/>
      <c r="H1068" s="23"/>
      <c r="I1068" s="23"/>
      <c r="J1068" s="23"/>
      <c r="K1068" s="23"/>
      <c r="L1068" s="23"/>
      <c r="M1068" s="23"/>
      <c r="N1068" s="23"/>
      <c r="O1068" s="23"/>
      <c r="P1068" s="23"/>
      <c r="Q1068" s="23"/>
      <c r="R1068" s="23"/>
      <c r="S1068" s="23"/>
      <c r="T1068" s="23"/>
      <c r="U1068" s="23"/>
      <c r="V1068" s="23"/>
      <c r="W1068" s="23"/>
      <c r="X1068" s="23"/>
      <c r="Y1068" s="23"/>
      <c r="Z1068" s="23"/>
      <c r="AA1068" s="23"/>
      <c r="AB1068" s="23"/>
      <c r="AC1068" s="23"/>
      <c r="AD1068" s="23"/>
      <c r="AE1068" s="23"/>
      <c r="AF1068" s="23"/>
      <c r="AG1068" s="23"/>
      <c r="AH1068" s="23"/>
      <c r="AI1068" s="23"/>
      <c r="AJ1068" s="23"/>
      <c r="AK1068" s="23"/>
      <c r="AL1068" s="23"/>
      <c r="AM1068" s="23"/>
      <c r="AN1068" s="23"/>
      <c r="AO1068" s="23"/>
      <c r="AP1068" s="23"/>
      <c r="AQ1068" s="23"/>
      <c r="AR1068" s="23"/>
      <c r="AS1068" s="23"/>
      <c r="AT1068" s="23"/>
      <c r="AU1068" s="23"/>
      <c r="AV1068" s="23"/>
      <c r="AW1068" s="23"/>
      <c r="AX1068" s="23"/>
      <c r="AY1068" s="23"/>
      <c r="AZ1068" s="23"/>
      <c r="BA1068" s="23"/>
      <c r="BB1068" s="23"/>
      <c r="BC1068" s="23"/>
      <c r="BD1068" s="23"/>
      <c r="BE1068" s="23"/>
      <c r="BF1068" s="23"/>
      <c r="BG1068" s="23"/>
      <c r="BH1068" s="23"/>
      <c r="BI1068" s="23"/>
      <c r="BJ1068" s="23"/>
      <c r="BK1068" s="23"/>
      <c r="BL1068" s="23"/>
      <c r="BM1068" s="23"/>
      <c r="BN1068" s="23"/>
      <c r="BO1068" s="23"/>
      <c r="BP1068" s="23"/>
      <c r="BQ1068" s="23"/>
      <c r="BR1068" s="23"/>
      <c r="BS1068" s="23"/>
      <c r="BT1068" s="23"/>
      <c r="BU1068" s="23"/>
      <c r="BV1068" s="23"/>
      <c r="BW1068" s="23"/>
      <c r="BX1068" s="23"/>
      <c r="BY1068" s="23"/>
      <c r="BZ1068" s="23"/>
      <c r="CA1068" s="23"/>
      <c r="CB1068" s="23"/>
      <c r="CC1068" s="23"/>
      <c r="CD1068" s="23"/>
      <c r="CE1068" s="23"/>
      <c r="CF1068" s="23"/>
      <c r="CG1068" s="23"/>
      <c r="CH1068" s="23"/>
      <c r="CI1068" s="23"/>
      <c r="CJ1068" s="23"/>
      <c r="CK1068" s="23"/>
      <c r="CL1068" s="23"/>
      <c r="CM1068" s="23"/>
      <c r="CN1068" s="23"/>
      <c r="CO1068" s="23"/>
      <c r="CP1068" s="23"/>
      <c r="CQ1068" s="23"/>
      <c r="CR1068" s="23"/>
      <c r="CS1068" s="23"/>
      <c r="CT1068" s="23"/>
      <c r="CU1068" s="23"/>
      <c r="CV1068" s="23"/>
      <c r="CW1068" s="23"/>
      <c r="CX1068" s="23"/>
      <c r="CY1068" s="23"/>
      <c r="CZ1068" s="23"/>
      <c r="DA1068" s="23"/>
      <c r="DB1068" s="23"/>
      <c r="DC1068" s="23"/>
      <c r="DD1068" s="23"/>
      <c r="DE1068" s="23"/>
      <c r="DF1068" s="23"/>
      <c r="DG1068" s="23"/>
      <c r="DH1068" s="23"/>
      <c r="DI1068" s="23"/>
      <c r="DJ1068" s="23"/>
      <c r="DK1068" s="23"/>
      <c r="DL1068" s="23"/>
      <c r="DM1068" s="23"/>
      <c r="DN1068" s="23"/>
      <c r="DO1068" s="23"/>
      <c r="DP1068" s="23"/>
      <c r="DQ1068" s="23"/>
      <c r="DR1068" s="23"/>
      <c r="DS1068" s="23"/>
      <c r="DT1068" s="23"/>
      <c r="DU1068" s="23"/>
      <c r="DV1068" s="23"/>
      <c r="DW1068" s="23"/>
      <c r="DX1068" s="23"/>
      <c r="DY1068" s="23"/>
      <c r="DZ1068" s="23"/>
      <c r="EA1068" s="23"/>
      <c r="EB1068" s="23"/>
      <c r="EC1068" s="23"/>
      <c r="ED1068" s="23"/>
      <c r="EE1068" s="23"/>
      <c r="EF1068" s="23"/>
      <c r="EG1068" s="23"/>
      <c r="EH1068" s="23"/>
      <c r="EI1068" s="23"/>
      <c r="EJ1068" s="23"/>
      <c r="EK1068" s="23"/>
      <c r="EL1068" s="23"/>
      <c r="EM1068" s="23"/>
      <c r="EN1068" s="23"/>
      <c r="EO1068" s="23"/>
      <c r="EP1068" s="23"/>
      <c r="EQ1068" s="23"/>
      <c r="ER1068" s="23"/>
      <c r="ES1068" s="23"/>
      <c r="ET1068" s="23"/>
      <c r="EU1068" s="23"/>
      <c r="EV1068" s="23"/>
      <c r="EW1068" s="23"/>
      <c r="EX1068" s="23"/>
      <c r="EY1068" s="23"/>
      <c r="EZ1068" s="23"/>
      <c r="FA1068" s="23"/>
      <c r="FB1068" s="23"/>
      <c r="FC1068" s="23"/>
      <c r="FD1068" s="23"/>
      <c r="FE1068" s="23"/>
      <c r="FF1068" s="23"/>
      <c r="FG1068" s="23"/>
      <c r="FH1068" s="23"/>
      <c r="FI1068" s="23"/>
      <c r="FJ1068" s="23"/>
      <c r="FK1068" s="23"/>
      <c r="FL1068" s="23"/>
      <c r="FM1068" s="23"/>
      <c r="FN1068" s="23"/>
      <c r="FO1068" s="23"/>
      <c r="FP1068" s="23"/>
      <c r="FQ1068" s="23"/>
      <c r="FR1068" s="23"/>
      <c r="FS1068" s="23"/>
      <c r="FT1068" s="23"/>
      <c r="FU1068" s="23"/>
      <c r="FV1068" s="23"/>
      <c r="FW1068" s="23"/>
      <c r="FX1068" s="23"/>
      <c r="FY1068" s="23"/>
      <c r="FZ1068" s="23"/>
      <c r="GA1068" s="23"/>
      <c r="GB1068" s="23"/>
      <c r="GC1068" s="23"/>
      <c r="GD1068" s="23"/>
      <c r="GE1068" s="23"/>
      <c r="GF1068" s="23"/>
      <c r="GG1068" s="23"/>
      <c r="GH1068" s="23"/>
      <c r="GI1068" s="23"/>
      <c r="GJ1068" s="23"/>
      <c r="GK1068" s="23"/>
    </row>
    <row r="1069" spans="1:193" x14ac:dyDescent="0.35">
      <c r="A1069" s="23"/>
      <c r="B1069" s="23"/>
      <c r="C1069" s="23"/>
      <c r="D1069" s="23"/>
      <c r="E1069" s="23"/>
      <c r="F1069" s="23"/>
      <c r="G1069" s="23"/>
      <c r="H1069" s="23"/>
      <c r="I1069" s="23"/>
      <c r="J1069" s="23"/>
      <c r="K1069" s="23"/>
      <c r="L1069" s="23"/>
      <c r="M1069" s="23"/>
      <c r="N1069" s="23"/>
      <c r="O1069" s="23"/>
      <c r="P1069" s="23"/>
      <c r="Q1069" s="23"/>
      <c r="R1069" s="23"/>
      <c r="S1069" s="23"/>
      <c r="T1069" s="23"/>
      <c r="U1069" s="23"/>
      <c r="V1069" s="23"/>
      <c r="W1069" s="23"/>
      <c r="X1069" s="23"/>
      <c r="Y1069" s="23"/>
      <c r="Z1069" s="23"/>
      <c r="AA1069" s="23"/>
      <c r="AB1069" s="23"/>
      <c r="AC1069" s="23"/>
      <c r="AD1069" s="23"/>
      <c r="AE1069" s="23"/>
      <c r="AF1069" s="23"/>
      <c r="AG1069" s="23"/>
      <c r="AH1069" s="23"/>
      <c r="AI1069" s="23"/>
      <c r="AJ1069" s="23"/>
      <c r="AK1069" s="23"/>
      <c r="AL1069" s="23"/>
      <c r="AM1069" s="23"/>
      <c r="AN1069" s="23"/>
      <c r="AO1069" s="23"/>
      <c r="AP1069" s="23"/>
      <c r="AQ1069" s="23"/>
      <c r="AR1069" s="23"/>
      <c r="AS1069" s="23"/>
      <c r="AT1069" s="23"/>
      <c r="AU1069" s="23"/>
      <c r="AV1069" s="23"/>
      <c r="AW1069" s="23"/>
      <c r="AX1069" s="23"/>
      <c r="AY1069" s="23"/>
      <c r="AZ1069" s="23"/>
      <c r="BA1069" s="23"/>
      <c r="BB1069" s="23"/>
      <c r="BC1069" s="23"/>
      <c r="BD1069" s="23"/>
      <c r="BE1069" s="23"/>
      <c r="BF1069" s="23"/>
      <c r="BG1069" s="23"/>
      <c r="BH1069" s="23"/>
      <c r="BI1069" s="23"/>
      <c r="BJ1069" s="23"/>
      <c r="BK1069" s="23"/>
      <c r="BL1069" s="23"/>
      <c r="BM1069" s="23"/>
      <c r="BN1069" s="23"/>
      <c r="BO1069" s="23"/>
      <c r="BP1069" s="23"/>
      <c r="BQ1069" s="23"/>
      <c r="BR1069" s="23"/>
      <c r="BS1069" s="23"/>
      <c r="BT1069" s="23"/>
      <c r="BU1069" s="23"/>
      <c r="BV1069" s="23"/>
      <c r="BW1069" s="23"/>
      <c r="BX1069" s="23"/>
      <c r="BY1069" s="23"/>
      <c r="BZ1069" s="23"/>
      <c r="CA1069" s="23"/>
      <c r="CB1069" s="23"/>
      <c r="CC1069" s="23"/>
      <c r="CD1069" s="23"/>
      <c r="CE1069" s="23"/>
      <c r="CF1069" s="23"/>
      <c r="CG1069" s="23"/>
      <c r="CH1069" s="23"/>
      <c r="CI1069" s="23"/>
      <c r="CJ1069" s="23"/>
      <c r="CK1069" s="23"/>
      <c r="CL1069" s="23"/>
      <c r="CM1069" s="23"/>
      <c r="CN1069" s="23"/>
      <c r="CO1069" s="23"/>
      <c r="CP1069" s="23"/>
      <c r="CQ1069" s="23"/>
      <c r="CR1069" s="23"/>
      <c r="CS1069" s="23"/>
      <c r="CT1069" s="23"/>
      <c r="CU1069" s="23"/>
      <c r="CV1069" s="23"/>
      <c r="CW1069" s="23"/>
      <c r="CX1069" s="23"/>
      <c r="CY1069" s="23"/>
      <c r="CZ1069" s="23"/>
      <c r="DA1069" s="23"/>
      <c r="DB1069" s="23"/>
      <c r="DC1069" s="23"/>
      <c r="DD1069" s="23"/>
      <c r="DE1069" s="23"/>
      <c r="DF1069" s="23"/>
      <c r="DG1069" s="23"/>
      <c r="DH1069" s="23"/>
      <c r="DI1069" s="23"/>
      <c r="DJ1069" s="23"/>
      <c r="DK1069" s="23"/>
      <c r="DL1069" s="23"/>
      <c r="DM1069" s="23"/>
      <c r="DN1069" s="23"/>
      <c r="DO1069" s="23"/>
      <c r="DP1069" s="23"/>
      <c r="DQ1069" s="23"/>
      <c r="DR1069" s="23"/>
      <c r="DS1069" s="23"/>
      <c r="DT1069" s="23"/>
      <c r="DU1069" s="23"/>
      <c r="DV1069" s="23"/>
      <c r="DW1069" s="23"/>
      <c r="DX1069" s="23"/>
      <c r="DY1069" s="23"/>
      <c r="DZ1069" s="23"/>
      <c r="EA1069" s="23"/>
      <c r="EB1069" s="23"/>
      <c r="EC1069" s="23"/>
      <c r="ED1069" s="23"/>
      <c r="EE1069" s="23"/>
      <c r="EF1069" s="23"/>
      <c r="EG1069" s="23"/>
      <c r="EH1069" s="23"/>
      <c r="EI1069" s="23"/>
      <c r="EJ1069" s="23"/>
      <c r="EK1069" s="23"/>
      <c r="EL1069" s="23"/>
      <c r="EM1069" s="23"/>
      <c r="EN1069" s="23"/>
      <c r="EO1069" s="23"/>
      <c r="EP1069" s="23"/>
      <c r="EQ1069" s="23"/>
      <c r="ER1069" s="23"/>
      <c r="ES1069" s="23"/>
      <c r="ET1069" s="23"/>
      <c r="EU1069" s="23"/>
      <c r="EV1069" s="23"/>
      <c r="EW1069" s="23"/>
      <c r="EX1069" s="23"/>
      <c r="EY1069" s="23"/>
      <c r="EZ1069" s="23"/>
      <c r="FA1069" s="23"/>
      <c r="FB1069" s="23"/>
      <c r="FC1069" s="23"/>
      <c r="FD1069" s="23"/>
      <c r="FE1069" s="23"/>
      <c r="FF1069" s="23"/>
      <c r="FG1069" s="23"/>
      <c r="FH1069" s="23"/>
      <c r="FI1069" s="23"/>
      <c r="FJ1069" s="23"/>
      <c r="FK1069" s="23"/>
      <c r="FL1069" s="23"/>
      <c r="FM1069" s="23"/>
      <c r="FN1069" s="23"/>
      <c r="FO1069" s="23"/>
      <c r="FP1069" s="23"/>
      <c r="FQ1069" s="23"/>
      <c r="FR1069" s="23"/>
      <c r="FS1069" s="23"/>
      <c r="FT1069" s="23"/>
      <c r="FU1069" s="23"/>
      <c r="FV1069" s="23"/>
      <c r="FW1069" s="23"/>
      <c r="FX1069" s="23"/>
      <c r="FY1069" s="23"/>
      <c r="FZ1069" s="23"/>
      <c r="GA1069" s="23"/>
      <c r="GB1069" s="23"/>
      <c r="GC1069" s="23"/>
      <c r="GD1069" s="23"/>
      <c r="GE1069" s="23"/>
      <c r="GF1069" s="23"/>
      <c r="GG1069" s="23"/>
      <c r="GH1069" s="23"/>
      <c r="GI1069" s="23"/>
      <c r="GJ1069" s="23"/>
      <c r="GK1069" s="23"/>
    </row>
    <row r="1070" spans="1:193" x14ac:dyDescent="0.35">
      <c r="A1070" s="23"/>
      <c r="B1070" s="23"/>
      <c r="C1070" s="23"/>
      <c r="D1070" s="23"/>
      <c r="E1070" s="23"/>
      <c r="F1070" s="23"/>
      <c r="G1070" s="23"/>
      <c r="H1070" s="23"/>
      <c r="I1070" s="23"/>
      <c r="J1070" s="23"/>
      <c r="K1070" s="23"/>
      <c r="L1070" s="23"/>
      <c r="M1070" s="23"/>
      <c r="N1070" s="23"/>
      <c r="O1070" s="23"/>
      <c r="P1070" s="23"/>
      <c r="Q1070" s="23"/>
      <c r="R1070" s="23"/>
      <c r="S1070" s="23"/>
      <c r="T1070" s="23"/>
      <c r="U1070" s="23"/>
      <c r="V1070" s="23"/>
      <c r="W1070" s="23"/>
      <c r="X1070" s="23"/>
      <c r="Y1070" s="23"/>
      <c r="Z1070" s="23"/>
      <c r="AA1070" s="23"/>
      <c r="AB1070" s="23"/>
      <c r="AC1070" s="23"/>
      <c r="AD1070" s="23"/>
      <c r="AE1070" s="23"/>
      <c r="AF1070" s="23"/>
      <c r="AG1070" s="23"/>
      <c r="AH1070" s="23"/>
      <c r="AI1070" s="23"/>
      <c r="AJ1070" s="23"/>
      <c r="AK1070" s="23"/>
      <c r="AL1070" s="23"/>
      <c r="AM1070" s="23"/>
      <c r="AN1070" s="23"/>
      <c r="AO1070" s="23"/>
      <c r="AP1070" s="23"/>
      <c r="AQ1070" s="23"/>
      <c r="AR1070" s="23"/>
      <c r="AS1070" s="23"/>
      <c r="AT1070" s="23"/>
      <c r="AU1070" s="23"/>
      <c r="AV1070" s="23"/>
      <c r="AW1070" s="23"/>
      <c r="AX1070" s="23"/>
      <c r="AY1070" s="23"/>
      <c r="AZ1070" s="23"/>
      <c r="BA1070" s="23"/>
      <c r="BB1070" s="23"/>
      <c r="BC1070" s="23"/>
      <c r="BD1070" s="23"/>
      <c r="BE1070" s="23"/>
      <c r="BF1070" s="23"/>
      <c r="BG1070" s="23"/>
      <c r="BH1070" s="23"/>
      <c r="BI1070" s="23"/>
      <c r="BJ1070" s="23"/>
      <c r="BK1070" s="23"/>
      <c r="BL1070" s="23"/>
      <c r="BM1070" s="23"/>
      <c r="BN1070" s="23"/>
      <c r="BO1070" s="23"/>
      <c r="BP1070" s="23"/>
      <c r="BQ1070" s="23"/>
      <c r="BR1070" s="23"/>
      <c r="BS1070" s="23"/>
      <c r="BT1070" s="23"/>
      <c r="BU1070" s="23"/>
      <c r="BV1070" s="23"/>
      <c r="BW1070" s="23"/>
      <c r="BX1070" s="23"/>
      <c r="BY1070" s="23"/>
      <c r="BZ1070" s="23"/>
      <c r="CA1070" s="23"/>
      <c r="CB1070" s="23"/>
      <c r="CC1070" s="23"/>
      <c r="CD1070" s="23"/>
      <c r="CE1070" s="23"/>
      <c r="CF1070" s="23"/>
      <c r="CG1070" s="23"/>
      <c r="CH1070" s="23"/>
      <c r="CI1070" s="23"/>
      <c r="CJ1070" s="23"/>
      <c r="CK1070" s="23"/>
      <c r="CL1070" s="23"/>
      <c r="CM1070" s="23"/>
      <c r="CN1070" s="23"/>
      <c r="CO1070" s="23"/>
      <c r="CP1070" s="23"/>
      <c r="CQ1070" s="23"/>
      <c r="CR1070" s="23"/>
      <c r="CS1070" s="23"/>
      <c r="CT1070" s="23"/>
      <c r="CU1070" s="23"/>
      <c r="CV1070" s="23"/>
      <c r="CW1070" s="23"/>
      <c r="CX1070" s="23"/>
      <c r="CY1070" s="23"/>
      <c r="CZ1070" s="23"/>
      <c r="DA1070" s="23"/>
      <c r="DB1070" s="23"/>
      <c r="DC1070" s="23"/>
      <c r="DD1070" s="23"/>
      <c r="DE1070" s="23"/>
      <c r="DF1070" s="23"/>
      <c r="DG1070" s="23"/>
      <c r="DH1070" s="23"/>
      <c r="DI1070" s="23"/>
      <c r="DJ1070" s="23"/>
      <c r="DK1070" s="23"/>
      <c r="DL1070" s="23"/>
      <c r="DM1070" s="23"/>
      <c r="DN1070" s="23"/>
      <c r="DO1070" s="23"/>
      <c r="DP1070" s="23"/>
      <c r="DQ1070" s="23"/>
      <c r="DR1070" s="23"/>
      <c r="DS1070" s="23"/>
      <c r="DT1070" s="23"/>
      <c r="DU1070" s="23"/>
      <c r="DV1070" s="23"/>
      <c r="DW1070" s="23"/>
      <c r="DX1070" s="23"/>
      <c r="DY1070" s="23"/>
      <c r="DZ1070" s="23"/>
      <c r="EA1070" s="23"/>
      <c r="EB1070" s="23"/>
      <c r="EC1070" s="23"/>
      <c r="ED1070" s="23"/>
      <c r="EE1070" s="23"/>
      <c r="EF1070" s="23"/>
      <c r="EG1070" s="23"/>
      <c r="EH1070" s="23"/>
      <c r="EI1070" s="23"/>
      <c r="EJ1070" s="23"/>
      <c r="EK1070" s="23"/>
      <c r="EL1070" s="23"/>
      <c r="EM1070" s="23"/>
      <c r="EN1070" s="23"/>
      <c r="EO1070" s="23"/>
      <c r="EP1070" s="23"/>
      <c r="EQ1070" s="23"/>
      <c r="ER1070" s="23"/>
      <c r="ES1070" s="23"/>
      <c r="ET1070" s="23"/>
      <c r="EU1070" s="23"/>
      <c r="EV1070" s="23"/>
      <c r="EW1070" s="23"/>
      <c r="EX1070" s="23"/>
      <c r="EY1070" s="23"/>
      <c r="EZ1070" s="23"/>
      <c r="FA1070" s="23"/>
      <c r="FB1070" s="23"/>
      <c r="FC1070" s="23"/>
      <c r="FD1070" s="23"/>
      <c r="FE1070" s="23"/>
      <c r="FF1070" s="23"/>
      <c r="FG1070" s="23"/>
      <c r="FH1070" s="23"/>
      <c r="FI1070" s="23"/>
      <c r="FJ1070" s="23"/>
      <c r="FK1070" s="23"/>
      <c r="FL1070" s="23"/>
      <c r="FM1070" s="23"/>
      <c r="FN1070" s="23"/>
      <c r="FO1070" s="23"/>
      <c r="FP1070" s="23"/>
      <c r="FQ1070" s="23"/>
      <c r="FR1070" s="23"/>
      <c r="FS1070" s="23"/>
      <c r="FT1070" s="23"/>
      <c r="FU1070" s="23"/>
      <c r="FV1070" s="23"/>
      <c r="FW1070" s="23"/>
      <c r="FX1070" s="23"/>
      <c r="FY1070" s="23"/>
      <c r="FZ1070" s="23"/>
      <c r="GA1070" s="23"/>
      <c r="GB1070" s="23"/>
      <c r="GC1070" s="23"/>
      <c r="GD1070" s="23"/>
      <c r="GE1070" s="23"/>
      <c r="GF1070" s="23"/>
      <c r="GG1070" s="23"/>
      <c r="GH1070" s="23"/>
      <c r="GI1070" s="23"/>
      <c r="GJ1070" s="23"/>
      <c r="GK1070" s="23"/>
    </row>
    <row r="1071" spans="1:193" x14ac:dyDescent="0.35">
      <c r="A1071" s="23"/>
      <c r="B1071" s="23"/>
      <c r="C1071" s="23"/>
      <c r="D1071" s="23"/>
      <c r="E1071" s="23"/>
      <c r="F1071" s="23"/>
      <c r="G1071" s="23"/>
      <c r="H1071" s="23"/>
      <c r="I1071" s="23"/>
      <c r="J1071" s="23"/>
      <c r="K1071" s="23"/>
      <c r="L1071" s="23"/>
      <c r="M1071" s="23"/>
      <c r="N1071" s="23"/>
      <c r="O1071" s="23"/>
      <c r="P1071" s="23"/>
      <c r="Q1071" s="23"/>
      <c r="R1071" s="23"/>
      <c r="S1071" s="23"/>
      <c r="T1071" s="23"/>
      <c r="U1071" s="23"/>
      <c r="V1071" s="23"/>
      <c r="W1071" s="23"/>
      <c r="X1071" s="23"/>
      <c r="Y1071" s="23"/>
      <c r="Z1071" s="23"/>
      <c r="AA1071" s="23"/>
      <c r="AB1071" s="23"/>
      <c r="AC1071" s="23"/>
      <c r="AD1071" s="23"/>
      <c r="AE1071" s="23"/>
      <c r="AF1071" s="23"/>
      <c r="AG1071" s="23"/>
      <c r="AH1071" s="23"/>
      <c r="AI1071" s="23"/>
      <c r="AJ1071" s="23"/>
      <c r="AK1071" s="23"/>
      <c r="AL1071" s="23"/>
      <c r="AM1071" s="23"/>
      <c r="AN1071" s="23"/>
      <c r="AO1071" s="23"/>
      <c r="AP1071" s="23"/>
      <c r="AQ1071" s="23"/>
      <c r="AR1071" s="23"/>
      <c r="AS1071" s="23"/>
      <c r="AT1071" s="23"/>
      <c r="AU1071" s="23"/>
      <c r="AV1071" s="23"/>
      <c r="AW1071" s="23"/>
      <c r="AX1071" s="23"/>
      <c r="AY1071" s="23"/>
      <c r="AZ1071" s="23"/>
      <c r="BA1071" s="23"/>
      <c r="BB1071" s="23"/>
      <c r="BC1071" s="23"/>
      <c r="BD1071" s="23"/>
      <c r="BE1071" s="23"/>
      <c r="BF1071" s="23"/>
      <c r="BG1071" s="23"/>
      <c r="BH1071" s="23"/>
      <c r="BI1071" s="23"/>
      <c r="BJ1071" s="23"/>
      <c r="BK1071" s="23"/>
      <c r="BL1071" s="23"/>
      <c r="BM1071" s="23"/>
      <c r="BN1071" s="23"/>
      <c r="BO1071" s="23"/>
      <c r="BP1071" s="23"/>
      <c r="BQ1071" s="23"/>
      <c r="BR1071" s="23"/>
      <c r="BS1071" s="23"/>
      <c r="BT1071" s="23"/>
      <c r="BU1071" s="23"/>
      <c r="BV1071" s="23"/>
      <c r="BW1071" s="23"/>
      <c r="BX1071" s="23"/>
      <c r="BY1071" s="23"/>
      <c r="BZ1071" s="23"/>
      <c r="CA1071" s="23"/>
      <c r="CB1071" s="23"/>
      <c r="CC1071" s="23"/>
      <c r="CD1071" s="23"/>
      <c r="CE1071" s="23"/>
      <c r="CF1071" s="23"/>
      <c r="CG1071" s="23"/>
      <c r="CH1071" s="23"/>
      <c r="CI1071" s="23"/>
      <c r="CJ1071" s="23"/>
      <c r="CK1071" s="23"/>
      <c r="CL1071" s="23"/>
      <c r="CM1071" s="23"/>
      <c r="CN1071" s="23"/>
      <c r="CO1071" s="23"/>
      <c r="CP1071" s="23"/>
      <c r="CQ1071" s="23"/>
      <c r="CR1071" s="23"/>
      <c r="CS1071" s="23"/>
      <c r="CT1071" s="23"/>
      <c r="CU1071" s="23"/>
      <c r="CV1071" s="23"/>
      <c r="CW1071" s="23"/>
      <c r="CX1071" s="23"/>
      <c r="CY1071" s="23"/>
      <c r="CZ1071" s="23"/>
      <c r="DA1071" s="23"/>
      <c r="DB1071" s="23"/>
      <c r="DC1071" s="23"/>
      <c r="DD1071" s="23"/>
      <c r="DE1071" s="23"/>
      <c r="DF1071" s="23"/>
      <c r="DG1071" s="23"/>
      <c r="DH1071" s="23"/>
      <c r="DI1071" s="23"/>
      <c r="DJ1071" s="23"/>
      <c r="DK1071" s="23"/>
      <c r="DL1071" s="23"/>
      <c r="DM1071" s="23"/>
      <c r="DN1071" s="23"/>
      <c r="DO1071" s="23"/>
      <c r="DP1071" s="23"/>
      <c r="DQ1071" s="23"/>
      <c r="DR1071" s="23"/>
      <c r="DS1071" s="23"/>
      <c r="DT1071" s="23"/>
      <c r="DU1071" s="23"/>
      <c r="DV1071" s="23"/>
      <c r="DW1071" s="23"/>
      <c r="DX1071" s="23"/>
      <c r="DY1071" s="23"/>
      <c r="DZ1071" s="23"/>
      <c r="EA1071" s="23"/>
      <c r="EB1071" s="23"/>
      <c r="EC1071" s="23"/>
      <c r="ED1071" s="23"/>
      <c r="EE1071" s="23"/>
      <c r="EF1071" s="23"/>
      <c r="EG1071" s="23"/>
      <c r="EH1071" s="23"/>
      <c r="EI1071" s="23"/>
      <c r="EJ1071" s="23"/>
      <c r="EK1071" s="23"/>
      <c r="EL1071" s="23"/>
      <c r="EM1071" s="23"/>
      <c r="EN1071" s="23"/>
      <c r="EO1071" s="23"/>
      <c r="EP1071" s="23"/>
      <c r="EQ1071" s="23"/>
      <c r="ER1071" s="23"/>
      <c r="ES1071" s="23"/>
      <c r="ET1071" s="23"/>
      <c r="EU1071" s="23"/>
      <c r="EV1071" s="23"/>
      <c r="EW1071" s="23"/>
      <c r="EX1071" s="23"/>
      <c r="EY1071" s="23"/>
      <c r="EZ1071" s="23"/>
      <c r="FA1071" s="23"/>
      <c r="FB1071" s="23"/>
      <c r="FC1071" s="23"/>
      <c r="FD1071" s="23"/>
      <c r="FE1071" s="23"/>
      <c r="FF1071" s="23"/>
      <c r="FG1071" s="23"/>
      <c r="FH1071" s="23"/>
      <c r="FI1071" s="23"/>
      <c r="FJ1071" s="23"/>
      <c r="FK1071" s="23"/>
      <c r="FL1071" s="23"/>
      <c r="FM1071" s="23"/>
      <c r="FN1071" s="23"/>
      <c r="FO1071" s="23"/>
      <c r="FP1071" s="23"/>
      <c r="FQ1071" s="23"/>
      <c r="FR1071" s="23"/>
      <c r="FS1071" s="23"/>
      <c r="FT1071" s="23"/>
      <c r="FU1071" s="23"/>
      <c r="FV1071" s="23"/>
      <c r="FW1071" s="23"/>
      <c r="FX1071" s="23"/>
      <c r="FY1071" s="23"/>
      <c r="FZ1071" s="23"/>
      <c r="GA1071" s="23"/>
      <c r="GB1071" s="23"/>
      <c r="GC1071" s="23"/>
      <c r="GD1071" s="23"/>
      <c r="GE1071" s="23"/>
      <c r="GF1071" s="23"/>
      <c r="GG1071" s="23"/>
      <c r="GH1071" s="23"/>
      <c r="GI1071" s="23"/>
      <c r="GJ1071" s="23"/>
      <c r="GK1071" s="23"/>
    </row>
    <row r="1072" spans="1:193" x14ac:dyDescent="0.35">
      <c r="A1072" s="23"/>
      <c r="B1072" s="23"/>
      <c r="C1072" s="23"/>
      <c r="D1072" s="23"/>
      <c r="E1072" s="23"/>
      <c r="F1072" s="23"/>
      <c r="G1072" s="23"/>
      <c r="H1072" s="23"/>
      <c r="I1072" s="23"/>
      <c r="J1072" s="23"/>
      <c r="K1072" s="23"/>
      <c r="L1072" s="23"/>
      <c r="M1072" s="23"/>
      <c r="N1072" s="23"/>
      <c r="O1072" s="23"/>
      <c r="P1072" s="23"/>
      <c r="Q1072" s="23"/>
      <c r="R1072" s="23"/>
      <c r="S1072" s="23"/>
      <c r="T1072" s="23"/>
      <c r="U1072" s="23"/>
      <c r="V1072" s="23"/>
      <c r="W1072" s="23"/>
      <c r="X1072" s="23"/>
      <c r="Y1072" s="23"/>
      <c r="Z1072" s="23"/>
      <c r="AA1072" s="23"/>
      <c r="AB1072" s="23"/>
      <c r="AC1072" s="23"/>
      <c r="AD1072" s="23"/>
      <c r="AE1072" s="23"/>
      <c r="AF1072" s="23"/>
      <c r="AG1072" s="23"/>
      <c r="AH1072" s="23"/>
      <c r="AI1072" s="23"/>
      <c r="AJ1072" s="23"/>
      <c r="AK1072" s="23"/>
      <c r="AL1072" s="23"/>
      <c r="AM1072" s="23"/>
      <c r="AN1072" s="23"/>
      <c r="AO1072" s="23"/>
      <c r="AP1072" s="23"/>
      <c r="AQ1072" s="23"/>
      <c r="AR1072" s="23"/>
      <c r="AS1072" s="23"/>
      <c r="AT1072" s="23"/>
      <c r="AU1072" s="23"/>
      <c r="AV1072" s="23"/>
      <c r="AW1072" s="23"/>
      <c r="AX1072" s="23"/>
      <c r="AY1072" s="23"/>
      <c r="AZ1072" s="23"/>
      <c r="BA1072" s="23"/>
      <c r="BB1072" s="23"/>
      <c r="BC1072" s="23"/>
      <c r="BD1072" s="23"/>
      <c r="BE1072" s="23"/>
      <c r="BF1072" s="23"/>
      <c r="BG1072" s="23"/>
      <c r="BH1072" s="23"/>
      <c r="BI1072" s="23"/>
      <c r="BJ1072" s="23"/>
      <c r="BK1072" s="23"/>
      <c r="BL1072" s="23"/>
      <c r="BM1072" s="23"/>
      <c r="BN1072" s="23"/>
      <c r="BO1072" s="23"/>
      <c r="BP1072" s="23"/>
      <c r="BQ1072" s="23"/>
      <c r="BR1072" s="23"/>
      <c r="BS1072" s="23"/>
      <c r="BT1072" s="23"/>
      <c r="BU1072" s="23"/>
      <c r="BV1072" s="23"/>
      <c r="BW1072" s="23"/>
      <c r="BX1072" s="23"/>
      <c r="BY1072" s="23"/>
      <c r="BZ1072" s="23"/>
      <c r="CA1072" s="23"/>
      <c r="CB1072" s="23"/>
      <c r="CC1072" s="23"/>
      <c r="CD1072" s="23"/>
      <c r="CE1072" s="23"/>
      <c r="CF1072" s="23"/>
      <c r="CG1072" s="23"/>
      <c r="CH1072" s="23"/>
      <c r="CI1072" s="23"/>
      <c r="CJ1072" s="23"/>
      <c r="CK1072" s="23"/>
      <c r="CL1072" s="23"/>
      <c r="CM1072" s="23"/>
      <c r="CN1072" s="23"/>
      <c r="CO1072" s="23"/>
      <c r="CP1072" s="23"/>
      <c r="CQ1072" s="23"/>
      <c r="CR1072" s="23"/>
      <c r="CS1072" s="23"/>
      <c r="CT1072" s="23"/>
      <c r="CU1072" s="23"/>
      <c r="CV1072" s="23"/>
      <c r="CW1072" s="23"/>
      <c r="CX1072" s="23"/>
      <c r="CY1072" s="23"/>
      <c r="CZ1072" s="23"/>
      <c r="DA1072" s="23"/>
      <c r="DB1072" s="23"/>
      <c r="DC1072" s="23"/>
      <c r="DD1072" s="23"/>
      <c r="DE1072" s="23"/>
      <c r="DF1072" s="23"/>
      <c r="DG1072" s="23"/>
      <c r="DH1072" s="23"/>
      <c r="DI1072" s="23"/>
      <c r="DJ1072" s="23"/>
      <c r="DK1072" s="23"/>
      <c r="DL1072" s="23"/>
      <c r="DM1072" s="23"/>
      <c r="DN1072" s="23"/>
      <c r="DO1072" s="23"/>
      <c r="DP1072" s="23"/>
      <c r="DQ1072" s="23"/>
      <c r="DR1072" s="23"/>
      <c r="DS1072" s="23"/>
      <c r="DT1072" s="23"/>
      <c r="DU1072" s="23"/>
      <c r="DV1072" s="23"/>
      <c r="DW1072" s="23"/>
      <c r="DX1072" s="23"/>
      <c r="DY1072" s="23"/>
      <c r="DZ1072" s="23"/>
      <c r="EA1072" s="23"/>
      <c r="EB1072" s="23"/>
      <c r="EC1072" s="23"/>
      <c r="ED1072" s="23"/>
      <c r="EE1072" s="23"/>
      <c r="EF1072" s="23"/>
      <c r="EG1072" s="23"/>
      <c r="EH1072" s="23"/>
      <c r="EI1072" s="23"/>
      <c r="EJ1072" s="23"/>
      <c r="EK1072" s="23"/>
      <c r="EL1072" s="23"/>
      <c r="EM1072" s="23"/>
      <c r="EN1072" s="23"/>
      <c r="EO1072" s="23"/>
      <c r="EP1072" s="23"/>
      <c r="EQ1072" s="23"/>
      <c r="ER1072" s="23"/>
      <c r="ES1072" s="23"/>
      <c r="ET1072" s="23"/>
      <c r="EU1072" s="23"/>
      <c r="EV1072" s="23"/>
      <c r="EW1072" s="23"/>
      <c r="EX1072" s="23"/>
      <c r="EY1072" s="23"/>
      <c r="EZ1072" s="23"/>
      <c r="FA1072" s="23"/>
      <c r="FB1072" s="23"/>
      <c r="FC1072" s="23"/>
      <c r="FD1072" s="23"/>
      <c r="FE1072" s="23"/>
      <c r="FF1072" s="23"/>
      <c r="FG1072" s="23"/>
      <c r="FH1072" s="23"/>
      <c r="FI1072" s="23"/>
      <c r="FJ1072" s="23"/>
      <c r="FK1072" s="23"/>
      <c r="FL1072" s="23"/>
      <c r="FM1072" s="23"/>
      <c r="FN1072" s="23"/>
      <c r="FO1072" s="23"/>
      <c r="FP1072" s="23"/>
      <c r="FQ1072" s="23"/>
      <c r="FR1072" s="23"/>
      <c r="FS1072" s="23"/>
      <c r="FT1072" s="23"/>
      <c r="FU1072" s="23"/>
      <c r="FV1072" s="23"/>
      <c r="FW1072" s="23"/>
      <c r="FX1072" s="23"/>
      <c r="FY1072" s="23"/>
      <c r="FZ1072" s="23"/>
      <c r="GA1072" s="23"/>
      <c r="GB1072" s="23"/>
      <c r="GC1072" s="23"/>
      <c r="GD1072" s="23"/>
      <c r="GE1072" s="23"/>
      <c r="GF1072" s="23"/>
      <c r="GG1072" s="23"/>
      <c r="GH1072" s="23"/>
      <c r="GI1072" s="23"/>
      <c r="GJ1072" s="23"/>
      <c r="GK1072" s="23"/>
    </row>
    <row r="1073" spans="1:193" x14ac:dyDescent="0.35">
      <c r="A1073" s="23"/>
      <c r="B1073" s="23"/>
      <c r="C1073" s="23"/>
      <c r="D1073" s="23"/>
      <c r="E1073" s="23"/>
      <c r="F1073" s="23"/>
      <c r="G1073" s="23"/>
      <c r="H1073" s="23"/>
      <c r="I1073" s="23"/>
      <c r="J1073" s="23"/>
      <c r="K1073" s="23"/>
      <c r="L1073" s="23"/>
      <c r="M1073" s="23"/>
      <c r="N1073" s="23"/>
      <c r="O1073" s="23"/>
      <c r="P1073" s="23"/>
      <c r="Q1073" s="23"/>
      <c r="R1073" s="23"/>
      <c r="S1073" s="23"/>
      <c r="T1073" s="23"/>
      <c r="U1073" s="23"/>
      <c r="V1073" s="23"/>
      <c r="W1073" s="23"/>
      <c r="X1073" s="23"/>
      <c r="Y1073" s="23"/>
      <c r="Z1073" s="23"/>
      <c r="AA1073" s="23"/>
      <c r="AB1073" s="23"/>
      <c r="AC1073" s="23"/>
      <c r="AD1073" s="23"/>
      <c r="AE1073" s="23"/>
      <c r="AF1073" s="23"/>
      <c r="AG1073" s="23"/>
      <c r="AH1073" s="23"/>
      <c r="AI1073" s="23"/>
      <c r="AJ1073" s="23"/>
      <c r="AK1073" s="23"/>
      <c r="AL1073" s="23"/>
      <c r="AM1073" s="23"/>
      <c r="AN1073" s="23"/>
      <c r="AO1073" s="23"/>
      <c r="AP1073" s="23"/>
      <c r="AQ1073" s="23"/>
      <c r="AR1073" s="23"/>
      <c r="AS1073" s="23"/>
      <c r="AT1073" s="23"/>
      <c r="AU1073" s="23"/>
      <c r="AV1073" s="23"/>
      <c r="AW1073" s="23"/>
      <c r="AX1073" s="23"/>
      <c r="AY1073" s="23"/>
      <c r="AZ1073" s="23"/>
      <c r="BA1073" s="23"/>
      <c r="BB1073" s="23"/>
      <c r="BC1073" s="23"/>
      <c r="BD1073" s="23"/>
      <c r="BE1073" s="23"/>
      <c r="BF1073" s="23"/>
      <c r="BG1073" s="23"/>
      <c r="BH1073" s="23"/>
      <c r="BI1073" s="23"/>
      <c r="BJ1073" s="23"/>
      <c r="BK1073" s="23"/>
      <c r="BL1073" s="23"/>
      <c r="BM1073" s="23"/>
      <c r="BN1073" s="23"/>
      <c r="BO1073" s="23"/>
      <c r="BP1073" s="23"/>
      <c r="BQ1073" s="23"/>
      <c r="BR1073" s="23"/>
      <c r="BS1073" s="23"/>
      <c r="BT1073" s="23"/>
      <c r="BU1073" s="23"/>
      <c r="BV1073" s="23"/>
      <c r="BW1073" s="23"/>
      <c r="BX1073" s="23"/>
      <c r="BY1073" s="23"/>
      <c r="BZ1073" s="23"/>
      <c r="CA1073" s="23"/>
      <c r="CB1073" s="23"/>
      <c r="CC1073" s="23"/>
      <c r="CD1073" s="23"/>
      <c r="CE1073" s="23"/>
      <c r="CF1073" s="23"/>
      <c r="CG1073" s="23"/>
      <c r="CH1073" s="23"/>
      <c r="CI1073" s="23"/>
      <c r="CJ1073" s="23"/>
      <c r="CK1073" s="23"/>
      <c r="CL1073" s="23"/>
      <c r="CM1073" s="23"/>
      <c r="CN1073" s="23"/>
      <c r="CO1073" s="23"/>
      <c r="CP1073" s="23"/>
      <c r="CQ1073" s="23"/>
      <c r="CR1073" s="23"/>
      <c r="CS1073" s="23"/>
      <c r="CT1073" s="23"/>
      <c r="CU1073" s="23"/>
      <c r="CV1073" s="23"/>
      <c r="CW1073" s="23"/>
      <c r="CX1073" s="23"/>
      <c r="CY1073" s="23"/>
      <c r="CZ1073" s="23"/>
      <c r="DA1073" s="23"/>
      <c r="DB1073" s="23"/>
      <c r="DC1073" s="23"/>
      <c r="DD1073" s="23"/>
      <c r="DE1073" s="23"/>
      <c r="DF1073" s="23"/>
      <c r="DG1073" s="23"/>
      <c r="DH1073" s="23"/>
      <c r="DI1073" s="23"/>
      <c r="DJ1073" s="23"/>
      <c r="DK1073" s="23"/>
      <c r="DL1073" s="23"/>
      <c r="DM1073" s="23"/>
      <c r="DN1073" s="23"/>
      <c r="DO1073" s="23"/>
      <c r="DP1073" s="23"/>
      <c r="DQ1073" s="23"/>
      <c r="DR1073" s="23"/>
      <c r="DS1073" s="23"/>
      <c r="DT1073" s="23"/>
      <c r="DU1073" s="23"/>
      <c r="DV1073" s="23"/>
      <c r="DW1073" s="23"/>
      <c r="DX1073" s="23"/>
      <c r="DY1073" s="23"/>
      <c r="DZ1073" s="23"/>
      <c r="EA1073" s="23"/>
      <c r="EB1073" s="23"/>
      <c r="EC1073" s="23"/>
      <c r="ED1073" s="23"/>
      <c r="EE1073" s="23"/>
      <c r="EF1073" s="23"/>
      <c r="EG1073" s="23"/>
      <c r="EH1073" s="23"/>
      <c r="EI1073" s="23"/>
      <c r="EJ1073" s="23"/>
      <c r="EK1073" s="23"/>
      <c r="EL1073" s="23"/>
      <c r="EM1073" s="23"/>
      <c r="EN1073" s="23"/>
      <c r="EO1073" s="23"/>
      <c r="EP1073" s="23"/>
      <c r="EQ1073" s="23"/>
      <c r="ER1073" s="23"/>
      <c r="ES1073" s="23"/>
      <c r="ET1073" s="23"/>
      <c r="EU1073" s="23"/>
      <c r="EV1073" s="23"/>
      <c r="EW1073" s="23"/>
      <c r="EX1073" s="23"/>
      <c r="EY1073" s="23"/>
      <c r="EZ1073" s="23"/>
      <c r="FA1073" s="23"/>
      <c r="FB1073" s="23"/>
      <c r="FC1073" s="23"/>
      <c r="FD1073" s="23"/>
      <c r="FE1073" s="23"/>
      <c r="FF1073" s="23"/>
      <c r="FG1073" s="23"/>
      <c r="FH1073" s="23"/>
      <c r="FI1073" s="23"/>
      <c r="FJ1073" s="23"/>
      <c r="FK1073" s="23"/>
      <c r="FL1073" s="23"/>
      <c r="FM1073" s="23"/>
      <c r="FN1073" s="23"/>
      <c r="FO1073" s="23"/>
      <c r="FP1073" s="23"/>
      <c r="FQ1073" s="23"/>
      <c r="FR1073" s="23"/>
      <c r="FS1073" s="23"/>
      <c r="FT1073" s="23"/>
      <c r="FU1073" s="23"/>
      <c r="FV1073" s="23"/>
      <c r="FW1073" s="23"/>
      <c r="FX1073" s="23"/>
      <c r="FY1073" s="23"/>
      <c r="FZ1073" s="23"/>
      <c r="GA1073" s="23"/>
      <c r="GB1073" s="23"/>
      <c r="GC1073" s="23"/>
      <c r="GD1073" s="23"/>
      <c r="GE1073" s="23"/>
      <c r="GF1073" s="23"/>
      <c r="GG1073" s="23"/>
      <c r="GH1073" s="23"/>
      <c r="GI1073" s="23"/>
      <c r="GJ1073" s="23"/>
      <c r="GK1073" s="23"/>
    </row>
    <row r="1074" spans="1:193" x14ac:dyDescent="0.35">
      <c r="A1074" s="23"/>
      <c r="B1074" s="23"/>
      <c r="C1074" s="23"/>
      <c r="D1074" s="23"/>
      <c r="E1074" s="23"/>
      <c r="F1074" s="23"/>
      <c r="G1074" s="23"/>
      <c r="H1074" s="23"/>
      <c r="I1074" s="23"/>
      <c r="J1074" s="23"/>
      <c r="K1074" s="23"/>
      <c r="L1074" s="23"/>
      <c r="M1074" s="23"/>
      <c r="N1074" s="23"/>
      <c r="O1074" s="23"/>
      <c r="P1074" s="23"/>
      <c r="Q1074" s="23"/>
      <c r="R1074" s="23"/>
      <c r="S1074" s="23"/>
      <c r="T1074" s="23"/>
      <c r="U1074" s="23"/>
      <c r="V1074" s="23"/>
      <c r="W1074" s="23"/>
      <c r="X1074" s="23"/>
      <c r="Y1074" s="23"/>
      <c r="Z1074" s="23"/>
      <c r="AA1074" s="23"/>
      <c r="AB1074" s="23"/>
      <c r="AC1074" s="23"/>
      <c r="AD1074" s="23"/>
      <c r="AE1074" s="23"/>
      <c r="AF1074" s="23"/>
      <c r="AG1074" s="23"/>
      <c r="AH1074" s="23"/>
      <c r="AI1074" s="23"/>
      <c r="AJ1074" s="23"/>
      <c r="AK1074" s="23"/>
      <c r="AL1074" s="23"/>
      <c r="AM1074" s="23"/>
      <c r="AN1074" s="23"/>
      <c r="AO1074" s="23"/>
      <c r="AP1074" s="23"/>
      <c r="AQ1074" s="23"/>
      <c r="AR1074" s="23"/>
      <c r="AS1074" s="23"/>
      <c r="AT1074" s="23"/>
      <c r="AU1074" s="23"/>
      <c r="AV1074" s="23"/>
      <c r="AW1074" s="23"/>
      <c r="AX1074" s="23"/>
      <c r="AY1074" s="23"/>
      <c r="AZ1074" s="23"/>
      <c r="BA1074" s="23"/>
      <c r="BB1074" s="23"/>
      <c r="BC1074" s="23"/>
      <c r="BD1074" s="23"/>
      <c r="BE1074" s="23"/>
      <c r="BF1074" s="23"/>
      <c r="BG1074" s="23"/>
      <c r="BH1074" s="23"/>
      <c r="BI1074" s="23"/>
      <c r="BJ1074" s="23"/>
      <c r="BK1074" s="23"/>
      <c r="BL1074" s="23"/>
      <c r="BM1074" s="23"/>
      <c r="BN1074" s="23"/>
      <c r="BO1074" s="23"/>
      <c r="BP1074" s="23"/>
      <c r="BQ1074" s="23"/>
      <c r="BR1074" s="23"/>
      <c r="BS1074" s="23"/>
      <c r="BT1074" s="23"/>
      <c r="BU1074" s="23"/>
      <c r="BV1074" s="23"/>
      <c r="BW1074" s="23"/>
      <c r="BX1074" s="23"/>
      <c r="BY1074" s="23"/>
      <c r="BZ1074" s="23"/>
      <c r="CA1074" s="23"/>
      <c r="CB1074" s="23"/>
      <c r="CC1074" s="23"/>
      <c r="CD1074" s="23"/>
      <c r="CE1074" s="23"/>
      <c r="CF1074" s="23"/>
      <c r="CG1074" s="23"/>
      <c r="CH1074" s="23"/>
      <c r="CI1074" s="23"/>
      <c r="CJ1074" s="23"/>
      <c r="CK1074" s="23"/>
      <c r="CL1074" s="23"/>
      <c r="CM1074" s="23"/>
      <c r="CN1074" s="23"/>
      <c r="CO1074" s="23"/>
      <c r="CP1074" s="23"/>
      <c r="CQ1074" s="23"/>
      <c r="CR1074" s="23"/>
      <c r="CS1074" s="23"/>
      <c r="CT1074" s="23"/>
      <c r="CU1074" s="23"/>
      <c r="CV1074" s="23"/>
      <c r="CW1074" s="23"/>
      <c r="CX1074" s="23"/>
      <c r="CY1074" s="23"/>
      <c r="CZ1074" s="23"/>
      <c r="DA1074" s="23"/>
      <c r="DB1074" s="23"/>
      <c r="DC1074" s="23"/>
      <c r="DD1074" s="23"/>
      <c r="DE1074" s="23"/>
      <c r="DF1074" s="23"/>
      <c r="DG1074" s="23"/>
      <c r="DH1074" s="23"/>
      <c r="DI1074" s="23"/>
      <c r="DJ1074" s="23"/>
      <c r="DK1074" s="23"/>
      <c r="DL1074" s="23"/>
      <c r="DM1074" s="23"/>
      <c r="DN1074" s="23"/>
      <c r="DO1074" s="23"/>
      <c r="DP1074" s="23"/>
      <c r="DQ1074" s="23"/>
      <c r="DR1074" s="23"/>
      <c r="DS1074" s="23"/>
      <c r="DT1074" s="23"/>
      <c r="DU1074" s="23"/>
      <c r="DV1074" s="23"/>
      <c r="DW1074" s="23"/>
      <c r="DX1074" s="23"/>
      <c r="DY1074" s="23"/>
      <c r="DZ1074" s="23"/>
      <c r="EA1074" s="23"/>
      <c r="EB1074" s="23"/>
      <c r="EC1074" s="23"/>
      <c r="ED1074" s="23"/>
      <c r="EE1074" s="23"/>
      <c r="EF1074" s="23"/>
      <c r="EG1074" s="23"/>
      <c r="EH1074" s="23"/>
      <c r="EI1074" s="23"/>
      <c r="EJ1074" s="23"/>
      <c r="EK1074" s="23"/>
      <c r="EL1074" s="23"/>
      <c r="EM1074" s="23"/>
      <c r="EN1074" s="23"/>
      <c r="EO1074" s="23"/>
      <c r="EP1074" s="23"/>
      <c r="EQ1074" s="23"/>
      <c r="ER1074" s="23"/>
      <c r="ES1074" s="23"/>
      <c r="ET1074" s="23"/>
      <c r="EU1074" s="23"/>
      <c r="EV1074" s="23"/>
      <c r="EW1074" s="23"/>
      <c r="EX1074" s="23"/>
      <c r="EY1074" s="23"/>
      <c r="EZ1074" s="23"/>
      <c r="FA1074" s="23"/>
      <c r="FB1074" s="23"/>
      <c r="FC1074" s="23"/>
      <c r="FD1074" s="23"/>
      <c r="FE1074" s="23"/>
      <c r="FF1074" s="23"/>
      <c r="FG1074" s="23"/>
      <c r="FH1074" s="23"/>
      <c r="FI1074" s="23"/>
      <c r="FJ1074" s="23"/>
      <c r="FK1074" s="23"/>
      <c r="FL1074" s="23"/>
      <c r="FM1074" s="23"/>
      <c r="FN1074" s="23"/>
      <c r="FO1074" s="23"/>
      <c r="FP1074" s="23"/>
      <c r="FQ1074" s="23"/>
      <c r="FR1074" s="23"/>
      <c r="FS1074" s="23"/>
      <c r="FT1074" s="23"/>
      <c r="FU1074" s="23"/>
      <c r="FV1074" s="23"/>
      <c r="FW1074" s="23"/>
      <c r="FX1074" s="23"/>
      <c r="FY1074" s="23"/>
      <c r="FZ1074" s="23"/>
      <c r="GA1074" s="23"/>
      <c r="GB1074" s="23"/>
      <c r="GC1074" s="23"/>
      <c r="GD1074" s="23"/>
      <c r="GE1074" s="23"/>
      <c r="GF1074" s="23"/>
      <c r="GG1074" s="23"/>
      <c r="GH1074" s="23"/>
      <c r="GI1074" s="23"/>
      <c r="GJ1074" s="23"/>
      <c r="GK1074" s="23"/>
    </row>
    <row r="1075" spans="1:193" x14ac:dyDescent="0.35">
      <c r="A1075" s="23"/>
      <c r="B1075" s="23"/>
      <c r="C1075" s="23"/>
      <c r="D1075" s="23"/>
      <c r="E1075" s="23"/>
      <c r="F1075" s="23"/>
      <c r="G1075" s="23"/>
      <c r="H1075" s="23"/>
      <c r="I1075" s="23"/>
      <c r="J1075" s="23"/>
      <c r="K1075" s="23"/>
      <c r="L1075" s="23"/>
      <c r="M1075" s="23"/>
      <c r="N1075" s="23"/>
      <c r="O1075" s="23"/>
      <c r="P1075" s="23"/>
      <c r="Q1075" s="23"/>
      <c r="R1075" s="23"/>
      <c r="S1075" s="23"/>
      <c r="T1075" s="23"/>
      <c r="U1075" s="23"/>
      <c r="V1075" s="23"/>
      <c r="W1075" s="23"/>
      <c r="X1075" s="23"/>
      <c r="Y1075" s="23"/>
      <c r="Z1075" s="23"/>
      <c r="AA1075" s="23"/>
      <c r="AB1075" s="23"/>
      <c r="AC1075" s="23"/>
      <c r="AD1075" s="23"/>
      <c r="AE1075" s="23"/>
      <c r="AF1075" s="23"/>
      <c r="AG1075" s="23"/>
      <c r="AH1075" s="23"/>
      <c r="AI1075" s="23"/>
      <c r="AJ1075" s="23"/>
      <c r="AK1075" s="23"/>
      <c r="AL1075" s="23"/>
      <c r="AM1075" s="23"/>
      <c r="AN1075" s="23"/>
      <c r="AO1075" s="23"/>
      <c r="AP1075" s="23"/>
      <c r="AQ1075" s="23"/>
      <c r="AR1075" s="23"/>
      <c r="AS1075" s="23"/>
      <c r="AT1075" s="23"/>
      <c r="AU1075" s="23"/>
      <c r="AV1075" s="23"/>
      <c r="AW1075" s="23"/>
      <c r="AX1075" s="23"/>
      <c r="AY1075" s="23"/>
      <c r="AZ1075" s="23"/>
      <c r="BA1075" s="23"/>
      <c r="BB1075" s="23"/>
      <c r="BC1075" s="23"/>
      <c r="BD1075" s="23"/>
      <c r="BE1075" s="23"/>
      <c r="BF1075" s="23"/>
      <c r="BG1075" s="23"/>
      <c r="BH1075" s="23"/>
      <c r="BI1075" s="23"/>
      <c r="BJ1075" s="23"/>
      <c r="BK1075" s="23"/>
      <c r="BL1075" s="23"/>
      <c r="BM1075" s="23"/>
      <c r="BN1075" s="23"/>
      <c r="BO1075" s="23"/>
      <c r="BP1075" s="23"/>
      <c r="BQ1075" s="23"/>
      <c r="BR1075" s="23"/>
      <c r="BS1075" s="23"/>
      <c r="BT1075" s="23"/>
      <c r="BU1075" s="23"/>
      <c r="BV1075" s="23"/>
      <c r="BW1075" s="23"/>
      <c r="BX1075" s="23"/>
      <c r="BY1075" s="23"/>
      <c r="BZ1075" s="23"/>
      <c r="CA1075" s="23"/>
      <c r="CB1075" s="23"/>
      <c r="CC1075" s="23"/>
      <c r="CD1075" s="23"/>
      <c r="CE1075" s="23"/>
      <c r="CF1075" s="23"/>
      <c r="CG1075" s="23"/>
      <c r="CH1075" s="23"/>
      <c r="CI1075" s="23"/>
      <c r="CJ1075" s="23"/>
      <c r="CK1075" s="23"/>
      <c r="CL1075" s="23"/>
      <c r="CM1075" s="23"/>
      <c r="CN1075" s="23"/>
      <c r="CO1075" s="23"/>
      <c r="CP1075" s="23"/>
      <c r="CQ1075" s="23"/>
      <c r="CR1075" s="23"/>
      <c r="CS1075" s="23"/>
      <c r="CT1075" s="23"/>
      <c r="CU1075" s="23"/>
      <c r="CV1075" s="23"/>
      <c r="CW1075" s="23"/>
      <c r="CX1075" s="23"/>
      <c r="CY1075" s="23"/>
      <c r="CZ1075" s="23"/>
      <c r="DA1075" s="23"/>
      <c r="DB1075" s="23"/>
      <c r="DC1075" s="23"/>
      <c r="DD1075" s="23"/>
      <c r="DE1075" s="23"/>
      <c r="DF1075" s="23"/>
      <c r="DG1075" s="23"/>
      <c r="DH1075" s="23"/>
      <c r="DI1075" s="23"/>
      <c r="DJ1075" s="23"/>
      <c r="DK1075" s="23"/>
      <c r="DL1075" s="23"/>
      <c r="DM1075" s="23"/>
      <c r="DN1075" s="23"/>
      <c r="DO1075" s="23"/>
      <c r="DP1075" s="23"/>
      <c r="DQ1075" s="23"/>
      <c r="DR1075" s="23"/>
      <c r="DS1075" s="23"/>
      <c r="DT1075" s="23"/>
      <c r="DU1075" s="23"/>
      <c r="DV1075" s="23"/>
      <c r="DW1075" s="23"/>
      <c r="DX1075" s="23"/>
      <c r="DY1075" s="23"/>
      <c r="DZ1075" s="23"/>
      <c r="EA1075" s="23"/>
      <c r="EB1075" s="23"/>
      <c r="EC1075" s="23"/>
      <c r="ED1075" s="23"/>
      <c r="EE1075" s="23"/>
      <c r="EF1075" s="23"/>
      <c r="EG1075" s="23"/>
      <c r="EH1075" s="23"/>
      <c r="EI1075" s="23"/>
      <c r="EJ1075" s="23"/>
      <c r="EK1075" s="23"/>
      <c r="EL1075" s="23"/>
      <c r="EM1075" s="23"/>
      <c r="EN1075" s="23"/>
      <c r="EO1075" s="23"/>
      <c r="EP1075" s="23"/>
      <c r="EQ1075" s="23"/>
      <c r="ER1075" s="23"/>
      <c r="ES1075" s="23"/>
      <c r="ET1075" s="23"/>
      <c r="EU1075" s="23"/>
      <c r="EV1075" s="23"/>
      <c r="EW1075" s="23"/>
      <c r="EX1075" s="23"/>
      <c r="EY1075" s="23"/>
      <c r="EZ1075" s="23"/>
      <c r="FA1075" s="23"/>
      <c r="FB1075" s="23"/>
      <c r="FC1075" s="23"/>
      <c r="FD1075" s="23"/>
      <c r="FE1075" s="23"/>
      <c r="FF1075" s="23"/>
      <c r="FG1075" s="23"/>
      <c r="FH1075" s="23"/>
      <c r="FI1075" s="23"/>
      <c r="FJ1075" s="23"/>
      <c r="FK1075" s="23"/>
      <c r="FL1075" s="23"/>
      <c r="FM1075" s="23"/>
      <c r="FN1075" s="23"/>
      <c r="FO1075" s="23"/>
      <c r="FP1075" s="23"/>
      <c r="FQ1075" s="23"/>
      <c r="FR1075" s="23"/>
      <c r="FS1075" s="23"/>
      <c r="FT1075" s="23"/>
      <c r="FU1075" s="23"/>
      <c r="FV1075" s="23"/>
      <c r="FW1075" s="23"/>
      <c r="FX1075" s="23"/>
      <c r="FY1075" s="23"/>
      <c r="FZ1075" s="23"/>
      <c r="GA1075" s="23"/>
      <c r="GB1075" s="23"/>
      <c r="GC1075" s="23"/>
      <c r="GD1075" s="23"/>
      <c r="GE1075" s="23"/>
      <c r="GF1075" s="23"/>
      <c r="GG1075" s="23"/>
      <c r="GH1075" s="23"/>
      <c r="GI1075" s="23"/>
      <c r="GJ1075" s="23"/>
      <c r="GK1075" s="23"/>
    </row>
    <row r="1076" spans="1:193" x14ac:dyDescent="0.35">
      <c r="A1076" s="23"/>
      <c r="B1076" s="23"/>
      <c r="C1076" s="23"/>
      <c r="D1076" s="23"/>
      <c r="E1076" s="23"/>
      <c r="F1076" s="23"/>
      <c r="G1076" s="23"/>
      <c r="H1076" s="23"/>
      <c r="I1076" s="23"/>
      <c r="J1076" s="23"/>
      <c r="K1076" s="23"/>
      <c r="L1076" s="23"/>
      <c r="M1076" s="23"/>
      <c r="N1076" s="23"/>
      <c r="O1076" s="23"/>
      <c r="P1076" s="23"/>
      <c r="Q1076" s="23"/>
      <c r="R1076" s="23"/>
      <c r="S1076" s="23"/>
      <c r="T1076" s="23"/>
      <c r="U1076" s="23"/>
      <c r="V1076" s="23"/>
      <c r="W1076" s="23"/>
      <c r="X1076" s="23"/>
      <c r="Y1076" s="23"/>
      <c r="Z1076" s="23"/>
      <c r="AA1076" s="23"/>
      <c r="AB1076" s="23"/>
      <c r="AC1076" s="23"/>
      <c r="AD1076" s="23"/>
      <c r="AE1076" s="23"/>
      <c r="AF1076" s="23"/>
      <c r="AG1076" s="23"/>
      <c r="AH1076" s="23"/>
      <c r="AI1076" s="23"/>
      <c r="AJ1076" s="23"/>
      <c r="AK1076" s="23"/>
      <c r="AL1076" s="23"/>
      <c r="AM1076" s="23"/>
      <c r="AN1076" s="23"/>
      <c r="AO1076" s="23"/>
      <c r="AP1076" s="23"/>
      <c r="AQ1076" s="23"/>
      <c r="AR1076" s="23"/>
      <c r="AS1076" s="23"/>
      <c r="AT1076" s="23"/>
      <c r="AU1076" s="23"/>
      <c r="AV1076" s="23"/>
      <c r="AW1076" s="23"/>
      <c r="AX1076" s="23"/>
      <c r="AY1076" s="23"/>
      <c r="AZ1076" s="23"/>
      <c r="BA1076" s="23"/>
      <c r="BB1076" s="23"/>
      <c r="BC1076" s="23"/>
      <c r="BD1076" s="23"/>
      <c r="BE1076" s="23"/>
      <c r="BF1076" s="23"/>
      <c r="BG1076" s="23"/>
      <c r="BH1076" s="23"/>
      <c r="BI1076" s="23"/>
      <c r="BJ1076" s="23"/>
      <c r="BK1076" s="23"/>
      <c r="BL1076" s="23"/>
      <c r="BM1076" s="23"/>
      <c r="BN1076" s="23"/>
      <c r="BO1076" s="23"/>
      <c r="BP1076" s="23"/>
      <c r="BQ1076" s="23"/>
      <c r="BR1076" s="23"/>
      <c r="BS1076" s="23"/>
      <c r="BT1076" s="23"/>
      <c r="BU1076" s="23"/>
      <c r="BV1076" s="23"/>
      <c r="BW1076" s="23"/>
      <c r="BX1076" s="23"/>
      <c r="BY1076" s="23"/>
      <c r="BZ1076" s="23"/>
      <c r="CA1076" s="23"/>
      <c r="CB1076" s="23"/>
      <c r="CC1076" s="23"/>
      <c r="CD1076" s="23"/>
      <c r="CE1076" s="23"/>
      <c r="CF1076" s="23"/>
      <c r="CG1076" s="23"/>
      <c r="CH1076" s="23"/>
      <c r="CI1076" s="23"/>
      <c r="CJ1076" s="23"/>
      <c r="CK1076" s="23"/>
      <c r="CL1076" s="23"/>
      <c r="CM1076" s="23"/>
      <c r="CN1076" s="23"/>
      <c r="CO1076" s="23"/>
      <c r="CP1076" s="23"/>
      <c r="CQ1076" s="23"/>
      <c r="CR1076" s="23"/>
      <c r="CS1076" s="23"/>
      <c r="CT1076" s="23"/>
      <c r="CU1076" s="23"/>
      <c r="CV1076" s="23"/>
      <c r="CW1076" s="23"/>
      <c r="CX1076" s="23"/>
      <c r="CY1076" s="23"/>
      <c r="CZ1076" s="23"/>
      <c r="DA1076" s="23"/>
      <c r="DB1076" s="23"/>
      <c r="DC1076" s="23"/>
      <c r="DD1076" s="23"/>
      <c r="DE1076" s="23"/>
      <c r="DF1076" s="23"/>
      <c r="DG1076" s="23"/>
      <c r="DH1076" s="23"/>
      <c r="DI1076" s="23"/>
      <c r="DJ1076" s="23"/>
      <c r="DK1076" s="23"/>
      <c r="DL1076" s="23"/>
      <c r="DM1076" s="23"/>
      <c r="DN1076" s="23"/>
      <c r="DO1076" s="23"/>
      <c r="DP1076" s="23"/>
      <c r="DQ1076" s="23"/>
      <c r="DR1076" s="23"/>
      <c r="DS1076" s="23"/>
      <c r="DT1076" s="23"/>
      <c r="DU1076" s="23"/>
      <c r="DV1076" s="23"/>
      <c r="DW1076" s="23"/>
      <c r="DX1076" s="23"/>
      <c r="DY1076" s="23"/>
      <c r="DZ1076" s="23"/>
      <c r="EA1076" s="23"/>
      <c r="EB1076" s="23"/>
      <c r="EC1076" s="23"/>
      <c r="ED1076" s="23"/>
      <c r="EE1076" s="23"/>
      <c r="EF1076" s="23"/>
      <c r="EG1076" s="23"/>
      <c r="EH1076" s="23"/>
      <c r="EI1076" s="23"/>
      <c r="EJ1076" s="23"/>
      <c r="EK1076" s="23"/>
      <c r="EL1076" s="23"/>
      <c r="EM1076" s="23"/>
      <c r="EN1076" s="23"/>
      <c r="EO1076" s="23"/>
      <c r="EP1076" s="23"/>
      <c r="EQ1076" s="23"/>
      <c r="ER1076" s="23"/>
      <c r="ES1076" s="23"/>
      <c r="ET1076" s="23"/>
      <c r="EU1076" s="23"/>
      <c r="EV1076" s="23"/>
      <c r="EW1076" s="23"/>
      <c r="EX1076" s="23"/>
      <c r="EY1076" s="23"/>
      <c r="EZ1076" s="23"/>
      <c r="FA1076" s="23"/>
      <c r="FB1076" s="23"/>
      <c r="FC1076" s="23"/>
      <c r="FD1076" s="23"/>
      <c r="FE1076" s="23"/>
      <c r="FF1076" s="23"/>
      <c r="FG1076" s="23"/>
      <c r="FH1076" s="23"/>
      <c r="FI1076" s="23"/>
      <c r="FJ1076" s="23"/>
      <c r="FK1076" s="23"/>
      <c r="FL1076" s="23"/>
      <c r="FM1076" s="23"/>
      <c r="FN1076" s="23"/>
      <c r="FO1076" s="23"/>
      <c r="FP1076" s="23"/>
      <c r="FQ1076" s="23"/>
      <c r="FR1076" s="23"/>
      <c r="FS1076" s="23"/>
      <c r="FT1076" s="23"/>
      <c r="FU1076" s="23"/>
      <c r="FV1076" s="23"/>
      <c r="FW1076" s="23"/>
      <c r="FX1076" s="23"/>
      <c r="FY1076" s="23"/>
      <c r="FZ1076" s="23"/>
      <c r="GA1076" s="23"/>
      <c r="GB1076" s="23"/>
      <c r="GC1076" s="23"/>
      <c r="GD1076" s="23"/>
      <c r="GE1076" s="23"/>
      <c r="GF1076" s="23"/>
      <c r="GG1076" s="23"/>
      <c r="GH1076" s="23"/>
      <c r="GI1076" s="23"/>
      <c r="GJ1076" s="23"/>
      <c r="GK1076" s="23"/>
    </row>
    <row r="1077" spans="1:193" x14ac:dyDescent="0.35">
      <c r="A1077" s="23"/>
      <c r="B1077" s="23"/>
      <c r="C1077" s="23"/>
      <c r="D1077" s="23"/>
      <c r="E1077" s="23"/>
      <c r="F1077" s="23"/>
      <c r="G1077" s="23"/>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c r="AR1077" s="23"/>
      <c r="AS1077" s="23"/>
      <c r="AT1077" s="23"/>
      <c r="AU1077" s="23"/>
      <c r="AV1077" s="23"/>
      <c r="AW1077" s="23"/>
      <c r="AX1077" s="23"/>
      <c r="AY1077" s="23"/>
      <c r="AZ1077" s="23"/>
      <c r="BA1077" s="23"/>
      <c r="BB1077" s="23"/>
      <c r="BC1077" s="23"/>
      <c r="BD1077" s="23"/>
      <c r="BE1077" s="23"/>
      <c r="BF1077" s="23"/>
      <c r="BG1077" s="23"/>
      <c r="BH1077" s="23"/>
      <c r="BI1077" s="23"/>
      <c r="BJ1077" s="23"/>
      <c r="BK1077" s="23"/>
      <c r="BL1077" s="23"/>
      <c r="BM1077" s="23"/>
      <c r="BN1077" s="23"/>
      <c r="BO1077" s="23"/>
      <c r="BP1077" s="23"/>
      <c r="BQ1077" s="23"/>
      <c r="BR1077" s="23"/>
      <c r="BS1077" s="23"/>
      <c r="BT1077" s="23"/>
      <c r="BU1077" s="23"/>
      <c r="BV1077" s="23"/>
      <c r="BW1077" s="23"/>
      <c r="BX1077" s="23"/>
      <c r="BY1077" s="23"/>
      <c r="BZ1077" s="23"/>
      <c r="CA1077" s="23"/>
      <c r="CB1077" s="23"/>
      <c r="CC1077" s="23"/>
      <c r="CD1077" s="23"/>
      <c r="CE1077" s="23"/>
      <c r="CF1077" s="23"/>
      <c r="CG1077" s="23"/>
      <c r="CH1077" s="23"/>
      <c r="CI1077" s="23"/>
      <c r="CJ1077" s="23"/>
      <c r="CK1077" s="23"/>
      <c r="CL1077" s="23"/>
      <c r="CM1077" s="23"/>
      <c r="CN1077" s="23"/>
      <c r="CO1077" s="23"/>
      <c r="CP1077" s="23"/>
      <c r="CQ1077" s="23"/>
      <c r="CR1077" s="23"/>
      <c r="CS1077" s="23"/>
      <c r="CT1077" s="23"/>
      <c r="CU1077" s="23"/>
      <c r="CV1077" s="23"/>
      <c r="CW1077" s="23"/>
      <c r="CX1077" s="23"/>
      <c r="CY1077" s="23"/>
      <c r="CZ1077" s="23"/>
      <c r="DA1077" s="23"/>
      <c r="DB1077" s="23"/>
      <c r="DC1077" s="23"/>
      <c r="DD1077" s="23"/>
      <c r="DE1077" s="23"/>
      <c r="DF1077" s="23"/>
      <c r="DG1077" s="23"/>
      <c r="DH1077" s="23"/>
      <c r="DI1077" s="23"/>
      <c r="DJ1077" s="23"/>
      <c r="DK1077" s="23"/>
      <c r="DL1077" s="23"/>
      <c r="DM1077" s="23"/>
      <c r="DN1077" s="23"/>
      <c r="DO1077" s="23"/>
      <c r="DP1077" s="23"/>
      <c r="DQ1077" s="23"/>
      <c r="DR1077" s="23"/>
      <c r="DS1077" s="23"/>
      <c r="DT1077" s="23"/>
      <c r="DU1077" s="23"/>
      <c r="DV1077" s="23"/>
      <c r="DW1077" s="23"/>
      <c r="DX1077" s="23"/>
      <c r="DY1077" s="23"/>
      <c r="DZ1077" s="23"/>
      <c r="EA1077" s="23"/>
      <c r="EB1077" s="23"/>
      <c r="EC1077" s="23"/>
      <c r="ED1077" s="23"/>
      <c r="EE1077" s="23"/>
      <c r="EF1077" s="23"/>
      <c r="EG1077" s="23"/>
      <c r="EH1077" s="23"/>
      <c r="EI1077" s="23"/>
      <c r="EJ1077" s="23"/>
      <c r="EK1077" s="23"/>
      <c r="EL1077" s="23"/>
      <c r="EM1077" s="23"/>
      <c r="EN1077" s="23"/>
      <c r="EO1077" s="23"/>
      <c r="EP1077" s="23"/>
      <c r="EQ1077" s="23"/>
      <c r="ER1077" s="23"/>
      <c r="ES1077" s="23"/>
      <c r="ET1077" s="23"/>
      <c r="EU1077" s="23"/>
      <c r="EV1077" s="23"/>
      <c r="EW1077" s="23"/>
      <c r="EX1077" s="23"/>
      <c r="EY1077" s="23"/>
      <c r="EZ1077" s="23"/>
      <c r="FA1077" s="23"/>
      <c r="FB1077" s="23"/>
      <c r="FC1077" s="23"/>
      <c r="FD1077" s="23"/>
      <c r="FE1077" s="23"/>
      <c r="FF1077" s="23"/>
      <c r="FG1077" s="23"/>
      <c r="FH1077" s="23"/>
      <c r="FI1077" s="23"/>
      <c r="FJ1077" s="23"/>
      <c r="FK1077" s="23"/>
      <c r="FL1077" s="23"/>
      <c r="FM1077" s="23"/>
      <c r="FN1077" s="23"/>
      <c r="FO1077" s="23"/>
      <c r="FP1077" s="23"/>
      <c r="FQ1077" s="23"/>
      <c r="FR1077" s="23"/>
      <c r="FS1077" s="23"/>
      <c r="FT1077" s="23"/>
      <c r="FU1077" s="23"/>
      <c r="FV1077" s="23"/>
      <c r="FW1077" s="23"/>
      <c r="FX1077" s="23"/>
      <c r="FY1077" s="23"/>
      <c r="FZ1077" s="23"/>
      <c r="GA1077" s="23"/>
      <c r="GB1077" s="23"/>
      <c r="GC1077" s="23"/>
      <c r="GD1077" s="23"/>
      <c r="GE1077" s="23"/>
      <c r="GF1077" s="23"/>
      <c r="GG1077" s="23"/>
      <c r="GH1077" s="23"/>
      <c r="GI1077" s="23"/>
      <c r="GJ1077" s="23"/>
      <c r="GK1077" s="23"/>
    </row>
    <row r="1078" spans="1:193" x14ac:dyDescent="0.35">
      <c r="A1078" s="23"/>
      <c r="B1078" s="23"/>
      <c r="C1078" s="23"/>
      <c r="D1078" s="23"/>
      <c r="E1078" s="23"/>
      <c r="F1078" s="23"/>
      <c r="G1078" s="23"/>
      <c r="H1078" s="23"/>
      <c r="I1078" s="23"/>
      <c r="J1078" s="23"/>
      <c r="K1078" s="23"/>
      <c r="L1078" s="23"/>
      <c r="M1078" s="23"/>
      <c r="N1078" s="23"/>
      <c r="O1078" s="23"/>
      <c r="P1078" s="23"/>
      <c r="Q1078" s="23"/>
      <c r="R1078" s="23"/>
      <c r="S1078" s="23"/>
      <c r="T1078" s="23"/>
      <c r="U1078" s="23"/>
      <c r="V1078" s="23"/>
      <c r="W1078" s="23"/>
      <c r="X1078" s="23"/>
      <c r="Y1078" s="23"/>
      <c r="Z1078" s="23"/>
      <c r="AA1078" s="23"/>
      <c r="AB1078" s="23"/>
      <c r="AC1078" s="23"/>
      <c r="AD1078" s="23"/>
      <c r="AE1078" s="23"/>
      <c r="AF1078" s="23"/>
      <c r="AG1078" s="23"/>
      <c r="AH1078" s="23"/>
      <c r="AI1078" s="23"/>
      <c r="AJ1078" s="23"/>
      <c r="AK1078" s="23"/>
      <c r="AL1078" s="23"/>
      <c r="AM1078" s="23"/>
      <c r="AN1078" s="23"/>
      <c r="AO1078" s="23"/>
      <c r="AP1078" s="23"/>
      <c r="AQ1078" s="23"/>
      <c r="AR1078" s="23"/>
      <c r="AS1078" s="23"/>
      <c r="AT1078" s="23"/>
      <c r="AU1078" s="23"/>
      <c r="AV1078" s="23"/>
      <c r="AW1078" s="23"/>
      <c r="AX1078" s="23"/>
      <c r="AY1078" s="23"/>
      <c r="AZ1078" s="23"/>
      <c r="BA1078" s="23"/>
      <c r="BB1078" s="23"/>
      <c r="BC1078" s="23"/>
      <c r="BD1078" s="23"/>
      <c r="BE1078" s="23"/>
      <c r="BF1078" s="23"/>
      <c r="BG1078" s="23"/>
      <c r="BH1078" s="23"/>
      <c r="BI1078" s="23"/>
      <c r="BJ1078" s="23"/>
      <c r="BK1078" s="23"/>
      <c r="BL1078" s="23"/>
      <c r="BM1078" s="23"/>
      <c r="BN1078" s="23"/>
      <c r="BO1078" s="23"/>
      <c r="BP1078" s="23"/>
      <c r="BQ1078" s="23"/>
      <c r="BR1078" s="23"/>
      <c r="BS1078" s="23"/>
      <c r="BT1078" s="23"/>
      <c r="BU1078" s="23"/>
      <c r="BV1078" s="23"/>
      <c r="BW1078" s="23"/>
      <c r="BX1078" s="23"/>
      <c r="BY1078" s="23"/>
      <c r="BZ1078" s="23"/>
      <c r="CA1078" s="23"/>
      <c r="CB1078" s="23"/>
      <c r="CC1078" s="23"/>
      <c r="CD1078" s="23"/>
      <c r="CE1078" s="23"/>
      <c r="CF1078" s="23"/>
      <c r="CG1078" s="23"/>
      <c r="CH1078" s="23"/>
      <c r="CI1078" s="23"/>
      <c r="CJ1078" s="23"/>
      <c r="CK1078" s="23"/>
      <c r="CL1078" s="23"/>
      <c r="CM1078" s="23"/>
      <c r="CN1078" s="23"/>
      <c r="CO1078" s="23"/>
      <c r="CP1078" s="23"/>
      <c r="CQ1078" s="23"/>
      <c r="CR1078" s="23"/>
      <c r="CS1078" s="23"/>
      <c r="CT1078" s="23"/>
      <c r="CU1078" s="23"/>
      <c r="CV1078" s="23"/>
      <c r="CW1078" s="23"/>
      <c r="CX1078" s="23"/>
      <c r="CY1078" s="23"/>
      <c r="CZ1078" s="23"/>
      <c r="DA1078" s="23"/>
      <c r="DB1078" s="23"/>
      <c r="DC1078" s="23"/>
      <c r="DD1078" s="23"/>
      <c r="DE1078" s="23"/>
      <c r="DF1078" s="23"/>
      <c r="DG1078" s="23"/>
      <c r="DH1078" s="23"/>
      <c r="DI1078" s="23"/>
      <c r="DJ1078" s="23"/>
      <c r="DK1078" s="23"/>
      <c r="DL1078" s="23"/>
      <c r="DM1078" s="23"/>
      <c r="DN1078" s="23"/>
      <c r="DO1078" s="23"/>
      <c r="DP1078" s="23"/>
      <c r="DQ1078" s="23"/>
      <c r="DR1078" s="23"/>
      <c r="DS1078" s="23"/>
      <c r="DT1078" s="23"/>
      <c r="DU1078" s="23"/>
      <c r="DV1078" s="23"/>
      <c r="DW1078" s="23"/>
      <c r="DX1078" s="23"/>
      <c r="DY1078" s="23"/>
      <c r="DZ1078" s="23"/>
      <c r="EA1078" s="23"/>
      <c r="EB1078" s="23"/>
      <c r="EC1078" s="23"/>
      <c r="ED1078" s="23"/>
      <c r="EE1078" s="23"/>
      <c r="EF1078" s="23"/>
      <c r="EG1078" s="23"/>
      <c r="EH1078" s="23"/>
      <c r="EI1078" s="23"/>
      <c r="EJ1078" s="23"/>
      <c r="EK1078" s="23"/>
      <c r="EL1078" s="23"/>
      <c r="EM1078" s="23"/>
      <c r="EN1078" s="23"/>
      <c r="EO1078" s="23"/>
      <c r="EP1078" s="23"/>
      <c r="EQ1078" s="23"/>
      <c r="ER1078" s="23"/>
      <c r="ES1078" s="23"/>
      <c r="ET1078" s="23"/>
      <c r="EU1078" s="23"/>
      <c r="EV1078" s="23"/>
      <c r="EW1078" s="23"/>
      <c r="EX1078" s="23"/>
      <c r="EY1078" s="23"/>
      <c r="EZ1078" s="23"/>
      <c r="FA1078" s="23"/>
      <c r="FB1078" s="23"/>
      <c r="FC1078" s="23"/>
      <c r="FD1078" s="23"/>
      <c r="FE1078" s="23"/>
      <c r="FF1078" s="23"/>
      <c r="FG1078" s="23"/>
      <c r="FH1078" s="23"/>
      <c r="FI1078" s="23"/>
      <c r="FJ1078" s="23"/>
      <c r="FK1078" s="23"/>
      <c r="FL1078" s="23"/>
      <c r="FM1078" s="23"/>
      <c r="FN1078" s="23"/>
      <c r="FO1078" s="23"/>
      <c r="FP1078" s="23"/>
      <c r="FQ1078" s="23"/>
      <c r="FR1078" s="23"/>
      <c r="FS1078" s="23"/>
      <c r="FT1078" s="23"/>
      <c r="FU1078" s="23"/>
      <c r="FV1078" s="23"/>
      <c r="FW1078" s="23"/>
      <c r="FX1078" s="23"/>
      <c r="FY1078" s="23"/>
      <c r="FZ1078" s="23"/>
      <c r="GA1078" s="23"/>
      <c r="GB1078" s="23"/>
      <c r="GC1078" s="23"/>
      <c r="GD1078" s="23"/>
      <c r="GE1078" s="23"/>
      <c r="GF1078" s="23"/>
      <c r="GG1078" s="23"/>
      <c r="GH1078" s="23"/>
      <c r="GI1078" s="23"/>
      <c r="GJ1078" s="23"/>
      <c r="GK1078" s="23"/>
    </row>
    <row r="1079" spans="1:193" x14ac:dyDescent="0.35">
      <c r="A1079" s="23"/>
      <c r="B1079" s="23"/>
      <c r="C1079" s="23"/>
      <c r="D1079" s="23"/>
      <c r="E1079" s="23"/>
      <c r="F1079" s="23"/>
      <c r="G1079" s="23"/>
      <c r="H1079" s="23"/>
      <c r="I1079" s="23"/>
      <c r="J1079" s="23"/>
      <c r="K1079" s="23"/>
      <c r="L1079" s="23"/>
      <c r="M1079" s="23"/>
      <c r="N1079" s="23"/>
      <c r="O1079" s="23"/>
      <c r="P1079" s="23"/>
      <c r="Q1079" s="23"/>
      <c r="R1079" s="23"/>
      <c r="S1079" s="23"/>
      <c r="T1079" s="23"/>
      <c r="U1079" s="23"/>
      <c r="V1079" s="23"/>
      <c r="W1079" s="23"/>
      <c r="X1079" s="23"/>
      <c r="Y1079" s="23"/>
      <c r="Z1079" s="23"/>
      <c r="AA1079" s="23"/>
      <c r="AB1079" s="23"/>
      <c r="AC1079" s="23"/>
      <c r="AD1079" s="23"/>
      <c r="AE1079" s="23"/>
      <c r="AF1079" s="23"/>
      <c r="AG1079" s="23"/>
      <c r="AH1079" s="23"/>
      <c r="AI1079" s="23"/>
      <c r="AJ1079" s="23"/>
      <c r="AK1079" s="23"/>
      <c r="AL1079" s="23"/>
      <c r="AM1079" s="23"/>
      <c r="AN1079" s="23"/>
      <c r="AO1079" s="23"/>
      <c r="AP1079" s="23"/>
      <c r="AQ1079" s="23"/>
      <c r="AR1079" s="23"/>
      <c r="AS1079" s="23"/>
      <c r="AT1079" s="23"/>
      <c r="AU1079" s="23"/>
      <c r="AV1079" s="23"/>
      <c r="AW1079" s="23"/>
      <c r="AX1079" s="23"/>
      <c r="AY1079" s="23"/>
      <c r="AZ1079" s="23"/>
      <c r="BA1079" s="23"/>
      <c r="BB1079" s="23"/>
      <c r="BC1079" s="23"/>
      <c r="BD1079" s="23"/>
      <c r="BE1079" s="23"/>
      <c r="BF1079" s="23"/>
      <c r="BG1079" s="23"/>
      <c r="BH1079" s="23"/>
      <c r="BI1079" s="23"/>
      <c r="BJ1079" s="23"/>
      <c r="BK1079" s="23"/>
      <c r="BL1079" s="23"/>
      <c r="BM1079" s="23"/>
      <c r="BN1079" s="23"/>
      <c r="BO1079" s="23"/>
      <c r="BP1079" s="23"/>
      <c r="BQ1079" s="23"/>
      <c r="BR1079" s="23"/>
      <c r="BS1079" s="23"/>
      <c r="BT1079" s="23"/>
      <c r="BU1079" s="23"/>
      <c r="BV1079" s="23"/>
      <c r="BW1079" s="23"/>
      <c r="BX1079" s="23"/>
      <c r="BY1079" s="23"/>
      <c r="BZ1079" s="23"/>
      <c r="CA1079" s="23"/>
      <c r="CB1079" s="23"/>
      <c r="CC1079" s="23"/>
      <c r="CD1079" s="23"/>
      <c r="CE1079" s="23"/>
      <c r="CF1079" s="23"/>
      <c r="CG1079" s="23"/>
      <c r="CH1079" s="23"/>
      <c r="CI1079" s="23"/>
      <c r="CJ1079" s="23"/>
      <c r="CK1079" s="23"/>
      <c r="CL1079" s="23"/>
      <c r="CM1079" s="23"/>
      <c r="CN1079" s="23"/>
      <c r="CO1079" s="23"/>
      <c r="CP1079" s="23"/>
      <c r="CQ1079" s="23"/>
      <c r="CR1079" s="23"/>
      <c r="CS1079" s="23"/>
      <c r="CT1079" s="23"/>
      <c r="CU1079" s="23"/>
      <c r="CV1079" s="23"/>
      <c r="CW1079" s="23"/>
      <c r="CX1079" s="23"/>
      <c r="CY1079" s="23"/>
      <c r="CZ1079" s="23"/>
      <c r="DA1079" s="23"/>
      <c r="DB1079" s="23"/>
      <c r="DC1079" s="23"/>
      <c r="DD1079" s="23"/>
      <c r="DE1079" s="23"/>
      <c r="DF1079" s="23"/>
      <c r="DG1079" s="23"/>
      <c r="DH1079" s="23"/>
      <c r="DI1079" s="23"/>
      <c r="DJ1079" s="23"/>
      <c r="DK1079" s="23"/>
      <c r="DL1079" s="23"/>
      <c r="DM1079" s="23"/>
      <c r="DN1079" s="23"/>
      <c r="DO1079" s="23"/>
      <c r="DP1079" s="23"/>
      <c r="DQ1079" s="23"/>
      <c r="DR1079" s="23"/>
      <c r="DS1079" s="23"/>
      <c r="DT1079" s="23"/>
      <c r="DU1079" s="23"/>
      <c r="DV1079" s="23"/>
      <c r="DW1079" s="23"/>
      <c r="DX1079" s="23"/>
      <c r="DY1079" s="23"/>
      <c r="DZ1079" s="23"/>
      <c r="EA1079" s="23"/>
      <c r="EB1079" s="23"/>
      <c r="EC1079" s="23"/>
      <c r="ED1079" s="23"/>
      <c r="EE1079" s="23"/>
      <c r="EF1079" s="23"/>
      <c r="EG1079" s="23"/>
      <c r="EH1079" s="23"/>
      <c r="EI1079" s="23"/>
      <c r="EJ1079" s="23"/>
      <c r="EK1079" s="23"/>
      <c r="EL1079" s="23"/>
      <c r="EM1079" s="23"/>
      <c r="EN1079" s="23"/>
      <c r="EO1079" s="23"/>
      <c r="EP1079" s="23"/>
      <c r="EQ1079" s="23"/>
      <c r="ER1079" s="23"/>
      <c r="ES1079" s="23"/>
      <c r="ET1079" s="23"/>
      <c r="EU1079" s="23"/>
      <c r="EV1079" s="23"/>
      <c r="EW1079" s="23"/>
      <c r="EX1079" s="23"/>
      <c r="EY1079" s="23"/>
      <c r="EZ1079" s="23"/>
      <c r="FA1079" s="23"/>
      <c r="FB1079" s="23"/>
      <c r="FC1079" s="23"/>
      <c r="FD1079" s="23"/>
      <c r="FE1079" s="23"/>
      <c r="FF1079" s="23"/>
      <c r="FG1079" s="23"/>
      <c r="FH1079" s="23"/>
      <c r="FI1079" s="23"/>
      <c r="FJ1079" s="23"/>
      <c r="FK1079" s="23"/>
      <c r="FL1079" s="23"/>
      <c r="FM1079" s="23"/>
      <c r="FN1079" s="23"/>
      <c r="FO1079" s="23"/>
      <c r="FP1079" s="23"/>
      <c r="FQ1079" s="23"/>
      <c r="FR1079" s="23"/>
      <c r="FS1079" s="23"/>
      <c r="FT1079" s="23"/>
      <c r="FU1079" s="23"/>
      <c r="FV1079" s="23"/>
      <c r="FW1079" s="23"/>
      <c r="FX1079" s="23"/>
      <c r="FY1079" s="23"/>
      <c r="FZ1079" s="23"/>
      <c r="GA1079" s="23"/>
      <c r="GB1079" s="23"/>
      <c r="GC1079" s="23"/>
      <c r="GD1079" s="23"/>
      <c r="GE1079" s="23"/>
      <c r="GF1079" s="23"/>
      <c r="GG1079" s="23"/>
      <c r="GH1079" s="23"/>
      <c r="GI1079" s="23"/>
      <c r="GJ1079" s="23"/>
      <c r="GK1079" s="23"/>
    </row>
    <row r="1080" spans="1:193" x14ac:dyDescent="0.35">
      <c r="A1080" s="23"/>
      <c r="B1080" s="23"/>
      <c r="C1080" s="23"/>
      <c r="D1080" s="23"/>
      <c r="E1080" s="23"/>
      <c r="F1080" s="23"/>
      <c r="G1080" s="23"/>
      <c r="H1080" s="23"/>
      <c r="I1080" s="23"/>
      <c r="J1080" s="23"/>
      <c r="K1080" s="23"/>
      <c r="L1080" s="23"/>
      <c r="M1080" s="23"/>
      <c r="N1080" s="23"/>
      <c r="O1080" s="23"/>
      <c r="P1080" s="23"/>
      <c r="Q1080" s="23"/>
      <c r="R1080" s="23"/>
      <c r="S1080" s="23"/>
      <c r="T1080" s="23"/>
      <c r="U1080" s="23"/>
      <c r="V1080" s="23"/>
      <c r="W1080" s="23"/>
      <c r="X1080" s="23"/>
      <c r="Y1080" s="23"/>
      <c r="Z1080" s="23"/>
      <c r="AA1080" s="23"/>
      <c r="AB1080" s="23"/>
      <c r="AC1080" s="23"/>
      <c r="AD1080" s="23"/>
      <c r="AE1080" s="23"/>
      <c r="AF1080" s="23"/>
      <c r="AG1080" s="23"/>
      <c r="AH1080" s="23"/>
      <c r="AI1080" s="23"/>
      <c r="AJ1080" s="23"/>
      <c r="AK1080" s="23"/>
      <c r="AL1080" s="23"/>
      <c r="AM1080" s="23"/>
      <c r="AN1080" s="23"/>
      <c r="AO1080" s="23"/>
      <c r="AP1080" s="23"/>
      <c r="AQ1080" s="23"/>
      <c r="AR1080" s="23"/>
      <c r="AS1080" s="23"/>
      <c r="AT1080" s="23"/>
      <c r="AU1080" s="23"/>
      <c r="AV1080" s="23"/>
      <c r="AW1080" s="23"/>
      <c r="AX1080" s="23"/>
      <c r="AY1080" s="23"/>
      <c r="AZ1080" s="23"/>
      <c r="BA1080" s="23"/>
      <c r="BB1080" s="23"/>
      <c r="BC1080" s="23"/>
      <c r="BD1080" s="23"/>
      <c r="BE1080" s="23"/>
      <c r="BF1080" s="23"/>
      <c r="BG1080" s="23"/>
      <c r="BH1080" s="23"/>
      <c r="BI1080" s="23"/>
      <c r="BJ1080" s="23"/>
      <c r="BK1080" s="23"/>
      <c r="BL1080" s="23"/>
      <c r="BM1080" s="23"/>
      <c r="BN1080" s="23"/>
      <c r="BO1080" s="23"/>
      <c r="BP1080" s="23"/>
      <c r="BQ1080" s="23"/>
      <c r="BR1080" s="23"/>
      <c r="BS1080" s="23"/>
      <c r="BT1080" s="23"/>
      <c r="BU1080" s="23"/>
      <c r="BV1080" s="23"/>
      <c r="BW1080" s="23"/>
      <c r="BX1080" s="23"/>
      <c r="BY1080" s="23"/>
      <c r="BZ1080" s="23"/>
      <c r="CA1080" s="23"/>
      <c r="CB1080" s="23"/>
      <c r="CC1080" s="23"/>
      <c r="CD1080" s="23"/>
      <c r="CE1080" s="23"/>
      <c r="CF1080" s="23"/>
      <c r="CG1080" s="23"/>
      <c r="CH1080" s="23"/>
      <c r="CI1080" s="23"/>
      <c r="CJ1080" s="23"/>
      <c r="CK1080" s="23"/>
      <c r="CL1080" s="23"/>
      <c r="CM1080" s="23"/>
      <c r="CN1080" s="23"/>
      <c r="CO1080" s="23"/>
      <c r="CP1080" s="23"/>
      <c r="CQ1080" s="23"/>
      <c r="CR1080" s="23"/>
      <c r="CS1080" s="23"/>
      <c r="CT1080" s="23"/>
      <c r="CU1080" s="23"/>
      <c r="CV1080" s="23"/>
      <c r="CW1080" s="23"/>
      <c r="CX1080" s="23"/>
      <c r="CY1080" s="23"/>
      <c r="CZ1080" s="23"/>
      <c r="DA1080" s="23"/>
      <c r="DB1080" s="23"/>
      <c r="DC1080" s="23"/>
      <c r="DD1080" s="23"/>
      <c r="DE1080" s="23"/>
      <c r="DF1080" s="23"/>
      <c r="DG1080" s="23"/>
      <c r="DH1080" s="23"/>
      <c r="DI1080" s="23"/>
      <c r="DJ1080" s="23"/>
      <c r="DK1080" s="23"/>
      <c r="DL1080" s="23"/>
      <c r="DM1080" s="23"/>
      <c r="DN1080" s="23"/>
      <c r="DO1080" s="23"/>
      <c r="DP1080" s="23"/>
      <c r="DQ1080" s="23"/>
      <c r="DR1080" s="23"/>
      <c r="DS1080" s="23"/>
      <c r="DT1080" s="23"/>
      <c r="DU1080" s="23"/>
      <c r="DV1080" s="23"/>
      <c r="DW1080" s="23"/>
      <c r="DX1080" s="23"/>
      <c r="DY1080" s="23"/>
      <c r="DZ1080" s="23"/>
      <c r="EA1080" s="23"/>
      <c r="EB1080" s="23"/>
      <c r="EC1080" s="23"/>
      <c r="ED1080" s="23"/>
      <c r="EE1080" s="23"/>
      <c r="EF1080" s="23"/>
      <c r="EG1080" s="23"/>
      <c r="EH1080" s="23"/>
      <c r="EI1080" s="23"/>
      <c r="EJ1080" s="23"/>
      <c r="EK1080" s="23"/>
      <c r="EL1080" s="23"/>
      <c r="EM1080" s="23"/>
      <c r="EN1080" s="23"/>
      <c r="EO1080" s="23"/>
      <c r="EP1080" s="23"/>
      <c r="EQ1080" s="23"/>
      <c r="ER1080" s="23"/>
      <c r="ES1080" s="23"/>
      <c r="ET1080" s="23"/>
      <c r="EU1080" s="23"/>
      <c r="EV1080" s="23"/>
      <c r="EW1080" s="23"/>
      <c r="EX1080" s="23"/>
      <c r="EY1080" s="23"/>
      <c r="EZ1080" s="23"/>
      <c r="FA1080" s="23"/>
      <c r="FB1080" s="23"/>
      <c r="FC1080" s="23"/>
      <c r="FD1080" s="23"/>
      <c r="FE1080" s="23"/>
      <c r="FF1080" s="23"/>
      <c r="FG1080" s="23"/>
      <c r="FH1080" s="23"/>
      <c r="FI1080" s="23"/>
      <c r="FJ1080" s="23"/>
      <c r="FK1080" s="23"/>
      <c r="FL1080" s="23"/>
      <c r="FM1080" s="23"/>
      <c r="FN1080" s="23"/>
      <c r="FO1080" s="23"/>
      <c r="FP1080" s="23"/>
      <c r="FQ1080" s="23"/>
      <c r="FR1080" s="23"/>
      <c r="FS1080" s="23"/>
      <c r="FT1080" s="23"/>
      <c r="FU1080" s="23"/>
      <c r="FV1080" s="23"/>
      <c r="FW1080" s="23"/>
      <c r="FX1080" s="23"/>
      <c r="FY1080" s="23"/>
      <c r="FZ1080" s="23"/>
      <c r="GA1080" s="23"/>
      <c r="GB1080" s="23"/>
      <c r="GC1080" s="23"/>
      <c r="GD1080" s="23"/>
      <c r="GE1080" s="23"/>
      <c r="GF1080" s="23"/>
      <c r="GG1080" s="23"/>
      <c r="GH1080" s="23"/>
      <c r="GI1080" s="23"/>
      <c r="GJ1080" s="23"/>
      <c r="GK1080" s="23"/>
    </row>
    <row r="1081" spans="1:193" x14ac:dyDescent="0.35">
      <c r="A1081" s="23"/>
      <c r="B1081" s="23"/>
      <c r="C1081" s="23"/>
      <c r="D1081" s="23"/>
      <c r="E1081" s="23"/>
      <c r="F1081" s="23"/>
      <c r="G1081" s="23"/>
      <c r="H1081" s="23"/>
      <c r="I1081" s="23"/>
      <c r="J1081" s="23"/>
      <c r="K1081" s="23"/>
      <c r="L1081" s="23"/>
      <c r="M1081" s="23"/>
      <c r="N1081" s="23"/>
      <c r="O1081" s="23"/>
      <c r="P1081" s="23"/>
      <c r="Q1081" s="23"/>
      <c r="R1081" s="23"/>
      <c r="S1081" s="23"/>
      <c r="T1081" s="23"/>
      <c r="U1081" s="23"/>
      <c r="V1081" s="23"/>
      <c r="W1081" s="23"/>
      <c r="X1081" s="23"/>
      <c r="Y1081" s="23"/>
      <c r="Z1081" s="23"/>
      <c r="AA1081" s="23"/>
      <c r="AB1081" s="23"/>
      <c r="AC1081" s="23"/>
      <c r="AD1081" s="23"/>
      <c r="AE1081" s="23"/>
      <c r="AF1081" s="23"/>
      <c r="AG1081" s="23"/>
      <c r="AH1081" s="23"/>
      <c r="AI1081" s="23"/>
      <c r="AJ1081" s="23"/>
      <c r="AK1081" s="23"/>
      <c r="AL1081" s="23"/>
      <c r="AM1081" s="23"/>
      <c r="AN1081" s="23"/>
      <c r="AO1081" s="23"/>
      <c r="AP1081" s="23"/>
      <c r="AQ1081" s="23"/>
      <c r="AR1081" s="23"/>
      <c r="AS1081" s="23"/>
      <c r="AT1081" s="23"/>
      <c r="AU1081" s="23"/>
      <c r="AV1081" s="23"/>
      <c r="AW1081" s="23"/>
      <c r="AX1081" s="23"/>
      <c r="AY1081" s="23"/>
      <c r="AZ1081" s="23"/>
      <c r="BA1081" s="23"/>
      <c r="BB1081" s="23"/>
      <c r="BC1081" s="23"/>
      <c r="BD1081" s="23"/>
      <c r="BE1081" s="23"/>
      <c r="BF1081" s="23"/>
      <c r="BG1081" s="23"/>
      <c r="BH1081" s="23"/>
      <c r="BI1081" s="23"/>
      <c r="BJ1081" s="23"/>
      <c r="BK1081" s="23"/>
      <c r="BL1081" s="23"/>
      <c r="BM1081" s="23"/>
      <c r="BN1081" s="23"/>
      <c r="BO1081" s="23"/>
      <c r="BP1081" s="23"/>
      <c r="BQ1081" s="23"/>
      <c r="BR1081" s="23"/>
      <c r="BS1081" s="23"/>
      <c r="BT1081" s="23"/>
      <c r="BU1081" s="23"/>
      <c r="BV1081" s="23"/>
      <c r="BW1081" s="23"/>
      <c r="BX1081" s="23"/>
      <c r="BY1081" s="23"/>
      <c r="BZ1081" s="23"/>
      <c r="CA1081" s="23"/>
      <c r="CB1081" s="23"/>
      <c r="CC1081" s="23"/>
      <c r="CD1081" s="23"/>
      <c r="CE1081" s="23"/>
      <c r="CF1081" s="23"/>
      <c r="CG1081" s="23"/>
      <c r="CH1081" s="23"/>
      <c r="CI1081" s="23"/>
      <c r="CJ1081" s="23"/>
      <c r="CK1081" s="23"/>
      <c r="CL1081" s="23"/>
      <c r="CM1081" s="23"/>
      <c r="CN1081" s="23"/>
      <c r="CO1081" s="23"/>
      <c r="CP1081" s="23"/>
      <c r="CQ1081" s="23"/>
      <c r="CR1081" s="23"/>
      <c r="CS1081" s="23"/>
      <c r="CT1081" s="23"/>
      <c r="CU1081" s="23"/>
      <c r="CV1081" s="23"/>
      <c r="CW1081" s="23"/>
      <c r="CX1081" s="23"/>
      <c r="CY1081" s="23"/>
      <c r="CZ1081" s="23"/>
      <c r="DA1081" s="23"/>
      <c r="DB1081" s="23"/>
      <c r="DC1081" s="23"/>
      <c r="DD1081" s="23"/>
      <c r="DE1081" s="23"/>
      <c r="DF1081" s="23"/>
      <c r="DG1081" s="23"/>
      <c r="DH1081" s="23"/>
      <c r="DI1081" s="23"/>
      <c r="DJ1081" s="23"/>
      <c r="DK1081" s="23"/>
      <c r="DL1081" s="23"/>
      <c r="DM1081" s="23"/>
      <c r="DN1081" s="23"/>
      <c r="DO1081" s="23"/>
      <c r="DP1081" s="23"/>
      <c r="DQ1081" s="23"/>
      <c r="DR1081" s="23"/>
      <c r="DS1081" s="23"/>
      <c r="DT1081" s="23"/>
      <c r="DU1081" s="23"/>
      <c r="DV1081" s="23"/>
      <c r="DW1081" s="23"/>
      <c r="DX1081" s="23"/>
      <c r="DY1081" s="23"/>
      <c r="DZ1081" s="23"/>
      <c r="EA1081" s="23"/>
      <c r="EB1081" s="23"/>
      <c r="EC1081" s="23"/>
      <c r="ED1081" s="23"/>
      <c r="EE1081" s="23"/>
      <c r="EF1081" s="23"/>
      <c r="EG1081" s="23"/>
      <c r="EH1081" s="23"/>
      <c r="EI1081" s="23"/>
      <c r="EJ1081" s="23"/>
      <c r="EK1081" s="23"/>
      <c r="EL1081" s="23"/>
      <c r="EM1081" s="23"/>
      <c r="EN1081" s="23"/>
      <c r="EO1081" s="23"/>
      <c r="EP1081" s="23"/>
      <c r="EQ1081" s="23"/>
      <c r="ER1081" s="23"/>
      <c r="ES1081" s="23"/>
      <c r="ET1081" s="23"/>
      <c r="EU1081" s="23"/>
      <c r="EV1081" s="23"/>
      <c r="EW1081" s="23"/>
      <c r="EX1081" s="23"/>
      <c r="EY1081" s="23"/>
      <c r="EZ1081" s="23"/>
      <c r="FA1081" s="23"/>
      <c r="FB1081" s="23"/>
      <c r="FC1081" s="23"/>
      <c r="FD1081" s="23"/>
      <c r="FE1081" s="23"/>
      <c r="FF1081" s="23"/>
      <c r="FG1081" s="23"/>
      <c r="FH1081" s="23"/>
      <c r="FI1081" s="23"/>
      <c r="FJ1081" s="23"/>
      <c r="FK1081" s="23"/>
      <c r="FL1081" s="23"/>
      <c r="FM1081" s="23"/>
      <c r="FN1081" s="23"/>
      <c r="FO1081" s="23"/>
      <c r="FP1081" s="23"/>
      <c r="FQ1081" s="23"/>
      <c r="FR1081" s="23"/>
      <c r="FS1081" s="23"/>
      <c r="FT1081" s="23"/>
      <c r="FU1081" s="23"/>
      <c r="FV1081" s="23"/>
      <c r="FW1081" s="23"/>
      <c r="FX1081" s="23"/>
      <c r="FY1081" s="23"/>
      <c r="FZ1081" s="23"/>
      <c r="GA1081" s="23"/>
      <c r="GB1081" s="23"/>
      <c r="GC1081" s="23"/>
      <c r="GD1081" s="23"/>
      <c r="GE1081" s="23"/>
      <c r="GF1081" s="23"/>
      <c r="GG1081" s="23"/>
      <c r="GH1081" s="23"/>
      <c r="GI1081" s="23"/>
      <c r="GJ1081" s="23"/>
      <c r="GK1081" s="23"/>
    </row>
    <row r="1082" spans="1:193" x14ac:dyDescent="0.35">
      <c r="A1082" s="23"/>
      <c r="B1082" s="23"/>
      <c r="C1082" s="23"/>
      <c r="D1082" s="23"/>
      <c r="E1082" s="23"/>
      <c r="F1082" s="23"/>
      <c r="G1082" s="23"/>
      <c r="H1082" s="23"/>
      <c r="I1082" s="23"/>
      <c r="J1082" s="23"/>
      <c r="K1082" s="23"/>
      <c r="L1082" s="23"/>
      <c r="M1082" s="23"/>
      <c r="N1082" s="23"/>
      <c r="O1082" s="23"/>
      <c r="P1082" s="23"/>
      <c r="Q1082" s="23"/>
      <c r="R1082" s="23"/>
      <c r="S1082" s="23"/>
      <c r="T1082" s="23"/>
      <c r="U1082" s="23"/>
      <c r="V1082" s="23"/>
      <c r="W1082" s="23"/>
      <c r="X1082" s="23"/>
      <c r="Y1082" s="23"/>
      <c r="Z1082" s="23"/>
      <c r="AA1082" s="23"/>
      <c r="AB1082" s="23"/>
      <c r="AC1082" s="23"/>
      <c r="AD1082" s="23"/>
      <c r="AE1082" s="23"/>
      <c r="AF1082" s="23"/>
      <c r="AG1082" s="23"/>
      <c r="AH1082" s="23"/>
      <c r="AI1082" s="23"/>
      <c r="AJ1082" s="23"/>
      <c r="AK1082" s="23"/>
      <c r="AL1082" s="23"/>
      <c r="AM1082" s="23"/>
      <c r="AN1082" s="23"/>
      <c r="AO1082" s="23"/>
      <c r="AP1082" s="23"/>
      <c r="AQ1082" s="23"/>
      <c r="AR1082" s="23"/>
      <c r="AS1082" s="23"/>
      <c r="AT1082" s="23"/>
      <c r="AU1082" s="23"/>
      <c r="AV1082" s="23"/>
      <c r="AW1082" s="23"/>
      <c r="AX1082" s="23"/>
      <c r="AY1082" s="23"/>
      <c r="AZ1082" s="23"/>
      <c r="BA1082" s="23"/>
      <c r="BB1082" s="23"/>
      <c r="BC1082" s="23"/>
      <c r="BD1082" s="23"/>
      <c r="BE1082" s="23"/>
      <c r="BF1082" s="23"/>
      <c r="BG1082" s="23"/>
      <c r="BH1082" s="23"/>
      <c r="BI1082" s="23"/>
      <c r="BJ1082" s="23"/>
      <c r="BK1082" s="23"/>
      <c r="BL1082" s="23"/>
      <c r="BM1082" s="23"/>
      <c r="BN1082" s="23"/>
      <c r="BO1082" s="23"/>
      <c r="BP1082" s="23"/>
      <c r="BQ1082" s="23"/>
      <c r="BR1082" s="23"/>
      <c r="BS1082" s="23"/>
      <c r="BT1082" s="23"/>
      <c r="BU1082" s="23"/>
      <c r="BV1082" s="23"/>
      <c r="BW1082" s="23"/>
      <c r="BX1082" s="23"/>
      <c r="BY1082" s="23"/>
      <c r="BZ1082" s="23"/>
      <c r="CA1082" s="23"/>
      <c r="CB1082" s="23"/>
      <c r="CC1082" s="23"/>
      <c r="CD1082" s="23"/>
      <c r="CE1082" s="23"/>
      <c r="CF1082" s="23"/>
      <c r="CG1082" s="23"/>
      <c r="CH1082" s="23"/>
      <c r="CI1082" s="23"/>
      <c r="CJ1082" s="23"/>
      <c r="CK1082" s="23"/>
      <c r="CL1082" s="23"/>
      <c r="CM1082" s="23"/>
      <c r="CN1082" s="23"/>
      <c r="CO1082" s="23"/>
      <c r="CP1082" s="23"/>
      <c r="CQ1082" s="23"/>
      <c r="CR1082" s="23"/>
      <c r="CS1082" s="23"/>
      <c r="CT1082" s="23"/>
      <c r="CU1082" s="23"/>
      <c r="CV1082" s="23"/>
      <c r="CW1082" s="23"/>
      <c r="CX1082" s="23"/>
      <c r="CY1082" s="23"/>
      <c r="CZ1082" s="23"/>
      <c r="DA1082" s="23"/>
      <c r="DB1082" s="23"/>
      <c r="DC1082" s="23"/>
      <c r="DD1082" s="23"/>
      <c r="DE1082" s="23"/>
      <c r="DF1082" s="23"/>
      <c r="DG1082" s="23"/>
      <c r="DH1082" s="23"/>
      <c r="DI1082" s="23"/>
      <c r="DJ1082" s="23"/>
      <c r="DK1082" s="23"/>
      <c r="DL1082" s="23"/>
      <c r="DM1082" s="23"/>
      <c r="DN1082" s="23"/>
      <c r="DO1082" s="23"/>
      <c r="DP1082" s="23"/>
      <c r="DQ1082" s="23"/>
      <c r="DR1082" s="23"/>
      <c r="DS1082" s="23"/>
      <c r="DT1082" s="23"/>
      <c r="DU1082" s="23"/>
      <c r="DV1082" s="23"/>
      <c r="DW1082" s="23"/>
      <c r="DX1082" s="23"/>
      <c r="DY1082" s="23"/>
      <c r="DZ1082" s="23"/>
      <c r="EA1082" s="23"/>
      <c r="EB1082" s="23"/>
      <c r="EC1082" s="23"/>
      <c r="ED1082" s="23"/>
      <c r="EE1082" s="23"/>
      <c r="EF1082" s="23"/>
      <c r="EG1082" s="23"/>
      <c r="EH1082" s="23"/>
      <c r="EI1082" s="23"/>
      <c r="EJ1082" s="23"/>
      <c r="EK1082" s="23"/>
      <c r="EL1082" s="23"/>
      <c r="EM1082" s="23"/>
      <c r="EN1082" s="23"/>
      <c r="EO1082" s="23"/>
      <c r="EP1082" s="23"/>
      <c r="EQ1082" s="23"/>
      <c r="ER1082" s="23"/>
      <c r="ES1082" s="23"/>
      <c r="ET1082" s="23"/>
      <c r="EU1082" s="23"/>
      <c r="EV1082" s="23"/>
      <c r="EW1082" s="23"/>
      <c r="EX1082" s="23"/>
      <c r="EY1082" s="23"/>
      <c r="EZ1082" s="23"/>
      <c r="FA1082" s="23"/>
      <c r="FB1082" s="23"/>
      <c r="FC1082" s="23"/>
      <c r="FD1082" s="23"/>
      <c r="FE1082" s="23"/>
      <c r="FF1082" s="23"/>
      <c r="FG1082" s="23"/>
      <c r="FH1082" s="23"/>
      <c r="FI1082" s="23"/>
      <c r="FJ1082" s="23"/>
      <c r="FK1082" s="23"/>
      <c r="FL1082" s="23"/>
      <c r="FM1082" s="23"/>
      <c r="FN1082" s="23"/>
      <c r="FO1082" s="23"/>
      <c r="FP1082" s="23"/>
      <c r="FQ1082" s="23"/>
      <c r="FR1082" s="23"/>
      <c r="FS1082" s="23"/>
      <c r="FT1082" s="23"/>
      <c r="FU1082" s="23"/>
      <c r="FV1082" s="23"/>
      <c r="FW1082" s="23"/>
      <c r="FX1082" s="23"/>
      <c r="FY1082" s="23"/>
      <c r="FZ1082" s="23"/>
      <c r="GA1082" s="23"/>
      <c r="GB1082" s="23"/>
      <c r="GC1082" s="23"/>
      <c r="GD1082" s="23"/>
      <c r="GE1082" s="23"/>
      <c r="GF1082" s="23"/>
      <c r="GG1082" s="23"/>
      <c r="GH1082" s="23"/>
      <c r="GI1082" s="23"/>
      <c r="GJ1082" s="23"/>
      <c r="GK1082" s="23"/>
    </row>
    <row r="1083" spans="1:193" x14ac:dyDescent="0.35">
      <c r="A1083" s="23"/>
      <c r="B1083" s="23"/>
      <c r="C1083" s="23"/>
      <c r="D1083" s="23"/>
      <c r="E1083" s="23"/>
      <c r="F1083" s="23"/>
      <c r="G1083" s="23"/>
      <c r="H1083" s="23"/>
      <c r="I1083" s="23"/>
      <c r="J1083" s="23"/>
      <c r="K1083" s="23"/>
      <c r="L1083" s="23"/>
      <c r="M1083" s="23"/>
      <c r="N1083" s="23"/>
      <c r="O1083" s="23"/>
      <c r="P1083" s="23"/>
      <c r="Q1083" s="23"/>
      <c r="R1083" s="23"/>
      <c r="S1083" s="23"/>
      <c r="T1083" s="23"/>
      <c r="U1083" s="23"/>
      <c r="V1083" s="23"/>
      <c r="W1083" s="23"/>
      <c r="X1083" s="23"/>
      <c r="Y1083" s="23"/>
      <c r="Z1083" s="23"/>
      <c r="AA1083" s="23"/>
      <c r="AB1083" s="23"/>
      <c r="AC1083" s="23"/>
      <c r="AD1083" s="23"/>
      <c r="AE1083" s="23"/>
      <c r="AF1083" s="23"/>
      <c r="AG1083" s="23"/>
      <c r="AH1083" s="23"/>
      <c r="AI1083" s="23"/>
      <c r="AJ1083" s="23"/>
      <c r="AK1083" s="23"/>
      <c r="AL1083" s="23"/>
      <c r="AM1083" s="23"/>
      <c r="AN1083" s="23"/>
      <c r="AO1083" s="23"/>
      <c r="AP1083" s="23"/>
      <c r="AQ1083" s="23"/>
      <c r="AR1083" s="23"/>
      <c r="AS1083" s="23"/>
      <c r="AT1083" s="23"/>
      <c r="AU1083" s="23"/>
      <c r="AV1083" s="23"/>
      <c r="AW1083" s="23"/>
      <c r="AX1083" s="23"/>
      <c r="AY1083" s="23"/>
      <c r="AZ1083" s="23"/>
      <c r="BA1083" s="23"/>
      <c r="BB1083" s="23"/>
      <c r="BC1083" s="23"/>
      <c r="BD1083" s="23"/>
      <c r="BE1083" s="23"/>
      <c r="BF1083" s="23"/>
      <c r="BG1083" s="23"/>
      <c r="BH1083" s="23"/>
      <c r="BI1083" s="23"/>
      <c r="BJ1083" s="23"/>
      <c r="BK1083" s="23"/>
      <c r="BL1083" s="23"/>
      <c r="BM1083" s="23"/>
      <c r="BN1083" s="23"/>
      <c r="BO1083" s="23"/>
      <c r="BP1083" s="23"/>
      <c r="BQ1083" s="23"/>
      <c r="BR1083" s="23"/>
      <c r="BS1083" s="23"/>
      <c r="BT1083" s="23"/>
      <c r="BU1083" s="23"/>
      <c r="BV1083" s="23"/>
      <c r="BW1083" s="23"/>
      <c r="BX1083" s="23"/>
      <c r="BY1083" s="23"/>
      <c r="BZ1083" s="23"/>
      <c r="CA1083" s="23"/>
      <c r="CB1083" s="23"/>
      <c r="CC1083" s="23"/>
      <c r="CD1083" s="23"/>
      <c r="CE1083" s="23"/>
      <c r="CF1083" s="23"/>
      <c r="CG1083" s="23"/>
      <c r="CH1083" s="23"/>
      <c r="CI1083" s="23"/>
      <c r="CJ1083" s="23"/>
      <c r="CK1083" s="23"/>
      <c r="CL1083" s="23"/>
      <c r="CM1083" s="23"/>
      <c r="CN1083" s="23"/>
      <c r="CO1083" s="23"/>
      <c r="CP1083" s="23"/>
      <c r="CQ1083" s="23"/>
      <c r="CR1083" s="23"/>
      <c r="CS1083" s="23"/>
      <c r="CT1083" s="23"/>
      <c r="CU1083" s="23"/>
      <c r="CV1083" s="23"/>
      <c r="CW1083" s="23"/>
      <c r="CX1083" s="23"/>
      <c r="CY1083" s="23"/>
      <c r="CZ1083" s="23"/>
      <c r="DA1083" s="23"/>
      <c r="DB1083" s="23"/>
      <c r="DC1083" s="23"/>
      <c r="DD1083" s="23"/>
      <c r="DE1083" s="23"/>
      <c r="DF1083" s="23"/>
      <c r="DG1083" s="23"/>
      <c r="DH1083" s="23"/>
      <c r="DI1083" s="23"/>
      <c r="DJ1083" s="23"/>
      <c r="DK1083" s="23"/>
      <c r="DL1083" s="23"/>
      <c r="DM1083" s="23"/>
      <c r="DN1083" s="23"/>
      <c r="DO1083" s="23"/>
      <c r="DP1083" s="23"/>
      <c r="DQ1083" s="23"/>
      <c r="DR1083" s="23"/>
      <c r="DS1083" s="23"/>
      <c r="DT1083" s="23"/>
      <c r="DU1083" s="23"/>
      <c r="DV1083" s="23"/>
      <c r="DW1083" s="23"/>
      <c r="DX1083" s="23"/>
      <c r="DY1083" s="23"/>
      <c r="DZ1083" s="23"/>
      <c r="EA1083" s="23"/>
      <c r="EB1083" s="23"/>
      <c r="EC1083" s="23"/>
      <c r="ED1083" s="23"/>
      <c r="EE1083" s="23"/>
      <c r="EF1083" s="23"/>
      <c r="EG1083" s="23"/>
      <c r="EH1083" s="23"/>
      <c r="EI1083" s="23"/>
      <c r="EJ1083" s="23"/>
      <c r="EK1083" s="23"/>
      <c r="EL1083" s="23"/>
      <c r="EM1083" s="23"/>
      <c r="EN1083" s="23"/>
      <c r="EO1083" s="23"/>
      <c r="EP1083" s="23"/>
      <c r="EQ1083" s="23"/>
      <c r="ER1083" s="23"/>
      <c r="ES1083" s="23"/>
      <c r="ET1083" s="23"/>
      <c r="EU1083" s="23"/>
      <c r="EV1083" s="23"/>
      <c r="EW1083" s="23"/>
      <c r="EX1083" s="23"/>
      <c r="EY1083" s="23"/>
      <c r="EZ1083" s="23"/>
      <c r="FA1083" s="23"/>
      <c r="FB1083" s="23"/>
      <c r="FC1083" s="23"/>
      <c r="FD1083" s="23"/>
      <c r="FE1083" s="23"/>
      <c r="FF1083" s="23"/>
      <c r="FG1083" s="23"/>
      <c r="FH1083" s="23"/>
      <c r="FI1083" s="23"/>
      <c r="FJ1083" s="23"/>
      <c r="FK1083" s="23"/>
      <c r="FL1083" s="23"/>
      <c r="FM1083" s="23"/>
      <c r="FN1083" s="23"/>
      <c r="FO1083" s="23"/>
      <c r="FP1083" s="23"/>
      <c r="FQ1083" s="23"/>
      <c r="FR1083" s="23"/>
      <c r="FS1083" s="23"/>
      <c r="FT1083" s="23"/>
      <c r="FU1083" s="23"/>
      <c r="FV1083" s="23"/>
      <c r="FW1083" s="23"/>
      <c r="FX1083" s="23"/>
      <c r="FY1083" s="23"/>
      <c r="FZ1083" s="23"/>
      <c r="GA1083" s="23"/>
      <c r="GB1083" s="23"/>
      <c r="GC1083" s="23"/>
      <c r="GD1083" s="23"/>
      <c r="GE1083" s="23"/>
      <c r="GF1083" s="23"/>
      <c r="GG1083" s="23"/>
      <c r="GH1083" s="23"/>
      <c r="GI1083" s="23"/>
      <c r="GJ1083" s="23"/>
      <c r="GK1083" s="23"/>
    </row>
    <row r="1084" spans="1:193" x14ac:dyDescent="0.35">
      <c r="A1084" s="23"/>
      <c r="B1084" s="23"/>
      <c r="C1084" s="23"/>
      <c r="D1084" s="23"/>
      <c r="E1084" s="23"/>
      <c r="F1084" s="23"/>
      <c r="G1084" s="23"/>
      <c r="H1084" s="23"/>
      <c r="I1084" s="23"/>
      <c r="J1084" s="23"/>
      <c r="K1084" s="23"/>
      <c r="L1084" s="23"/>
      <c r="M1084" s="23"/>
      <c r="N1084" s="23"/>
      <c r="O1084" s="23"/>
      <c r="P1084" s="23"/>
      <c r="Q1084" s="23"/>
      <c r="R1084" s="23"/>
      <c r="S1084" s="23"/>
      <c r="T1084" s="23"/>
      <c r="U1084" s="23"/>
      <c r="V1084" s="23"/>
      <c r="W1084" s="23"/>
      <c r="X1084" s="23"/>
      <c r="Y1084" s="23"/>
      <c r="Z1084" s="23"/>
      <c r="AA1084" s="23"/>
      <c r="AB1084" s="23"/>
      <c r="AC1084" s="23"/>
      <c r="AD1084" s="23"/>
      <c r="AE1084" s="23"/>
      <c r="AF1084" s="23"/>
      <c r="AG1084" s="23"/>
      <c r="AH1084" s="23"/>
      <c r="AI1084" s="23"/>
      <c r="AJ1084" s="23"/>
      <c r="AK1084" s="23"/>
      <c r="AL1084" s="23"/>
      <c r="AM1084" s="23"/>
      <c r="AN1084" s="23"/>
      <c r="AO1084" s="23"/>
      <c r="AP1084" s="23"/>
      <c r="AQ1084" s="23"/>
      <c r="AR1084" s="23"/>
      <c r="AS1084" s="23"/>
      <c r="AT1084" s="23"/>
      <c r="AU1084" s="23"/>
      <c r="AV1084" s="23"/>
      <c r="AW1084" s="23"/>
      <c r="AX1084" s="23"/>
      <c r="AY1084" s="23"/>
      <c r="AZ1084" s="23"/>
      <c r="BA1084" s="23"/>
      <c r="BB1084" s="23"/>
      <c r="BC1084" s="23"/>
      <c r="BD1084" s="23"/>
      <c r="BE1084" s="23"/>
      <c r="BF1084" s="23"/>
      <c r="BG1084" s="23"/>
      <c r="BH1084" s="23"/>
      <c r="BI1084" s="23"/>
      <c r="BJ1084" s="23"/>
      <c r="BK1084" s="23"/>
      <c r="BL1084" s="23"/>
      <c r="BM1084" s="23"/>
      <c r="BN1084" s="23"/>
      <c r="BO1084" s="23"/>
      <c r="BP1084" s="23"/>
      <c r="BQ1084" s="23"/>
      <c r="BR1084" s="23"/>
      <c r="BS1084" s="23"/>
      <c r="BT1084" s="23"/>
      <c r="BU1084" s="23"/>
      <c r="BV1084" s="23"/>
      <c r="BW1084" s="23"/>
      <c r="BX1084" s="23"/>
      <c r="BY1084" s="23"/>
      <c r="BZ1084" s="23"/>
      <c r="CA1084" s="23"/>
      <c r="CB1084" s="23"/>
      <c r="CC1084" s="23"/>
      <c r="CD1084" s="23"/>
      <c r="CE1084" s="23"/>
      <c r="CF1084" s="23"/>
      <c r="CG1084" s="23"/>
      <c r="CH1084" s="23"/>
      <c r="CI1084" s="23"/>
      <c r="CJ1084" s="23"/>
      <c r="CK1084" s="23"/>
      <c r="CL1084" s="23"/>
      <c r="CM1084" s="23"/>
      <c r="CN1084" s="23"/>
      <c r="CO1084" s="23"/>
      <c r="CP1084" s="23"/>
      <c r="CQ1084" s="23"/>
      <c r="CR1084" s="23"/>
      <c r="CS1084" s="23"/>
      <c r="CT1084" s="23"/>
      <c r="CU1084" s="23"/>
      <c r="CV1084" s="23"/>
      <c r="CW1084" s="23"/>
      <c r="CX1084" s="23"/>
      <c r="CY1084" s="23"/>
      <c r="CZ1084" s="23"/>
      <c r="DA1084" s="23"/>
      <c r="DB1084" s="23"/>
      <c r="DC1084" s="23"/>
      <c r="DD1084" s="23"/>
      <c r="DE1084" s="23"/>
      <c r="DF1084" s="23"/>
      <c r="DG1084" s="23"/>
      <c r="DH1084" s="23"/>
      <c r="DI1084" s="23"/>
      <c r="DJ1084" s="23"/>
      <c r="DK1084" s="23"/>
      <c r="DL1084" s="23"/>
      <c r="DM1084" s="23"/>
      <c r="DN1084" s="23"/>
      <c r="DO1084" s="23"/>
      <c r="DP1084" s="23"/>
      <c r="DQ1084" s="23"/>
      <c r="DR1084" s="23"/>
      <c r="DS1084" s="23"/>
      <c r="DT1084" s="23"/>
      <c r="DU1084" s="23"/>
      <c r="DV1084" s="23"/>
      <c r="DW1084" s="23"/>
      <c r="DX1084" s="23"/>
      <c r="DY1084" s="23"/>
      <c r="DZ1084" s="23"/>
      <c r="EA1084" s="23"/>
      <c r="EB1084" s="23"/>
      <c r="EC1084" s="23"/>
      <c r="ED1084" s="23"/>
      <c r="EE1084" s="23"/>
      <c r="EF1084" s="23"/>
      <c r="EG1084" s="23"/>
      <c r="EH1084" s="23"/>
      <c r="EI1084" s="23"/>
      <c r="EJ1084" s="23"/>
      <c r="EK1084" s="23"/>
      <c r="EL1084" s="23"/>
      <c r="EM1084" s="23"/>
      <c r="EN1084" s="23"/>
      <c r="EO1084" s="23"/>
      <c r="EP1084" s="23"/>
      <c r="EQ1084" s="23"/>
      <c r="ER1084" s="23"/>
      <c r="ES1084" s="23"/>
      <c r="ET1084" s="23"/>
      <c r="EU1084" s="23"/>
      <c r="EV1084" s="23"/>
      <c r="EW1084" s="23"/>
      <c r="EX1084" s="23"/>
      <c r="EY1084" s="23"/>
      <c r="EZ1084" s="23"/>
      <c r="FA1084" s="23"/>
      <c r="FB1084" s="23"/>
      <c r="FC1084" s="23"/>
      <c r="FD1084" s="23"/>
      <c r="FE1084" s="23"/>
      <c r="FF1084" s="23"/>
      <c r="FG1084" s="23"/>
      <c r="FH1084" s="23"/>
      <c r="FI1084" s="23"/>
      <c r="FJ1084" s="23"/>
      <c r="FK1084" s="23"/>
      <c r="FL1084" s="23"/>
      <c r="FM1084" s="23"/>
      <c r="FN1084" s="23"/>
      <c r="FO1084" s="23"/>
      <c r="FP1084" s="23"/>
      <c r="FQ1084" s="23"/>
      <c r="FR1084" s="23"/>
      <c r="FS1084" s="23"/>
      <c r="FT1084" s="23"/>
      <c r="FU1084" s="23"/>
      <c r="FV1084" s="23"/>
      <c r="FW1084" s="23"/>
      <c r="FX1084" s="23"/>
      <c r="FY1084" s="23"/>
      <c r="FZ1084" s="23"/>
      <c r="GA1084" s="23"/>
      <c r="GB1084" s="23"/>
      <c r="GC1084" s="23"/>
      <c r="GD1084" s="23"/>
      <c r="GE1084" s="23"/>
      <c r="GF1084" s="23"/>
      <c r="GG1084" s="23"/>
      <c r="GH1084" s="23"/>
      <c r="GI1084" s="23"/>
      <c r="GJ1084" s="23"/>
      <c r="GK1084" s="23"/>
    </row>
    <row r="1085" spans="1:193" x14ac:dyDescent="0.35">
      <c r="A1085" s="23"/>
      <c r="B1085" s="23"/>
      <c r="C1085" s="23"/>
      <c r="D1085" s="23"/>
      <c r="E1085" s="23"/>
      <c r="F1085" s="23"/>
      <c r="G1085" s="23"/>
      <c r="H1085" s="23"/>
      <c r="I1085" s="23"/>
      <c r="J1085" s="23"/>
      <c r="K1085" s="23"/>
      <c r="L1085" s="23"/>
      <c r="M1085" s="23"/>
      <c r="N1085" s="23"/>
      <c r="O1085" s="23"/>
      <c r="P1085" s="23"/>
      <c r="Q1085" s="23"/>
      <c r="R1085" s="23"/>
      <c r="S1085" s="23"/>
      <c r="T1085" s="23"/>
      <c r="U1085" s="23"/>
      <c r="V1085" s="23"/>
      <c r="W1085" s="23"/>
      <c r="X1085" s="23"/>
      <c r="Y1085" s="23"/>
      <c r="Z1085" s="23"/>
      <c r="AA1085" s="23"/>
      <c r="AB1085" s="23"/>
      <c r="AC1085" s="23"/>
      <c r="AD1085" s="23"/>
      <c r="AE1085" s="23"/>
      <c r="AF1085" s="23"/>
      <c r="AG1085" s="23"/>
      <c r="AH1085" s="23"/>
      <c r="AI1085" s="23"/>
      <c r="AJ1085" s="23"/>
      <c r="AK1085" s="23"/>
      <c r="AL1085" s="23"/>
      <c r="AM1085" s="23"/>
      <c r="AN1085" s="23"/>
      <c r="AO1085" s="23"/>
      <c r="AP1085" s="23"/>
      <c r="AQ1085" s="23"/>
      <c r="AR1085" s="23"/>
      <c r="AS1085" s="23"/>
      <c r="AT1085" s="23"/>
      <c r="AU1085" s="23"/>
      <c r="AV1085" s="23"/>
      <c r="AW1085" s="23"/>
      <c r="AX1085" s="23"/>
      <c r="AY1085" s="23"/>
      <c r="AZ1085" s="23"/>
      <c r="BA1085" s="23"/>
      <c r="BB1085" s="23"/>
      <c r="BC1085" s="23"/>
      <c r="BD1085" s="23"/>
      <c r="BE1085" s="23"/>
      <c r="BF1085" s="23"/>
      <c r="BG1085" s="23"/>
      <c r="BH1085" s="23"/>
      <c r="BI1085" s="23"/>
      <c r="BJ1085" s="23"/>
      <c r="BK1085" s="23"/>
      <c r="BL1085" s="23"/>
      <c r="BM1085" s="23"/>
      <c r="BN1085" s="23"/>
      <c r="BO1085" s="23"/>
      <c r="BP1085" s="23"/>
      <c r="BQ1085" s="23"/>
      <c r="BR1085" s="23"/>
      <c r="BS1085" s="23"/>
      <c r="BT1085" s="23"/>
      <c r="BU1085" s="23"/>
      <c r="BV1085" s="23"/>
      <c r="BW1085" s="23"/>
      <c r="BX1085" s="23"/>
      <c r="BY1085" s="23"/>
      <c r="BZ1085" s="23"/>
      <c r="CA1085" s="23"/>
      <c r="CB1085" s="23"/>
      <c r="CC1085" s="23"/>
      <c r="CD1085" s="23"/>
      <c r="CE1085" s="23"/>
      <c r="CF1085" s="23"/>
      <c r="CG1085" s="23"/>
      <c r="CH1085" s="23"/>
      <c r="CI1085" s="23"/>
      <c r="CJ1085" s="23"/>
      <c r="CK1085" s="23"/>
      <c r="CL1085" s="23"/>
      <c r="CM1085" s="23"/>
      <c r="CN1085" s="23"/>
      <c r="CO1085" s="23"/>
      <c r="CP1085" s="23"/>
      <c r="CQ1085" s="23"/>
      <c r="CR1085" s="23"/>
      <c r="CS1085" s="23"/>
      <c r="CT1085" s="23"/>
      <c r="CU1085" s="23"/>
      <c r="CV1085" s="23"/>
      <c r="CW1085" s="23"/>
      <c r="CX1085" s="23"/>
      <c r="CY1085" s="23"/>
      <c r="CZ1085" s="23"/>
      <c r="DA1085" s="23"/>
      <c r="DB1085" s="23"/>
      <c r="DC1085" s="23"/>
      <c r="DD1085" s="23"/>
      <c r="DE1085" s="23"/>
      <c r="DF1085" s="23"/>
      <c r="DG1085" s="23"/>
      <c r="DH1085" s="23"/>
      <c r="DI1085" s="23"/>
      <c r="DJ1085" s="23"/>
      <c r="DK1085" s="23"/>
      <c r="DL1085" s="23"/>
      <c r="DM1085" s="23"/>
      <c r="DN1085" s="23"/>
      <c r="DO1085" s="23"/>
      <c r="DP1085" s="23"/>
      <c r="DQ1085" s="23"/>
      <c r="DR1085" s="23"/>
      <c r="DS1085" s="23"/>
      <c r="DT1085" s="23"/>
      <c r="DU1085" s="23"/>
      <c r="DV1085" s="23"/>
      <c r="DW1085" s="23"/>
      <c r="DX1085" s="23"/>
      <c r="DY1085" s="23"/>
      <c r="DZ1085" s="23"/>
      <c r="EA1085" s="23"/>
      <c r="EB1085" s="23"/>
      <c r="EC1085" s="23"/>
      <c r="ED1085" s="23"/>
      <c r="EE1085" s="23"/>
      <c r="EF1085" s="23"/>
      <c r="EG1085" s="23"/>
      <c r="EH1085" s="23"/>
      <c r="EI1085" s="23"/>
      <c r="EJ1085" s="23"/>
      <c r="EK1085" s="23"/>
      <c r="EL1085" s="23"/>
      <c r="EM1085" s="23"/>
      <c r="EN1085" s="23"/>
      <c r="EO1085" s="23"/>
      <c r="EP1085" s="23"/>
      <c r="EQ1085" s="23"/>
      <c r="ER1085" s="23"/>
      <c r="ES1085" s="23"/>
      <c r="ET1085" s="23"/>
      <c r="EU1085" s="23"/>
      <c r="EV1085" s="23"/>
      <c r="EW1085" s="23"/>
      <c r="EX1085" s="23"/>
      <c r="EY1085" s="23"/>
      <c r="EZ1085" s="23"/>
      <c r="FA1085" s="23"/>
      <c r="FB1085" s="23"/>
      <c r="FC1085" s="23"/>
      <c r="FD1085" s="23"/>
      <c r="FE1085" s="23"/>
      <c r="FF1085" s="23"/>
      <c r="FG1085" s="23"/>
      <c r="FH1085" s="23"/>
      <c r="FI1085" s="23"/>
      <c r="FJ1085" s="23"/>
      <c r="FK1085" s="23"/>
      <c r="FL1085" s="23"/>
      <c r="FM1085" s="23"/>
      <c r="FN1085" s="23"/>
      <c r="FO1085" s="23"/>
      <c r="FP1085" s="23"/>
      <c r="FQ1085" s="23"/>
      <c r="FR1085" s="23"/>
      <c r="FS1085" s="23"/>
      <c r="FT1085" s="23"/>
      <c r="FU1085" s="23"/>
      <c r="FV1085" s="23"/>
      <c r="FW1085" s="23"/>
      <c r="FX1085" s="23"/>
      <c r="FY1085" s="23"/>
      <c r="FZ1085" s="23"/>
      <c r="GA1085" s="23"/>
      <c r="GB1085" s="23"/>
      <c r="GC1085" s="23"/>
      <c r="GD1085" s="23"/>
      <c r="GE1085" s="23"/>
      <c r="GF1085" s="23"/>
      <c r="GG1085" s="23"/>
      <c r="GH1085" s="23"/>
      <c r="GI1085" s="23"/>
      <c r="GJ1085" s="23"/>
      <c r="GK1085" s="23"/>
    </row>
    <row r="1086" spans="1:193" x14ac:dyDescent="0.35">
      <c r="A1086" s="23"/>
      <c r="B1086" s="23"/>
      <c r="C1086" s="23"/>
      <c r="D1086" s="23"/>
      <c r="E1086" s="23"/>
      <c r="F1086" s="23"/>
      <c r="G1086" s="23"/>
      <c r="H1086" s="23"/>
      <c r="I1086" s="23"/>
      <c r="J1086" s="23"/>
      <c r="K1086" s="23"/>
      <c r="L1086" s="23"/>
      <c r="M1086" s="23"/>
      <c r="N1086" s="23"/>
      <c r="O1086" s="23"/>
      <c r="P1086" s="23"/>
      <c r="Q1086" s="23"/>
      <c r="R1086" s="23"/>
      <c r="S1086" s="23"/>
      <c r="T1086" s="23"/>
      <c r="U1086" s="23"/>
      <c r="V1086" s="23"/>
      <c r="W1086" s="23"/>
      <c r="X1086" s="23"/>
      <c r="Y1086" s="23"/>
      <c r="Z1086" s="23"/>
      <c r="AA1086" s="23"/>
      <c r="AB1086" s="23"/>
      <c r="AC1086" s="23"/>
      <c r="AD1086" s="23"/>
      <c r="AE1086" s="23"/>
      <c r="AF1086" s="23"/>
      <c r="AG1086" s="23"/>
      <c r="AH1086" s="23"/>
      <c r="AI1086" s="23"/>
      <c r="AJ1086" s="23"/>
      <c r="AK1086" s="23"/>
      <c r="AL1086" s="23"/>
      <c r="AM1086" s="23"/>
      <c r="AN1086" s="23"/>
      <c r="AO1086" s="23"/>
      <c r="AP1086" s="23"/>
      <c r="AQ1086" s="23"/>
      <c r="AR1086" s="23"/>
      <c r="AS1086" s="23"/>
      <c r="AT1086" s="23"/>
      <c r="AU1086" s="23"/>
      <c r="AV1086" s="23"/>
      <c r="AW1086" s="23"/>
      <c r="AX1086" s="23"/>
      <c r="AY1086" s="23"/>
      <c r="AZ1086" s="23"/>
      <c r="BA1086" s="23"/>
      <c r="BB1086" s="23"/>
      <c r="BC1086" s="23"/>
      <c r="BD1086" s="23"/>
      <c r="BE1086" s="23"/>
      <c r="BF1086" s="23"/>
      <c r="BG1086" s="23"/>
      <c r="BH1086" s="23"/>
      <c r="BI1086" s="23"/>
      <c r="BJ1086" s="23"/>
      <c r="BK1086" s="23"/>
      <c r="BL1086" s="23"/>
      <c r="BM1086" s="23"/>
      <c r="BN1086" s="23"/>
      <c r="BO1086" s="23"/>
      <c r="BP1086" s="23"/>
      <c r="BQ1086" s="23"/>
      <c r="BR1086" s="23"/>
      <c r="BS1086" s="23"/>
      <c r="BT1086" s="23"/>
      <c r="BU1086" s="23"/>
      <c r="BV1086" s="23"/>
      <c r="BW1086" s="23"/>
      <c r="BX1086" s="23"/>
      <c r="BY1086" s="23"/>
      <c r="BZ1086" s="23"/>
      <c r="CA1086" s="23"/>
      <c r="CB1086" s="23"/>
      <c r="CC1086" s="23"/>
      <c r="CD1086" s="23"/>
      <c r="CE1086" s="23"/>
      <c r="CF1086" s="23"/>
      <c r="CG1086" s="23"/>
      <c r="CH1086" s="23"/>
      <c r="CI1086" s="23"/>
      <c r="CJ1086" s="23"/>
      <c r="CK1086" s="23"/>
      <c r="CL1086" s="23"/>
      <c r="CM1086" s="23"/>
      <c r="CN1086" s="23"/>
      <c r="CO1086" s="23"/>
      <c r="CP1086" s="23"/>
      <c r="CQ1086" s="23"/>
      <c r="CR1086" s="23"/>
      <c r="CS1086" s="23"/>
      <c r="CT1086" s="23"/>
      <c r="CU1086" s="23"/>
      <c r="CV1086" s="23"/>
      <c r="CW1086" s="23"/>
      <c r="CX1086" s="23"/>
      <c r="CY1086" s="23"/>
      <c r="CZ1086" s="23"/>
      <c r="DA1086" s="23"/>
      <c r="DB1086" s="23"/>
      <c r="DC1086" s="23"/>
      <c r="DD1086" s="23"/>
      <c r="DE1086" s="23"/>
      <c r="DF1086" s="23"/>
      <c r="DG1086" s="23"/>
      <c r="DH1086" s="23"/>
      <c r="DI1086" s="23"/>
      <c r="DJ1086" s="23"/>
      <c r="DK1086" s="23"/>
      <c r="DL1086" s="23"/>
      <c r="DM1086" s="23"/>
      <c r="DN1086" s="23"/>
      <c r="DO1086" s="23"/>
      <c r="DP1086" s="23"/>
      <c r="DQ1086" s="23"/>
      <c r="DR1086" s="23"/>
      <c r="DS1086" s="23"/>
      <c r="DT1086" s="23"/>
      <c r="DU1086" s="23"/>
      <c r="DV1086" s="23"/>
      <c r="DW1086" s="23"/>
      <c r="DX1086" s="23"/>
      <c r="DY1086" s="23"/>
      <c r="DZ1086" s="23"/>
      <c r="EA1086" s="23"/>
      <c r="EB1086" s="23"/>
      <c r="EC1086" s="23"/>
      <c r="ED1086" s="23"/>
      <c r="EE1086" s="23"/>
      <c r="EF1086" s="23"/>
      <c r="EG1086" s="23"/>
      <c r="EH1086" s="23"/>
      <c r="EI1086" s="23"/>
      <c r="EJ1086" s="23"/>
      <c r="EK1086" s="23"/>
      <c r="EL1086" s="23"/>
      <c r="EM1086" s="23"/>
      <c r="EN1086" s="23"/>
      <c r="EO1086" s="23"/>
      <c r="EP1086" s="23"/>
      <c r="EQ1086" s="23"/>
      <c r="ER1086" s="23"/>
      <c r="ES1086" s="23"/>
      <c r="ET1086" s="23"/>
      <c r="EU1086" s="23"/>
      <c r="EV1086" s="23"/>
      <c r="EW1086" s="23"/>
      <c r="EX1086" s="23"/>
      <c r="EY1086" s="23"/>
      <c r="EZ1086" s="23"/>
      <c r="FA1086" s="23"/>
      <c r="FB1086" s="23"/>
      <c r="FC1086" s="23"/>
      <c r="FD1086" s="23"/>
      <c r="FE1086" s="23"/>
      <c r="FF1086" s="23"/>
      <c r="FG1086" s="23"/>
      <c r="FH1086" s="23"/>
      <c r="FI1086" s="23"/>
      <c r="FJ1086" s="23"/>
      <c r="FK1086" s="23"/>
      <c r="FL1086" s="23"/>
      <c r="FM1086" s="23"/>
      <c r="FN1086" s="23"/>
      <c r="FO1086" s="23"/>
      <c r="FP1086" s="23"/>
      <c r="FQ1086" s="23"/>
      <c r="FR1086" s="23"/>
      <c r="FS1086" s="23"/>
      <c r="FT1086" s="23"/>
      <c r="FU1086" s="23"/>
      <c r="FV1086" s="23"/>
      <c r="FW1086" s="23"/>
      <c r="FX1086" s="23"/>
      <c r="FY1086" s="23"/>
      <c r="FZ1086" s="23"/>
      <c r="GA1086" s="23"/>
      <c r="GB1086" s="23"/>
      <c r="GC1086" s="23"/>
      <c r="GD1086" s="23"/>
      <c r="GE1086" s="23"/>
      <c r="GF1086" s="23"/>
      <c r="GG1086" s="23"/>
      <c r="GH1086" s="23"/>
      <c r="GI1086" s="23"/>
      <c r="GJ1086" s="23"/>
      <c r="GK1086" s="23"/>
    </row>
    <row r="1087" spans="1:193" x14ac:dyDescent="0.35">
      <c r="A1087" s="23"/>
      <c r="B1087" s="23"/>
      <c r="C1087" s="23"/>
      <c r="D1087" s="23"/>
      <c r="E1087" s="23"/>
      <c r="F1087" s="23"/>
      <c r="G1087" s="23"/>
      <c r="H1087" s="23"/>
      <c r="I1087" s="23"/>
      <c r="J1087" s="23"/>
      <c r="K1087" s="23"/>
      <c r="L1087" s="23"/>
      <c r="M1087" s="23"/>
      <c r="N1087" s="23"/>
      <c r="O1087" s="23"/>
      <c r="P1087" s="23"/>
      <c r="Q1087" s="23"/>
      <c r="R1087" s="23"/>
      <c r="S1087" s="23"/>
      <c r="T1087" s="23"/>
      <c r="U1087" s="23"/>
      <c r="V1087" s="23"/>
      <c r="W1087" s="23"/>
      <c r="X1087" s="23"/>
      <c r="Y1087" s="23"/>
      <c r="Z1087" s="23"/>
      <c r="AA1087" s="23"/>
      <c r="AB1087" s="23"/>
      <c r="AC1087" s="23"/>
      <c r="AD1087" s="23"/>
      <c r="AE1087" s="23"/>
      <c r="AF1087" s="23"/>
      <c r="AG1087" s="23"/>
      <c r="AH1087" s="23"/>
      <c r="AI1087" s="23"/>
      <c r="AJ1087" s="23"/>
      <c r="AK1087" s="23"/>
      <c r="AL1087" s="23"/>
      <c r="AM1087" s="23"/>
      <c r="AN1087" s="23"/>
      <c r="AO1087" s="23"/>
      <c r="AP1087" s="23"/>
      <c r="AQ1087" s="23"/>
      <c r="AR1087" s="23"/>
      <c r="AS1087" s="23"/>
      <c r="AT1087" s="23"/>
      <c r="AU1087" s="23"/>
      <c r="AV1087" s="23"/>
      <c r="AW1087" s="23"/>
      <c r="AX1087" s="23"/>
      <c r="AY1087" s="23"/>
      <c r="AZ1087" s="23"/>
      <c r="BA1087" s="23"/>
      <c r="BB1087" s="23"/>
      <c r="BC1087" s="23"/>
      <c r="BD1087" s="23"/>
      <c r="BE1087" s="23"/>
      <c r="BF1087" s="23"/>
      <c r="BG1087" s="23"/>
      <c r="BH1087" s="23"/>
      <c r="BI1087" s="23"/>
      <c r="BJ1087" s="23"/>
      <c r="BK1087" s="23"/>
      <c r="BL1087" s="23"/>
      <c r="BM1087" s="23"/>
      <c r="BN1087" s="23"/>
      <c r="BO1087" s="23"/>
      <c r="BP1087" s="23"/>
      <c r="BQ1087" s="23"/>
      <c r="BR1087" s="23"/>
      <c r="BS1087" s="23"/>
      <c r="BT1087" s="23"/>
      <c r="BU1087" s="23"/>
      <c r="BV1087" s="23"/>
      <c r="BW1087" s="23"/>
      <c r="BX1087" s="23"/>
      <c r="BY1087" s="23"/>
      <c r="BZ1087" s="23"/>
      <c r="CA1087" s="23"/>
      <c r="CB1087" s="23"/>
      <c r="CC1087" s="23"/>
      <c r="CD1087" s="23"/>
      <c r="CE1087" s="23"/>
      <c r="CF1087" s="23"/>
      <c r="CG1087" s="23"/>
      <c r="CH1087" s="23"/>
      <c r="CI1087" s="23"/>
      <c r="CJ1087" s="23"/>
      <c r="CK1087" s="23"/>
      <c r="CL1087" s="23"/>
      <c r="CM1087" s="23"/>
      <c r="CN1087" s="23"/>
      <c r="CO1087" s="23"/>
      <c r="CP1087" s="23"/>
      <c r="CQ1087" s="23"/>
      <c r="CR1087" s="23"/>
      <c r="CS1087" s="23"/>
      <c r="CT1087" s="23"/>
      <c r="CU1087" s="23"/>
      <c r="CV1087" s="23"/>
      <c r="CW1087" s="23"/>
      <c r="CX1087" s="23"/>
      <c r="CY1087" s="23"/>
      <c r="CZ1087" s="23"/>
      <c r="DA1087" s="23"/>
      <c r="DB1087" s="23"/>
      <c r="DC1087" s="23"/>
      <c r="DD1087" s="23"/>
      <c r="DE1087" s="23"/>
      <c r="DF1087" s="23"/>
      <c r="DG1087" s="23"/>
      <c r="DH1087" s="23"/>
      <c r="DI1087" s="23"/>
      <c r="DJ1087" s="23"/>
      <c r="DK1087" s="23"/>
      <c r="DL1087" s="23"/>
      <c r="DM1087" s="23"/>
      <c r="DN1087" s="23"/>
      <c r="DO1087" s="23"/>
      <c r="DP1087" s="23"/>
      <c r="DQ1087" s="23"/>
      <c r="DR1087" s="23"/>
      <c r="DS1087" s="23"/>
      <c r="DT1087" s="23"/>
      <c r="DU1087" s="23"/>
      <c r="DV1087" s="23"/>
      <c r="DW1087" s="23"/>
      <c r="DX1087" s="23"/>
      <c r="DY1087" s="23"/>
      <c r="DZ1087" s="23"/>
      <c r="EA1087" s="23"/>
      <c r="EB1087" s="23"/>
      <c r="EC1087" s="23"/>
      <c r="ED1087" s="23"/>
      <c r="EE1087" s="23"/>
      <c r="EF1087" s="23"/>
      <c r="EG1087" s="23"/>
      <c r="EH1087" s="23"/>
      <c r="EI1087" s="23"/>
      <c r="EJ1087" s="23"/>
      <c r="EK1087" s="23"/>
      <c r="EL1087" s="23"/>
      <c r="EM1087" s="23"/>
      <c r="EN1087" s="23"/>
      <c r="EO1087" s="23"/>
      <c r="EP1087" s="23"/>
      <c r="EQ1087" s="23"/>
      <c r="ER1087" s="23"/>
      <c r="ES1087" s="23"/>
      <c r="ET1087" s="23"/>
      <c r="EU1087" s="23"/>
      <c r="EV1087" s="23"/>
      <c r="EW1087" s="23"/>
      <c r="EX1087" s="23"/>
      <c r="EY1087" s="23"/>
      <c r="EZ1087" s="23"/>
      <c r="FA1087" s="23"/>
      <c r="FB1087" s="23"/>
      <c r="FC1087" s="23"/>
      <c r="FD1087" s="23"/>
      <c r="FE1087" s="23"/>
      <c r="FF1087" s="23"/>
      <c r="FG1087" s="23"/>
      <c r="FH1087" s="23"/>
      <c r="FI1087" s="23"/>
      <c r="FJ1087" s="23"/>
      <c r="FK1087" s="23"/>
      <c r="FL1087" s="23"/>
      <c r="FM1087" s="23"/>
      <c r="FN1087" s="23"/>
      <c r="FO1087" s="23"/>
      <c r="FP1087" s="23"/>
      <c r="FQ1087" s="23"/>
      <c r="FR1087" s="23"/>
      <c r="FS1087" s="23"/>
      <c r="FT1087" s="23"/>
      <c r="FU1087" s="23"/>
      <c r="FV1087" s="23"/>
      <c r="FW1087" s="23"/>
      <c r="FX1087" s="23"/>
      <c r="FY1087" s="23"/>
      <c r="FZ1087" s="23"/>
      <c r="GA1087" s="23"/>
      <c r="GB1087" s="23"/>
      <c r="GC1087" s="23"/>
      <c r="GD1087" s="23"/>
      <c r="GE1087" s="23"/>
      <c r="GF1087" s="23"/>
      <c r="GG1087" s="23"/>
      <c r="GH1087" s="23"/>
      <c r="GI1087" s="23"/>
      <c r="GJ1087" s="23"/>
      <c r="GK1087" s="23"/>
    </row>
    <row r="1088" spans="1:193" x14ac:dyDescent="0.35">
      <c r="A1088" s="23"/>
      <c r="B1088" s="23"/>
      <c r="C1088" s="23"/>
      <c r="D1088" s="23"/>
      <c r="E1088" s="23"/>
      <c r="F1088" s="23"/>
      <c r="G1088" s="23"/>
      <c r="H1088" s="23"/>
      <c r="I1088" s="23"/>
      <c r="J1088" s="23"/>
      <c r="K1088" s="23"/>
      <c r="L1088" s="23"/>
      <c r="M1088" s="23"/>
      <c r="N1088" s="23"/>
      <c r="O1088" s="23"/>
      <c r="P1088" s="23"/>
      <c r="Q1088" s="23"/>
      <c r="R1088" s="23"/>
      <c r="S1088" s="23"/>
      <c r="T1088" s="23"/>
      <c r="U1088" s="23"/>
      <c r="V1088" s="23"/>
      <c r="W1088" s="23"/>
      <c r="X1088" s="23"/>
      <c r="Y1088" s="23"/>
      <c r="Z1088" s="23"/>
      <c r="AA1088" s="23"/>
      <c r="AB1088" s="23"/>
      <c r="AC1088" s="23"/>
      <c r="AD1088" s="23"/>
      <c r="AE1088" s="23"/>
      <c r="AF1088" s="23"/>
      <c r="AG1088" s="23"/>
      <c r="AH1088" s="23"/>
      <c r="AI1088" s="23"/>
      <c r="AJ1088" s="23"/>
      <c r="AK1088" s="23"/>
      <c r="AL1088" s="23"/>
      <c r="AM1088" s="23"/>
      <c r="AN1088" s="23"/>
      <c r="AO1088" s="23"/>
      <c r="AP1088" s="23"/>
      <c r="AQ1088" s="23"/>
      <c r="AR1088" s="23"/>
      <c r="AS1088" s="23"/>
      <c r="AT1088" s="23"/>
      <c r="AU1088" s="23"/>
      <c r="AV1088" s="23"/>
      <c r="AW1088" s="23"/>
      <c r="AX1088" s="23"/>
      <c r="AY1088" s="23"/>
      <c r="AZ1088" s="23"/>
      <c r="BA1088" s="23"/>
      <c r="BB1088" s="23"/>
      <c r="BC1088" s="23"/>
      <c r="BD1088" s="23"/>
      <c r="BE1088" s="23"/>
      <c r="BF1088" s="23"/>
      <c r="BG1088" s="23"/>
      <c r="BH1088" s="23"/>
      <c r="BI1088" s="23"/>
      <c r="BJ1088" s="23"/>
      <c r="BK1088" s="23"/>
      <c r="BL1088" s="23"/>
      <c r="BM1088" s="23"/>
      <c r="BN1088" s="23"/>
      <c r="BO1088" s="23"/>
      <c r="BP1088" s="23"/>
      <c r="BQ1088" s="23"/>
      <c r="BR1088" s="23"/>
      <c r="BS1088" s="23"/>
      <c r="BT1088" s="23"/>
      <c r="BU1088" s="23"/>
      <c r="BV1088" s="23"/>
      <c r="BW1088" s="23"/>
      <c r="BX1088" s="23"/>
      <c r="BY1088" s="23"/>
      <c r="BZ1088" s="23"/>
      <c r="CA1088" s="23"/>
      <c r="CB1088" s="23"/>
      <c r="CC1088" s="23"/>
      <c r="CD1088" s="23"/>
      <c r="CE1088" s="23"/>
      <c r="CF1088" s="23"/>
      <c r="CG1088" s="23"/>
      <c r="CH1088" s="23"/>
      <c r="CI1088" s="23"/>
      <c r="CJ1088" s="23"/>
      <c r="CK1088" s="23"/>
      <c r="CL1088" s="23"/>
      <c r="CM1088" s="23"/>
      <c r="CN1088" s="23"/>
      <c r="CO1088" s="23"/>
      <c r="CP1088" s="23"/>
      <c r="CQ1088" s="23"/>
      <c r="CR1088" s="23"/>
      <c r="CS1088" s="23"/>
      <c r="CT1088" s="23"/>
      <c r="CU1088" s="23"/>
      <c r="CV1088" s="23"/>
      <c r="CW1088" s="23"/>
      <c r="CX1088" s="23"/>
      <c r="CY1088" s="23"/>
      <c r="CZ1088" s="23"/>
      <c r="DA1088" s="23"/>
      <c r="DB1088" s="23"/>
      <c r="DC1088" s="23"/>
      <c r="DD1088" s="23"/>
      <c r="DE1088" s="23"/>
      <c r="DF1088" s="23"/>
      <c r="DG1088" s="23"/>
      <c r="DH1088" s="23"/>
      <c r="DI1088" s="23"/>
      <c r="DJ1088" s="23"/>
      <c r="DK1088" s="23"/>
      <c r="DL1088" s="23"/>
      <c r="DM1088" s="23"/>
      <c r="DN1088" s="23"/>
      <c r="DO1088" s="23"/>
      <c r="DP1088" s="23"/>
      <c r="DQ1088" s="23"/>
      <c r="DR1088" s="23"/>
      <c r="DS1088" s="23"/>
      <c r="DT1088" s="23"/>
      <c r="DU1088" s="23"/>
      <c r="DV1088" s="23"/>
      <c r="DW1088" s="23"/>
      <c r="DX1088" s="23"/>
      <c r="DY1088" s="23"/>
      <c r="DZ1088" s="23"/>
      <c r="EA1088" s="23"/>
      <c r="EB1088" s="23"/>
      <c r="EC1088" s="23"/>
      <c r="ED1088" s="23"/>
      <c r="EE1088" s="23"/>
      <c r="EF1088" s="23"/>
      <c r="EG1088" s="23"/>
      <c r="EH1088" s="23"/>
      <c r="EI1088" s="23"/>
      <c r="EJ1088" s="23"/>
      <c r="EK1088" s="23"/>
      <c r="EL1088" s="23"/>
      <c r="EM1088" s="23"/>
      <c r="EN1088" s="23"/>
      <c r="EO1088" s="23"/>
      <c r="EP1088" s="23"/>
      <c r="EQ1088" s="23"/>
      <c r="ER1088" s="23"/>
      <c r="ES1088" s="23"/>
      <c r="ET1088" s="23"/>
      <c r="EU1088" s="23"/>
      <c r="EV1088" s="23"/>
      <c r="EW1088" s="23"/>
      <c r="EX1088" s="23"/>
      <c r="EY1088" s="23"/>
      <c r="EZ1088" s="23"/>
      <c r="FA1088" s="23"/>
      <c r="FB1088" s="23"/>
      <c r="FC1088" s="23"/>
      <c r="FD1088" s="23"/>
      <c r="FE1088" s="23"/>
      <c r="FF1088" s="23"/>
      <c r="FG1088" s="23"/>
      <c r="FH1088" s="23"/>
      <c r="FI1088" s="23"/>
      <c r="FJ1088" s="23"/>
      <c r="FK1088" s="23"/>
      <c r="FL1088" s="23"/>
      <c r="FM1088" s="23"/>
      <c r="FN1088" s="23"/>
      <c r="FO1088" s="23"/>
      <c r="FP1088" s="23"/>
      <c r="FQ1088" s="23"/>
      <c r="FR1088" s="23"/>
      <c r="FS1088" s="23"/>
      <c r="FT1088" s="23"/>
      <c r="FU1088" s="23"/>
      <c r="FV1088" s="23"/>
      <c r="FW1088" s="23"/>
      <c r="FX1088" s="23"/>
      <c r="FY1088" s="23"/>
      <c r="FZ1088" s="23"/>
      <c r="GA1088" s="23"/>
      <c r="GB1088" s="23"/>
      <c r="GC1088" s="23"/>
      <c r="GD1088" s="23"/>
      <c r="GE1088" s="23"/>
      <c r="GF1088" s="23"/>
      <c r="GG1088" s="23"/>
      <c r="GH1088" s="23"/>
      <c r="GI1088" s="23"/>
      <c r="GJ1088" s="23"/>
      <c r="GK1088" s="23"/>
    </row>
    <row r="1089" spans="1:193" x14ac:dyDescent="0.35">
      <c r="A1089" s="23"/>
      <c r="B1089" s="23"/>
      <c r="C1089" s="23"/>
      <c r="D1089" s="23"/>
      <c r="E1089" s="23"/>
      <c r="F1089" s="23"/>
      <c r="G1089" s="23"/>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c r="AR1089" s="23"/>
      <c r="AS1089" s="23"/>
      <c r="AT1089" s="23"/>
      <c r="AU1089" s="23"/>
      <c r="AV1089" s="23"/>
      <c r="AW1089" s="23"/>
      <c r="AX1089" s="23"/>
      <c r="AY1089" s="23"/>
      <c r="AZ1089" s="23"/>
      <c r="BA1089" s="23"/>
      <c r="BB1089" s="23"/>
      <c r="BC1089" s="23"/>
      <c r="BD1089" s="23"/>
      <c r="BE1089" s="23"/>
      <c r="BF1089" s="23"/>
      <c r="BG1089" s="23"/>
      <c r="BH1089" s="23"/>
      <c r="BI1089" s="23"/>
      <c r="BJ1089" s="23"/>
      <c r="BK1089" s="23"/>
      <c r="BL1089" s="23"/>
      <c r="BM1089" s="23"/>
      <c r="BN1089" s="23"/>
      <c r="BO1089" s="23"/>
      <c r="BP1089" s="23"/>
      <c r="BQ1089" s="23"/>
      <c r="BR1089" s="23"/>
      <c r="BS1089" s="23"/>
      <c r="BT1089" s="23"/>
      <c r="BU1089" s="23"/>
      <c r="BV1089" s="23"/>
      <c r="BW1089" s="23"/>
      <c r="BX1089" s="23"/>
      <c r="BY1089" s="23"/>
      <c r="BZ1089" s="23"/>
      <c r="CA1089" s="23"/>
      <c r="CB1089" s="23"/>
      <c r="CC1089" s="23"/>
      <c r="CD1089" s="23"/>
      <c r="CE1089" s="23"/>
      <c r="CF1089" s="23"/>
      <c r="CG1089" s="23"/>
      <c r="CH1089" s="23"/>
      <c r="CI1089" s="23"/>
      <c r="CJ1089" s="23"/>
      <c r="CK1089" s="23"/>
      <c r="CL1089" s="23"/>
      <c r="CM1089" s="23"/>
      <c r="CN1089" s="23"/>
      <c r="CO1089" s="23"/>
      <c r="CP1089" s="23"/>
      <c r="CQ1089" s="23"/>
      <c r="CR1089" s="23"/>
      <c r="CS1089" s="23"/>
      <c r="CT1089" s="23"/>
      <c r="CU1089" s="23"/>
      <c r="CV1089" s="23"/>
      <c r="CW1089" s="23"/>
      <c r="CX1089" s="23"/>
      <c r="CY1089" s="23"/>
      <c r="CZ1089" s="23"/>
      <c r="DA1089" s="23"/>
      <c r="DB1089" s="23"/>
      <c r="DC1089" s="23"/>
      <c r="DD1089" s="23"/>
      <c r="DE1089" s="23"/>
      <c r="DF1089" s="23"/>
      <c r="DG1089" s="23"/>
      <c r="DH1089" s="23"/>
      <c r="DI1089" s="23"/>
      <c r="DJ1089" s="23"/>
      <c r="DK1089" s="23"/>
      <c r="DL1089" s="23"/>
      <c r="DM1089" s="23"/>
      <c r="DN1089" s="23"/>
      <c r="DO1089" s="23"/>
      <c r="DP1089" s="23"/>
      <c r="DQ1089" s="23"/>
      <c r="DR1089" s="23"/>
      <c r="DS1089" s="23"/>
      <c r="DT1089" s="23"/>
      <c r="DU1089" s="23"/>
      <c r="DV1089" s="23"/>
      <c r="DW1089" s="23"/>
      <c r="DX1089" s="23"/>
      <c r="DY1089" s="23"/>
      <c r="DZ1089" s="23"/>
      <c r="EA1089" s="23"/>
      <c r="EB1089" s="23"/>
      <c r="EC1089" s="23"/>
      <c r="ED1089" s="23"/>
      <c r="EE1089" s="23"/>
      <c r="EF1089" s="23"/>
      <c r="EG1089" s="23"/>
      <c r="EH1089" s="23"/>
      <c r="EI1089" s="23"/>
      <c r="EJ1089" s="23"/>
      <c r="EK1089" s="23"/>
      <c r="EL1089" s="23"/>
      <c r="EM1089" s="23"/>
      <c r="EN1089" s="23"/>
      <c r="EO1089" s="23"/>
      <c r="EP1089" s="23"/>
      <c r="EQ1089" s="23"/>
      <c r="ER1089" s="23"/>
      <c r="ES1089" s="23"/>
      <c r="ET1089" s="23"/>
      <c r="EU1089" s="23"/>
      <c r="EV1089" s="23"/>
      <c r="EW1089" s="23"/>
      <c r="EX1089" s="23"/>
      <c r="EY1089" s="23"/>
      <c r="EZ1089" s="23"/>
      <c r="FA1089" s="23"/>
      <c r="FB1089" s="23"/>
      <c r="FC1089" s="23"/>
      <c r="FD1089" s="23"/>
      <c r="FE1089" s="23"/>
      <c r="FF1089" s="23"/>
      <c r="FG1089" s="23"/>
      <c r="FH1089" s="23"/>
      <c r="FI1089" s="23"/>
      <c r="FJ1089" s="23"/>
      <c r="FK1089" s="23"/>
      <c r="FL1089" s="23"/>
      <c r="FM1089" s="23"/>
      <c r="FN1089" s="23"/>
      <c r="FO1089" s="23"/>
      <c r="FP1089" s="23"/>
      <c r="FQ1089" s="23"/>
      <c r="FR1089" s="23"/>
      <c r="FS1089" s="23"/>
      <c r="FT1089" s="23"/>
      <c r="FU1089" s="23"/>
      <c r="FV1089" s="23"/>
      <c r="FW1089" s="23"/>
      <c r="FX1089" s="23"/>
      <c r="FY1089" s="23"/>
      <c r="FZ1089" s="23"/>
      <c r="GA1089" s="23"/>
      <c r="GB1089" s="23"/>
      <c r="GC1089" s="23"/>
      <c r="GD1089" s="23"/>
      <c r="GE1089" s="23"/>
      <c r="GF1089" s="23"/>
      <c r="GG1089" s="23"/>
      <c r="GH1089" s="23"/>
      <c r="GI1089" s="23"/>
      <c r="GJ1089" s="23"/>
      <c r="GK1089" s="23"/>
    </row>
    <row r="1090" spans="1:193" x14ac:dyDescent="0.35">
      <c r="A1090" s="23"/>
      <c r="B1090" s="23"/>
      <c r="C1090" s="23"/>
      <c r="D1090" s="23"/>
      <c r="E1090" s="23"/>
      <c r="F1090" s="23"/>
      <c r="G1090" s="23"/>
      <c r="H1090" s="23"/>
      <c r="I1090" s="23"/>
      <c r="J1090" s="23"/>
      <c r="K1090" s="23"/>
      <c r="L1090" s="23"/>
      <c r="M1090" s="23"/>
      <c r="N1090" s="23"/>
      <c r="O1090" s="23"/>
      <c r="P1090" s="23"/>
      <c r="Q1090" s="23"/>
      <c r="R1090" s="23"/>
      <c r="S1090" s="23"/>
      <c r="T1090" s="23"/>
      <c r="U1090" s="23"/>
      <c r="V1090" s="23"/>
      <c r="W1090" s="23"/>
      <c r="X1090" s="23"/>
      <c r="Y1090" s="23"/>
      <c r="Z1090" s="23"/>
      <c r="AA1090" s="23"/>
      <c r="AB1090" s="23"/>
      <c r="AC1090" s="23"/>
      <c r="AD1090" s="23"/>
      <c r="AE1090" s="23"/>
      <c r="AF1090" s="23"/>
      <c r="AG1090" s="23"/>
      <c r="AH1090" s="23"/>
      <c r="AI1090" s="23"/>
      <c r="AJ1090" s="23"/>
      <c r="AK1090" s="23"/>
      <c r="AL1090" s="23"/>
      <c r="AM1090" s="23"/>
      <c r="AN1090" s="23"/>
      <c r="AO1090" s="23"/>
      <c r="AP1090" s="23"/>
      <c r="AQ1090" s="23"/>
      <c r="AR1090" s="23"/>
      <c r="AS1090" s="23"/>
      <c r="AT1090" s="23"/>
      <c r="AU1090" s="23"/>
      <c r="AV1090" s="23"/>
      <c r="AW1090" s="23"/>
      <c r="AX1090" s="23"/>
      <c r="AY1090" s="23"/>
      <c r="AZ1090" s="23"/>
      <c r="BA1090" s="23"/>
      <c r="BB1090" s="23"/>
      <c r="BC1090" s="23"/>
      <c r="BD1090" s="23"/>
      <c r="BE1090" s="23"/>
      <c r="BF1090" s="23"/>
      <c r="BG1090" s="23"/>
      <c r="BH1090" s="23"/>
      <c r="BI1090" s="23"/>
      <c r="BJ1090" s="23"/>
      <c r="BK1090" s="23"/>
      <c r="BL1090" s="23"/>
      <c r="BM1090" s="23"/>
      <c r="BN1090" s="23"/>
      <c r="BO1090" s="23"/>
      <c r="BP1090" s="23"/>
      <c r="BQ1090" s="23"/>
      <c r="BR1090" s="23"/>
      <c r="BS1090" s="23"/>
      <c r="BT1090" s="23"/>
      <c r="BU1090" s="23"/>
      <c r="BV1090" s="23"/>
      <c r="BW1090" s="23"/>
      <c r="BX1090" s="23"/>
      <c r="BY1090" s="23"/>
      <c r="BZ1090" s="23"/>
      <c r="CA1090" s="23"/>
      <c r="CB1090" s="23"/>
      <c r="CC1090" s="23"/>
      <c r="CD1090" s="23"/>
      <c r="CE1090" s="23"/>
      <c r="CF1090" s="23"/>
      <c r="CG1090" s="23"/>
      <c r="CH1090" s="23"/>
      <c r="CI1090" s="23"/>
      <c r="CJ1090" s="23"/>
      <c r="CK1090" s="23"/>
      <c r="CL1090" s="23"/>
      <c r="CM1090" s="23"/>
      <c r="CN1090" s="23"/>
      <c r="CO1090" s="23"/>
      <c r="CP1090" s="23"/>
      <c r="CQ1090" s="23"/>
      <c r="CR1090" s="23"/>
      <c r="CS1090" s="23"/>
      <c r="CT1090" s="23"/>
      <c r="CU1090" s="23"/>
      <c r="CV1090" s="23"/>
      <c r="CW1090" s="23"/>
      <c r="CX1090" s="23"/>
      <c r="CY1090" s="23"/>
      <c r="CZ1090" s="23"/>
      <c r="DA1090" s="23"/>
      <c r="DB1090" s="23"/>
      <c r="DC1090" s="23"/>
      <c r="DD1090" s="23"/>
      <c r="DE1090" s="23"/>
      <c r="DF1090" s="23"/>
      <c r="DG1090" s="23"/>
      <c r="DH1090" s="23"/>
      <c r="DI1090" s="23"/>
      <c r="DJ1090" s="23"/>
      <c r="DK1090" s="23"/>
      <c r="DL1090" s="23"/>
      <c r="DM1090" s="23"/>
      <c r="DN1090" s="23"/>
      <c r="DO1090" s="23"/>
      <c r="DP1090" s="23"/>
      <c r="DQ1090" s="23"/>
      <c r="DR1090" s="23"/>
      <c r="DS1090" s="23"/>
      <c r="DT1090" s="23"/>
      <c r="DU1090" s="23"/>
      <c r="DV1090" s="23"/>
      <c r="DW1090" s="23"/>
      <c r="DX1090" s="23"/>
      <c r="DY1090" s="23"/>
      <c r="DZ1090" s="23"/>
      <c r="EA1090" s="23"/>
      <c r="EB1090" s="23"/>
      <c r="EC1090" s="23"/>
      <c r="ED1090" s="23"/>
      <c r="EE1090" s="23"/>
      <c r="EF1090" s="23"/>
      <c r="EG1090" s="23"/>
      <c r="EH1090" s="23"/>
      <c r="EI1090" s="23"/>
      <c r="EJ1090" s="23"/>
      <c r="EK1090" s="23"/>
      <c r="EL1090" s="23"/>
      <c r="EM1090" s="23"/>
      <c r="EN1090" s="23"/>
      <c r="EO1090" s="23"/>
      <c r="EP1090" s="23"/>
      <c r="EQ1090" s="23"/>
      <c r="ER1090" s="23"/>
      <c r="ES1090" s="23"/>
      <c r="ET1090" s="23"/>
      <c r="EU1090" s="23"/>
      <c r="EV1090" s="23"/>
      <c r="EW1090" s="23"/>
      <c r="EX1090" s="23"/>
      <c r="EY1090" s="23"/>
      <c r="EZ1090" s="23"/>
      <c r="FA1090" s="23"/>
      <c r="FB1090" s="23"/>
      <c r="FC1090" s="23"/>
      <c r="FD1090" s="23"/>
      <c r="FE1090" s="23"/>
      <c r="FF1090" s="23"/>
      <c r="FG1090" s="23"/>
      <c r="FH1090" s="23"/>
      <c r="FI1090" s="23"/>
      <c r="FJ1090" s="23"/>
      <c r="FK1090" s="23"/>
      <c r="FL1090" s="23"/>
      <c r="FM1090" s="23"/>
      <c r="FN1090" s="23"/>
      <c r="FO1090" s="23"/>
      <c r="FP1090" s="23"/>
      <c r="FQ1090" s="23"/>
      <c r="FR1090" s="23"/>
      <c r="FS1090" s="23"/>
      <c r="FT1090" s="23"/>
      <c r="FU1090" s="23"/>
      <c r="FV1090" s="23"/>
      <c r="FW1090" s="23"/>
      <c r="FX1090" s="23"/>
      <c r="FY1090" s="23"/>
      <c r="FZ1090" s="23"/>
      <c r="GA1090" s="23"/>
      <c r="GB1090" s="23"/>
      <c r="GC1090" s="23"/>
      <c r="GD1090" s="23"/>
      <c r="GE1090" s="23"/>
      <c r="GF1090" s="23"/>
      <c r="GG1090" s="23"/>
      <c r="GH1090" s="23"/>
      <c r="GI1090" s="23"/>
      <c r="GJ1090" s="23"/>
      <c r="GK1090" s="23"/>
    </row>
    <row r="1091" spans="1:193" x14ac:dyDescent="0.35">
      <c r="A1091" s="23"/>
      <c r="B1091" s="23"/>
      <c r="C1091" s="23"/>
      <c r="D1091" s="23"/>
      <c r="E1091" s="23"/>
      <c r="F1091" s="23"/>
      <c r="G1091" s="23"/>
      <c r="H1091" s="23"/>
      <c r="I1091" s="23"/>
      <c r="J1091" s="23"/>
      <c r="K1091" s="23"/>
      <c r="L1091" s="23"/>
      <c r="M1091" s="23"/>
      <c r="N1091" s="23"/>
      <c r="O1091" s="23"/>
      <c r="P1091" s="23"/>
      <c r="Q1091" s="23"/>
      <c r="R1091" s="23"/>
      <c r="S1091" s="23"/>
      <c r="T1091" s="23"/>
      <c r="U1091" s="23"/>
      <c r="V1091" s="23"/>
      <c r="W1091" s="23"/>
      <c r="X1091" s="23"/>
      <c r="Y1091" s="23"/>
      <c r="Z1091" s="23"/>
      <c r="AA1091" s="23"/>
      <c r="AB1091" s="23"/>
      <c r="AC1091" s="23"/>
      <c r="AD1091" s="23"/>
      <c r="AE1091" s="23"/>
      <c r="AF1091" s="23"/>
      <c r="AG1091" s="23"/>
      <c r="AH1091" s="23"/>
      <c r="AI1091" s="23"/>
      <c r="AJ1091" s="23"/>
      <c r="AK1091" s="23"/>
      <c r="AL1091" s="23"/>
      <c r="AM1091" s="23"/>
      <c r="AN1091" s="23"/>
      <c r="AO1091" s="23"/>
      <c r="AP1091" s="23"/>
      <c r="AQ1091" s="23"/>
      <c r="AR1091" s="23"/>
      <c r="AS1091" s="23"/>
      <c r="AT1091" s="23"/>
      <c r="AU1091" s="23"/>
      <c r="AV1091" s="23"/>
      <c r="AW1091" s="23"/>
      <c r="AX1091" s="23"/>
      <c r="AY1091" s="23"/>
      <c r="AZ1091" s="23"/>
      <c r="BA1091" s="23"/>
      <c r="BB1091" s="23"/>
      <c r="BC1091" s="23"/>
      <c r="BD1091" s="23"/>
      <c r="BE1091" s="23"/>
      <c r="BF1091" s="23"/>
      <c r="BG1091" s="23"/>
      <c r="BH1091" s="23"/>
      <c r="BI1091" s="23"/>
      <c r="BJ1091" s="23"/>
      <c r="BK1091" s="23"/>
      <c r="BL1091" s="23"/>
      <c r="BM1091" s="23"/>
      <c r="BN1091" s="23"/>
      <c r="BO1091" s="23"/>
      <c r="BP1091" s="23"/>
      <c r="BQ1091" s="23"/>
      <c r="BR1091" s="23"/>
      <c r="BS1091" s="23"/>
      <c r="BT1091" s="23"/>
      <c r="BU1091" s="23"/>
      <c r="BV1091" s="23"/>
      <c r="BW1091" s="23"/>
      <c r="BX1091" s="23"/>
      <c r="BY1091" s="23"/>
      <c r="BZ1091" s="23"/>
      <c r="CA1091" s="23"/>
      <c r="CB1091" s="23"/>
      <c r="CC1091" s="23"/>
      <c r="CD1091" s="23"/>
      <c r="CE1091" s="23"/>
      <c r="CF1091" s="23"/>
      <c r="CG1091" s="23"/>
      <c r="CH1091" s="23"/>
      <c r="CI1091" s="23"/>
      <c r="CJ1091" s="23"/>
      <c r="CK1091" s="23"/>
      <c r="CL1091" s="23"/>
      <c r="CM1091" s="23"/>
      <c r="CN1091" s="23"/>
      <c r="CO1091" s="23"/>
      <c r="CP1091" s="23"/>
      <c r="CQ1091" s="23"/>
      <c r="CR1091" s="23"/>
      <c r="CS1091" s="23"/>
      <c r="CT1091" s="23"/>
      <c r="CU1091" s="23"/>
      <c r="CV1091" s="23"/>
      <c r="CW1091" s="23"/>
      <c r="CX1091" s="23"/>
      <c r="CY1091" s="23"/>
      <c r="CZ1091" s="23"/>
      <c r="DA1091" s="23"/>
      <c r="DB1091" s="23"/>
      <c r="DC1091" s="23"/>
      <c r="DD1091" s="23"/>
      <c r="DE1091" s="23"/>
      <c r="DF1091" s="23"/>
      <c r="DG1091" s="23"/>
      <c r="DH1091" s="23"/>
      <c r="DI1091" s="23"/>
      <c r="DJ1091" s="23"/>
      <c r="DK1091" s="23"/>
      <c r="DL1091" s="23"/>
      <c r="DM1091" s="23"/>
      <c r="DN1091" s="23"/>
      <c r="DO1091" s="23"/>
      <c r="DP1091" s="23"/>
      <c r="DQ1091" s="23"/>
      <c r="DR1091" s="23"/>
      <c r="DS1091" s="23"/>
      <c r="DT1091" s="23"/>
      <c r="DU1091" s="23"/>
      <c r="DV1091" s="23"/>
      <c r="DW1091" s="23"/>
      <c r="DX1091" s="23"/>
      <c r="DY1091" s="23"/>
      <c r="DZ1091" s="23"/>
      <c r="EA1091" s="23"/>
      <c r="EB1091" s="23"/>
      <c r="EC1091" s="23"/>
      <c r="ED1091" s="23"/>
      <c r="EE1091" s="23"/>
      <c r="EF1091" s="23"/>
      <c r="EG1091" s="23"/>
      <c r="EH1091" s="23"/>
      <c r="EI1091" s="23"/>
      <c r="EJ1091" s="23"/>
      <c r="EK1091" s="23"/>
      <c r="EL1091" s="23"/>
      <c r="EM1091" s="23"/>
      <c r="EN1091" s="23"/>
      <c r="EO1091" s="23"/>
      <c r="EP1091" s="23"/>
      <c r="EQ1091" s="23"/>
      <c r="ER1091" s="23"/>
      <c r="ES1091" s="23"/>
      <c r="ET1091" s="23"/>
      <c r="EU1091" s="23"/>
      <c r="EV1091" s="23"/>
      <c r="EW1091" s="23"/>
      <c r="EX1091" s="23"/>
      <c r="EY1091" s="23"/>
      <c r="EZ1091" s="23"/>
      <c r="FA1091" s="23"/>
      <c r="FB1091" s="23"/>
      <c r="FC1091" s="23"/>
      <c r="FD1091" s="23"/>
      <c r="FE1091" s="23"/>
      <c r="FF1091" s="23"/>
      <c r="FG1091" s="23"/>
      <c r="FH1091" s="23"/>
      <c r="FI1091" s="23"/>
      <c r="FJ1091" s="23"/>
      <c r="FK1091" s="23"/>
      <c r="FL1091" s="23"/>
      <c r="FM1091" s="23"/>
      <c r="FN1091" s="23"/>
      <c r="FO1091" s="23"/>
      <c r="FP1091" s="23"/>
      <c r="FQ1091" s="23"/>
      <c r="FR1091" s="23"/>
      <c r="FS1091" s="23"/>
      <c r="FT1091" s="23"/>
      <c r="FU1091" s="23"/>
      <c r="FV1091" s="23"/>
      <c r="FW1091" s="23"/>
      <c r="FX1091" s="23"/>
      <c r="FY1091" s="23"/>
      <c r="FZ1091" s="23"/>
      <c r="GA1091" s="23"/>
      <c r="GB1091" s="23"/>
      <c r="GC1091" s="23"/>
      <c r="GD1091" s="23"/>
      <c r="GE1091" s="23"/>
      <c r="GF1091" s="23"/>
      <c r="GG1091" s="23"/>
      <c r="GH1091" s="23"/>
      <c r="GI1091" s="23"/>
      <c r="GJ1091" s="23"/>
      <c r="GK1091" s="23"/>
    </row>
    <row r="1092" spans="1:193" x14ac:dyDescent="0.35">
      <c r="A1092" s="23"/>
      <c r="B1092" s="23"/>
      <c r="C1092" s="23"/>
      <c r="D1092" s="23"/>
      <c r="E1092" s="23"/>
      <c r="F1092" s="23"/>
      <c r="G1092" s="23"/>
      <c r="H1092" s="23"/>
      <c r="I1092" s="23"/>
      <c r="J1092" s="23"/>
      <c r="K1092" s="23"/>
      <c r="L1092" s="23"/>
      <c r="M1092" s="23"/>
      <c r="N1092" s="23"/>
      <c r="O1092" s="23"/>
      <c r="P1092" s="23"/>
      <c r="Q1092" s="23"/>
      <c r="R1092" s="23"/>
      <c r="S1092" s="23"/>
      <c r="T1092" s="23"/>
      <c r="U1092" s="23"/>
      <c r="V1092" s="23"/>
      <c r="W1092" s="23"/>
      <c r="X1092" s="23"/>
      <c r="Y1092" s="23"/>
      <c r="Z1092" s="23"/>
      <c r="AA1092" s="23"/>
      <c r="AB1092" s="23"/>
      <c r="AC1092" s="23"/>
      <c r="AD1092" s="23"/>
      <c r="AE1092" s="23"/>
      <c r="AF1092" s="23"/>
      <c r="AG1092" s="23"/>
      <c r="AH1092" s="23"/>
      <c r="AI1092" s="23"/>
      <c r="AJ1092" s="23"/>
      <c r="AK1092" s="23"/>
      <c r="AL1092" s="23"/>
      <c r="AM1092" s="23"/>
      <c r="AN1092" s="23"/>
      <c r="AO1092" s="23"/>
      <c r="AP1092" s="23"/>
      <c r="AQ1092" s="23"/>
      <c r="AR1092" s="23"/>
      <c r="AS1092" s="23"/>
      <c r="AT1092" s="23"/>
      <c r="AU1092" s="23"/>
      <c r="AV1092" s="23"/>
      <c r="AW1092" s="23"/>
      <c r="AX1092" s="23"/>
      <c r="AY1092" s="23"/>
      <c r="AZ1092" s="23"/>
      <c r="BA1092" s="23"/>
      <c r="BB1092" s="23"/>
      <c r="BC1092" s="23"/>
      <c r="BD1092" s="23"/>
      <c r="BE1092" s="23"/>
      <c r="BF1092" s="23"/>
      <c r="BG1092" s="23"/>
      <c r="BH1092" s="23"/>
      <c r="BI1092" s="23"/>
      <c r="BJ1092" s="23"/>
      <c r="BK1092" s="23"/>
      <c r="BL1092" s="23"/>
      <c r="BM1092" s="23"/>
      <c r="BN1092" s="23"/>
      <c r="BO1092" s="23"/>
      <c r="BP1092" s="23"/>
      <c r="BQ1092" s="23"/>
      <c r="BR1092" s="23"/>
      <c r="BS1092" s="23"/>
      <c r="BT1092" s="23"/>
      <c r="BU1092" s="23"/>
      <c r="BV1092" s="23"/>
      <c r="BW1092" s="23"/>
      <c r="BX1092" s="23"/>
      <c r="BY1092" s="23"/>
      <c r="BZ1092" s="23"/>
      <c r="CA1092" s="23"/>
      <c r="CB1092" s="23"/>
      <c r="CC1092" s="23"/>
      <c r="CD1092" s="23"/>
      <c r="CE1092" s="23"/>
      <c r="CF1092" s="23"/>
      <c r="CG1092" s="23"/>
      <c r="CH1092" s="23"/>
      <c r="CI1092" s="23"/>
      <c r="CJ1092" s="23"/>
      <c r="CK1092" s="23"/>
      <c r="CL1092" s="23"/>
      <c r="CM1092" s="23"/>
      <c r="CN1092" s="23"/>
      <c r="CO1092" s="23"/>
      <c r="CP1092" s="23"/>
      <c r="CQ1092" s="23"/>
      <c r="CR1092" s="23"/>
      <c r="CS1092" s="23"/>
      <c r="CT1092" s="23"/>
      <c r="CU1092" s="23"/>
      <c r="CV1092" s="23"/>
      <c r="CW1092" s="23"/>
      <c r="CX1092" s="23"/>
      <c r="CY1092" s="23"/>
      <c r="CZ1092" s="23"/>
      <c r="DA1092" s="23"/>
      <c r="DB1092" s="23"/>
      <c r="DC1092" s="23"/>
      <c r="DD1092" s="23"/>
      <c r="DE1092" s="23"/>
      <c r="DF1092" s="23"/>
      <c r="DG1092" s="23"/>
      <c r="DH1092" s="23"/>
      <c r="DI1092" s="23"/>
      <c r="DJ1092" s="23"/>
      <c r="DK1092" s="23"/>
      <c r="DL1092" s="23"/>
      <c r="DM1092" s="23"/>
      <c r="DN1092" s="23"/>
      <c r="DO1092" s="23"/>
      <c r="DP1092" s="23"/>
      <c r="DQ1092" s="23"/>
      <c r="DR1092" s="23"/>
      <c r="DS1092" s="23"/>
      <c r="DT1092" s="23"/>
      <c r="DU1092" s="23"/>
      <c r="DV1092" s="23"/>
      <c r="DW1092" s="23"/>
      <c r="DX1092" s="23"/>
      <c r="DY1092" s="23"/>
      <c r="DZ1092" s="23"/>
      <c r="EA1092" s="23"/>
      <c r="EB1092" s="23"/>
      <c r="EC1092" s="23"/>
      <c r="ED1092" s="23"/>
      <c r="EE1092" s="23"/>
      <c r="EF1092" s="23"/>
      <c r="EG1092" s="23"/>
      <c r="EH1092" s="23"/>
      <c r="EI1092" s="23"/>
      <c r="EJ1092" s="23"/>
      <c r="EK1092" s="23"/>
      <c r="EL1092" s="23"/>
      <c r="EM1092" s="23"/>
      <c r="EN1092" s="23"/>
      <c r="EO1092" s="23"/>
      <c r="EP1092" s="23"/>
      <c r="EQ1092" s="23"/>
      <c r="ER1092" s="23"/>
      <c r="ES1092" s="23"/>
      <c r="ET1092" s="23"/>
      <c r="EU1092" s="23"/>
      <c r="EV1092" s="23"/>
      <c r="EW1092" s="23"/>
      <c r="EX1092" s="23"/>
      <c r="EY1092" s="23"/>
      <c r="EZ1092" s="23"/>
      <c r="FA1092" s="23"/>
      <c r="FB1092" s="23"/>
      <c r="FC1092" s="23"/>
      <c r="FD1092" s="23"/>
      <c r="FE1092" s="23"/>
      <c r="FF1092" s="23"/>
      <c r="FG1092" s="23"/>
      <c r="FH1092" s="23"/>
      <c r="FI1092" s="23"/>
      <c r="FJ1092" s="23"/>
      <c r="FK1092" s="23"/>
      <c r="FL1092" s="23"/>
      <c r="FM1092" s="23"/>
      <c r="FN1092" s="23"/>
      <c r="FO1092" s="23"/>
      <c r="FP1092" s="23"/>
      <c r="FQ1092" s="23"/>
      <c r="FR1092" s="23"/>
      <c r="FS1092" s="23"/>
      <c r="FT1092" s="23"/>
      <c r="FU1092" s="23"/>
      <c r="FV1092" s="23"/>
      <c r="FW1092" s="23"/>
      <c r="FX1092" s="23"/>
      <c r="FY1092" s="23"/>
      <c r="FZ1092" s="23"/>
      <c r="GA1092" s="23"/>
      <c r="GB1092" s="23"/>
      <c r="GC1092" s="23"/>
      <c r="GD1092" s="23"/>
      <c r="GE1092" s="23"/>
      <c r="GF1092" s="23"/>
      <c r="GG1092" s="23"/>
      <c r="GH1092" s="23"/>
      <c r="GI1092" s="23"/>
      <c r="GJ1092" s="23"/>
      <c r="GK1092" s="23"/>
    </row>
    <row r="1093" spans="1:193" x14ac:dyDescent="0.35">
      <c r="A1093" s="23"/>
      <c r="B1093" s="23"/>
      <c r="C1093" s="23"/>
      <c r="D1093" s="23"/>
      <c r="E1093" s="23"/>
      <c r="F1093" s="23"/>
      <c r="G1093" s="23"/>
      <c r="H1093" s="23"/>
      <c r="I1093" s="23"/>
      <c r="J1093" s="23"/>
      <c r="K1093" s="23"/>
      <c r="L1093" s="23"/>
      <c r="M1093" s="23"/>
      <c r="N1093" s="23"/>
      <c r="O1093" s="23"/>
      <c r="P1093" s="23"/>
      <c r="Q1093" s="23"/>
      <c r="R1093" s="23"/>
      <c r="S1093" s="23"/>
      <c r="T1093" s="23"/>
      <c r="U1093" s="23"/>
      <c r="V1093" s="23"/>
      <c r="W1093" s="23"/>
      <c r="X1093" s="23"/>
      <c r="Y1093" s="23"/>
      <c r="Z1093" s="23"/>
      <c r="AA1093" s="23"/>
      <c r="AB1093" s="23"/>
      <c r="AC1093" s="23"/>
      <c r="AD1093" s="23"/>
      <c r="AE1093" s="23"/>
      <c r="AF1093" s="23"/>
      <c r="AG1093" s="23"/>
      <c r="AH1093" s="23"/>
      <c r="AI1093" s="23"/>
      <c r="AJ1093" s="23"/>
      <c r="AK1093" s="23"/>
      <c r="AL1093" s="23"/>
      <c r="AM1093" s="23"/>
      <c r="AN1093" s="23"/>
      <c r="AO1093" s="23"/>
      <c r="AP1093" s="23"/>
      <c r="AQ1093" s="23"/>
      <c r="AR1093" s="23"/>
      <c r="AS1093" s="23"/>
      <c r="AT1093" s="23"/>
      <c r="AU1093" s="23"/>
      <c r="AV1093" s="23"/>
      <c r="AW1093" s="23"/>
      <c r="AX1093" s="23"/>
      <c r="AY1093" s="23"/>
      <c r="AZ1093" s="23"/>
      <c r="BA1093" s="23"/>
      <c r="BB1093" s="23"/>
      <c r="BC1093" s="23"/>
      <c r="BD1093" s="23"/>
      <c r="BE1093" s="23"/>
      <c r="BF1093" s="23"/>
      <c r="BG1093" s="23"/>
      <c r="BH1093" s="23"/>
      <c r="BI1093" s="23"/>
      <c r="BJ1093" s="23"/>
      <c r="BK1093" s="23"/>
      <c r="BL1093" s="23"/>
      <c r="BM1093" s="23"/>
      <c r="BN1093" s="23"/>
      <c r="BO1093" s="23"/>
      <c r="BP1093" s="23"/>
      <c r="BQ1093" s="23"/>
      <c r="BR1093" s="23"/>
      <c r="BS1093" s="23"/>
      <c r="BT1093" s="23"/>
      <c r="BU1093" s="23"/>
      <c r="BV1093" s="23"/>
      <c r="BW1093" s="23"/>
      <c r="BX1093" s="23"/>
      <c r="BY1093" s="23"/>
      <c r="BZ1093" s="23"/>
      <c r="CA1093" s="23"/>
      <c r="CB1093" s="23"/>
      <c r="CC1093" s="23"/>
      <c r="CD1093" s="23"/>
      <c r="CE1093" s="23"/>
      <c r="CF1093" s="23"/>
      <c r="CG1093" s="23"/>
      <c r="CH1093" s="23"/>
      <c r="CI1093" s="23"/>
      <c r="CJ1093" s="23"/>
      <c r="CK1093" s="23"/>
      <c r="CL1093" s="23"/>
      <c r="CM1093" s="23"/>
      <c r="CN1093" s="23"/>
      <c r="CO1093" s="23"/>
      <c r="CP1093" s="23"/>
      <c r="CQ1093" s="23"/>
      <c r="CR1093" s="23"/>
      <c r="CS1093" s="23"/>
      <c r="CT1093" s="23"/>
      <c r="CU1093" s="23"/>
      <c r="CV1093" s="23"/>
      <c r="CW1093" s="23"/>
      <c r="CX1093" s="23"/>
      <c r="CY1093" s="23"/>
      <c r="CZ1093" s="23"/>
      <c r="DA1093" s="23"/>
      <c r="DB1093" s="23"/>
      <c r="DC1093" s="23"/>
      <c r="DD1093" s="23"/>
      <c r="DE1093" s="23"/>
      <c r="DF1093" s="23"/>
      <c r="DG1093" s="23"/>
      <c r="DH1093" s="23"/>
      <c r="DI1093" s="23"/>
      <c r="DJ1093" s="23"/>
      <c r="DK1093" s="23"/>
      <c r="DL1093" s="23"/>
      <c r="DM1093" s="23"/>
      <c r="DN1093" s="23"/>
      <c r="DO1093" s="23"/>
      <c r="DP1093" s="23"/>
      <c r="DQ1093" s="23"/>
      <c r="DR1093" s="23"/>
      <c r="DS1093" s="23"/>
      <c r="DT1093" s="23"/>
      <c r="DU1093" s="23"/>
      <c r="DV1093" s="23"/>
      <c r="DW1093" s="23"/>
      <c r="DX1093" s="23"/>
      <c r="DY1093" s="23"/>
      <c r="DZ1093" s="23"/>
      <c r="EA1093" s="23"/>
      <c r="EB1093" s="23"/>
      <c r="EC1093" s="23"/>
      <c r="ED1093" s="23"/>
      <c r="EE1093" s="23"/>
      <c r="EF1093" s="23"/>
      <c r="EG1093" s="23"/>
      <c r="EH1093" s="23"/>
      <c r="EI1093" s="23"/>
      <c r="EJ1093" s="23"/>
      <c r="EK1093" s="23"/>
      <c r="EL1093" s="23"/>
      <c r="EM1093" s="23"/>
      <c r="EN1093" s="23"/>
      <c r="EO1093" s="23"/>
      <c r="EP1093" s="23"/>
      <c r="EQ1093" s="23"/>
      <c r="ER1093" s="23"/>
      <c r="ES1093" s="23"/>
      <c r="ET1093" s="23"/>
      <c r="EU1093" s="23"/>
      <c r="EV1093" s="23"/>
      <c r="EW1093" s="23"/>
      <c r="EX1093" s="23"/>
      <c r="EY1093" s="23"/>
      <c r="EZ1093" s="23"/>
      <c r="FA1093" s="23"/>
      <c r="FB1093" s="23"/>
      <c r="FC1093" s="23"/>
      <c r="FD1093" s="23"/>
      <c r="FE1093" s="23"/>
      <c r="FF1093" s="23"/>
      <c r="FG1093" s="23"/>
      <c r="FH1093" s="23"/>
      <c r="FI1093" s="23"/>
      <c r="FJ1093" s="23"/>
      <c r="FK1093" s="23"/>
      <c r="FL1093" s="23"/>
      <c r="FM1093" s="23"/>
      <c r="FN1093" s="23"/>
      <c r="FO1093" s="23"/>
      <c r="FP1093" s="23"/>
      <c r="FQ1093" s="23"/>
      <c r="FR1093" s="23"/>
      <c r="FS1093" s="23"/>
      <c r="FT1093" s="23"/>
      <c r="FU1093" s="23"/>
      <c r="FV1093" s="23"/>
      <c r="FW1093" s="23"/>
      <c r="FX1093" s="23"/>
      <c r="FY1093" s="23"/>
      <c r="FZ1093" s="23"/>
      <c r="GA1093" s="23"/>
      <c r="GB1093" s="23"/>
      <c r="GC1093" s="23"/>
      <c r="GD1093" s="23"/>
      <c r="GE1093" s="23"/>
      <c r="GF1093" s="23"/>
      <c r="GG1093" s="23"/>
      <c r="GH1093" s="23"/>
      <c r="GI1093" s="23"/>
      <c r="GJ1093" s="23"/>
      <c r="GK1093" s="23"/>
    </row>
    <row r="1094" spans="1:193" x14ac:dyDescent="0.35">
      <c r="A1094" s="23"/>
      <c r="B1094" s="23"/>
      <c r="C1094" s="23"/>
      <c r="D1094" s="23"/>
      <c r="E1094" s="23"/>
      <c r="F1094" s="23"/>
      <c r="G1094" s="23"/>
      <c r="H1094" s="23"/>
      <c r="I1094" s="23"/>
      <c r="J1094" s="23"/>
      <c r="K1094" s="23"/>
      <c r="L1094" s="23"/>
      <c r="M1094" s="23"/>
      <c r="N1094" s="23"/>
      <c r="O1094" s="23"/>
      <c r="P1094" s="23"/>
      <c r="Q1094" s="23"/>
      <c r="R1094" s="23"/>
      <c r="S1094" s="23"/>
      <c r="T1094" s="23"/>
      <c r="U1094" s="23"/>
      <c r="V1094" s="23"/>
      <c r="W1094" s="23"/>
      <c r="X1094" s="23"/>
      <c r="Y1094" s="23"/>
      <c r="Z1094" s="23"/>
      <c r="AA1094" s="23"/>
      <c r="AB1094" s="23"/>
      <c r="AC1094" s="23"/>
      <c r="AD1094" s="23"/>
      <c r="AE1094" s="23"/>
      <c r="AF1094" s="23"/>
      <c r="AG1094" s="23"/>
      <c r="AH1094" s="23"/>
      <c r="AI1094" s="23"/>
      <c r="AJ1094" s="23"/>
      <c r="AK1094" s="23"/>
      <c r="AL1094" s="23"/>
      <c r="AM1094" s="23"/>
      <c r="AN1094" s="23"/>
      <c r="AO1094" s="23"/>
      <c r="AP1094" s="23"/>
      <c r="AQ1094" s="23"/>
      <c r="AR1094" s="23"/>
      <c r="AS1094" s="23"/>
      <c r="AT1094" s="23"/>
      <c r="AU1094" s="23"/>
      <c r="AV1094" s="23"/>
      <c r="AW1094" s="23"/>
      <c r="AX1094" s="23"/>
      <c r="AY1094" s="23"/>
      <c r="AZ1094" s="23"/>
      <c r="BA1094" s="23"/>
      <c r="BB1094" s="23"/>
      <c r="BC1094" s="23"/>
      <c r="BD1094" s="23"/>
      <c r="BE1094" s="23"/>
      <c r="BF1094" s="23"/>
      <c r="BG1094" s="23"/>
      <c r="BH1094" s="23"/>
      <c r="BI1094" s="23"/>
      <c r="BJ1094" s="23"/>
      <c r="BK1094" s="23"/>
      <c r="BL1094" s="23"/>
      <c r="BM1094" s="23"/>
      <c r="BN1094" s="23"/>
      <c r="BO1094" s="23"/>
      <c r="BP1094" s="23"/>
      <c r="BQ1094" s="23"/>
      <c r="BR1094" s="23"/>
      <c r="BS1094" s="23"/>
      <c r="BT1094" s="23"/>
      <c r="BU1094" s="23"/>
      <c r="BV1094" s="23"/>
      <c r="BW1094" s="23"/>
      <c r="BX1094" s="23"/>
      <c r="BY1094" s="23"/>
      <c r="BZ1094" s="23"/>
      <c r="CA1094" s="23"/>
      <c r="CB1094" s="23"/>
      <c r="CC1094" s="23"/>
      <c r="CD1094" s="23"/>
      <c r="CE1094" s="23"/>
      <c r="CF1094" s="23"/>
      <c r="CG1094" s="23"/>
      <c r="CH1094" s="23"/>
      <c r="CI1094" s="23"/>
      <c r="CJ1094" s="23"/>
      <c r="CK1094" s="23"/>
      <c r="CL1094" s="23"/>
      <c r="CM1094" s="23"/>
      <c r="CN1094" s="23"/>
      <c r="CO1094" s="23"/>
      <c r="CP1094" s="23"/>
      <c r="CQ1094" s="23"/>
      <c r="CR1094" s="23"/>
      <c r="CS1094" s="23"/>
      <c r="CT1094" s="23"/>
      <c r="CU1094" s="23"/>
      <c r="CV1094" s="23"/>
      <c r="CW1094" s="23"/>
      <c r="CX1094" s="23"/>
      <c r="CY1094" s="23"/>
      <c r="CZ1094" s="23"/>
      <c r="DA1094" s="23"/>
      <c r="DB1094" s="23"/>
      <c r="DC1094" s="23"/>
      <c r="DD1094" s="23"/>
      <c r="DE1094" s="23"/>
      <c r="DF1094" s="23"/>
      <c r="DG1094" s="23"/>
      <c r="DH1094" s="23"/>
      <c r="DI1094" s="23"/>
      <c r="DJ1094" s="23"/>
      <c r="DK1094" s="23"/>
      <c r="DL1094" s="23"/>
      <c r="DM1094" s="23"/>
      <c r="DN1094" s="23"/>
      <c r="DO1094" s="23"/>
      <c r="DP1094" s="23"/>
      <c r="DQ1094" s="23"/>
      <c r="DR1094" s="23"/>
      <c r="DS1094" s="23"/>
      <c r="DT1094" s="23"/>
      <c r="DU1094" s="23"/>
      <c r="DV1094" s="23"/>
      <c r="DW1094" s="23"/>
      <c r="DX1094" s="23"/>
      <c r="DY1094" s="23"/>
      <c r="DZ1094" s="23"/>
      <c r="EA1094" s="23"/>
      <c r="EB1094" s="23"/>
      <c r="EC1094" s="23"/>
      <c r="ED1094" s="23"/>
      <c r="EE1094" s="23"/>
      <c r="EF1094" s="23"/>
      <c r="EG1094" s="23"/>
      <c r="EH1094" s="23"/>
      <c r="EI1094" s="23"/>
      <c r="EJ1094" s="23"/>
      <c r="EK1094" s="23"/>
      <c r="EL1094" s="23"/>
      <c r="EM1094" s="23"/>
      <c r="EN1094" s="23"/>
      <c r="EO1094" s="23"/>
      <c r="EP1094" s="23"/>
      <c r="EQ1094" s="23"/>
      <c r="ER1094" s="23"/>
      <c r="ES1094" s="23"/>
      <c r="ET1094" s="23"/>
      <c r="EU1094" s="23"/>
      <c r="EV1094" s="23"/>
      <c r="EW1094" s="23"/>
      <c r="EX1094" s="23"/>
      <c r="EY1094" s="23"/>
      <c r="EZ1094" s="23"/>
      <c r="FA1094" s="23"/>
      <c r="FB1094" s="23"/>
      <c r="FC1094" s="23"/>
      <c r="FD1094" s="23"/>
      <c r="FE1094" s="23"/>
      <c r="FF1094" s="23"/>
      <c r="FG1094" s="23"/>
      <c r="FH1094" s="23"/>
      <c r="FI1094" s="23"/>
      <c r="FJ1094" s="23"/>
      <c r="FK1094" s="23"/>
      <c r="FL1094" s="23"/>
      <c r="FM1094" s="23"/>
      <c r="FN1094" s="23"/>
      <c r="FO1094" s="23"/>
      <c r="FP1094" s="23"/>
      <c r="FQ1094" s="23"/>
      <c r="FR1094" s="23"/>
      <c r="FS1094" s="23"/>
      <c r="FT1094" s="23"/>
      <c r="FU1094" s="23"/>
      <c r="FV1094" s="23"/>
      <c r="FW1094" s="23"/>
      <c r="FX1094" s="23"/>
      <c r="FY1094" s="23"/>
      <c r="FZ1094" s="23"/>
      <c r="GA1094" s="23"/>
      <c r="GB1094" s="23"/>
      <c r="GC1094" s="23"/>
      <c r="GD1094" s="23"/>
      <c r="GE1094" s="23"/>
      <c r="GF1094" s="23"/>
      <c r="GG1094" s="23"/>
      <c r="GH1094" s="23"/>
      <c r="GI1094" s="23"/>
      <c r="GJ1094" s="23"/>
      <c r="GK1094" s="23"/>
    </row>
    <row r="1095" spans="1:193" x14ac:dyDescent="0.35">
      <c r="A1095" s="23"/>
      <c r="B1095" s="23"/>
      <c r="C1095" s="23"/>
      <c r="D1095" s="23"/>
      <c r="E1095" s="23"/>
      <c r="F1095" s="23"/>
      <c r="G1095" s="23"/>
      <c r="H1095" s="23"/>
      <c r="I1095" s="23"/>
      <c r="J1095" s="23"/>
      <c r="K1095" s="23"/>
      <c r="L1095" s="23"/>
      <c r="M1095" s="23"/>
      <c r="N1095" s="23"/>
      <c r="O1095" s="23"/>
      <c r="P1095" s="23"/>
      <c r="Q1095" s="23"/>
      <c r="R1095" s="23"/>
      <c r="S1095" s="23"/>
      <c r="T1095" s="23"/>
      <c r="U1095" s="23"/>
      <c r="V1095" s="23"/>
      <c r="W1095" s="23"/>
      <c r="X1095" s="23"/>
      <c r="Y1095" s="23"/>
      <c r="Z1095" s="23"/>
      <c r="AA1095" s="23"/>
      <c r="AB1095" s="23"/>
      <c r="AC1095" s="23"/>
      <c r="AD1095" s="23"/>
      <c r="AE1095" s="23"/>
      <c r="AF1095" s="23"/>
      <c r="AG1095" s="23"/>
      <c r="AH1095" s="23"/>
      <c r="AI1095" s="23"/>
      <c r="AJ1095" s="23"/>
      <c r="AK1095" s="23"/>
      <c r="AL1095" s="23"/>
      <c r="AM1095" s="23"/>
      <c r="AN1095" s="23"/>
      <c r="AO1095" s="23"/>
      <c r="AP1095" s="23"/>
      <c r="AQ1095" s="23"/>
      <c r="AR1095" s="23"/>
      <c r="AS1095" s="23"/>
      <c r="AT1095" s="23"/>
      <c r="AU1095" s="23"/>
      <c r="AV1095" s="23"/>
      <c r="AW1095" s="23"/>
      <c r="AX1095" s="23"/>
      <c r="AY1095" s="23"/>
      <c r="AZ1095" s="23"/>
      <c r="BA1095" s="23"/>
      <c r="BB1095" s="23"/>
      <c r="BC1095" s="23"/>
      <c r="BD1095" s="23"/>
      <c r="BE1095" s="23"/>
      <c r="BF1095" s="23"/>
      <c r="BG1095" s="23"/>
      <c r="BH1095" s="23"/>
      <c r="BI1095" s="23"/>
      <c r="BJ1095" s="23"/>
      <c r="BK1095" s="23"/>
      <c r="BL1095" s="23"/>
      <c r="BM1095" s="23"/>
      <c r="BN1095" s="23"/>
      <c r="BO1095" s="23"/>
      <c r="BP1095" s="23"/>
      <c r="BQ1095" s="23"/>
      <c r="BR1095" s="23"/>
      <c r="BS1095" s="23"/>
      <c r="BT1095" s="23"/>
      <c r="BU1095" s="23"/>
      <c r="BV1095" s="23"/>
      <c r="BW1095" s="23"/>
      <c r="BX1095" s="23"/>
      <c r="BY1095" s="23"/>
      <c r="BZ1095" s="23"/>
      <c r="CA1095" s="23"/>
      <c r="CB1095" s="23"/>
      <c r="CC1095" s="23"/>
      <c r="CD1095" s="23"/>
      <c r="CE1095" s="23"/>
      <c r="CF1095" s="23"/>
      <c r="CG1095" s="23"/>
      <c r="CH1095" s="23"/>
      <c r="CI1095" s="23"/>
      <c r="CJ1095" s="23"/>
      <c r="CK1095" s="23"/>
      <c r="CL1095" s="23"/>
      <c r="CM1095" s="23"/>
      <c r="CN1095" s="23"/>
      <c r="CO1095" s="23"/>
      <c r="CP1095" s="23"/>
      <c r="CQ1095" s="23"/>
      <c r="CR1095" s="23"/>
      <c r="CS1095" s="23"/>
      <c r="CT1095" s="23"/>
      <c r="CU1095" s="23"/>
      <c r="CV1095" s="23"/>
      <c r="CW1095" s="23"/>
      <c r="CX1095" s="23"/>
      <c r="CY1095" s="23"/>
      <c r="CZ1095" s="23"/>
      <c r="DA1095" s="23"/>
      <c r="DB1095" s="23"/>
      <c r="DC1095" s="23"/>
      <c r="DD1095" s="23"/>
      <c r="DE1095" s="23"/>
      <c r="DF1095" s="23"/>
      <c r="DG1095" s="23"/>
      <c r="DH1095" s="23"/>
      <c r="DI1095" s="23"/>
      <c r="DJ1095" s="23"/>
      <c r="DK1095" s="23"/>
      <c r="DL1095" s="23"/>
      <c r="DM1095" s="23"/>
      <c r="DN1095" s="23"/>
      <c r="DO1095" s="23"/>
      <c r="DP1095" s="23"/>
      <c r="DQ1095" s="23"/>
      <c r="DR1095" s="23"/>
      <c r="DS1095" s="23"/>
      <c r="DT1095" s="23"/>
      <c r="DU1095" s="23"/>
      <c r="DV1095" s="23"/>
      <c r="DW1095" s="23"/>
      <c r="DX1095" s="23"/>
      <c r="DY1095" s="23"/>
      <c r="DZ1095" s="23"/>
      <c r="EA1095" s="23"/>
      <c r="EB1095" s="23"/>
      <c r="EC1095" s="23"/>
      <c r="ED1095" s="23"/>
      <c r="EE1095" s="23"/>
      <c r="EF1095" s="23"/>
      <c r="EG1095" s="23"/>
      <c r="EH1095" s="23"/>
      <c r="EI1095" s="23"/>
      <c r="EJ1095" s="23"/>
      <c r="EK1095" s="23"/>
      <c r="EL1095" s="23"/>
      <c r="EM1095" s="23"/>
      <c r="EN1095" s="23"/>
      <c r="EO1095" s="23"/>
      <c r="EP1095" s="23"/>
      <c r="EQ1095" s="23"/>
      <c r="ER1095" s="23"/>
      <c r="ES1095" s="23"/>
      <c r="ET1095" s="23"/>
      <c r="EU1095" s="23"/>
      <c r="EV1095" s="23"/>
      <c r="EW1095" s="23"/>
      <c r="EX1095" s="23"/>
      <c r="EY1095" s="23"/>
      <c r="EZ1095" s="23"/>
      <c r="FA1095" s="23"/>
      <c r="FB1095" s="23"/>
      <c r="FC1095" s="23"/>
      <c r="FD1095" s="23"/>
      <c r="FE1095" s="23"/>
      <c r="FF1095" s="23"/>
      <c r="FG1095" s="23"/>
      <c r="FH1095" s="23"/>
      <c r="FI1095" s="23"/>
      <c r="FJ1095" s="23"/>
      <c r="FK1095" s="23"/>
      <c r="FL1095" s="23"/>
      <c r="FM1095" s="23"/>
      <c r="FN1095" s="23"/>
      <c r="FO1095" s="23"/>
      <c r="FP1095" s="23"/>
      <c r="FQ1095" s="23"/>
      <c r="FR1095" s="23"/>
      <c r="FS1095" s="23"/>
      <c r="FT1095" s="23"/>
      <c r="FU1095" s="23"/>
      <c r="FV1095" s="23"/>
      <c r="FW1095" s="23"/>
      <c r="FX1095" s="23"/>
      <c r="FY1095" s="23"/>
      <c r="FZ1095" s="23"/>
      <c r="GA1095" s="23"/>
      <c r="GB1095" s="23"/>
      <c r="GC1095" s="23"/>
      <c r="GD1095" s="23"/>
      <c r="GE1095" s="23"/>
      <c r="GF1095" s="23"/>
      <c r="GG1095" s="23"/>
      <c r="GH1095" s="23"/>
      <c r="GI1095" s="23"/>
      <c r="GJ1095" s="23"/>
      <c r="GK1095" s="23"/>
    </row>
    <row r="1096" spans="1:193" x14ac:dyDescent="0.35">
      <c r="A1096" s="23"/>
      <c r="B1096" s="23"/>
      <c r="C1096" s="23"/>
      <c r="D1096" s="23"/>
      <c r="E1096" s="23"/>
      <c r="F1096" s="23"/>
      <c r="G1096" s="23"/>
      <c r="H1096" s="23"/>
      <c r="I1096" s="23"/>
      <c r="J1096" s="23"/>
      <c r="K1096" s="23"/>
      <c r="L1096" s="23"/>
      <c r="M1096" s="23"/>
      <c r="N1096" s="23"/>
      <c r="O1096" s="23"/>
      <c r="P1096" s="23"/>
      <c r="Q1096" s="23"/>
      <c r="R1096" s="23"/>
      <c r="S1096" s="23"/>
      <c r="T1096" s="23"/>
      <c r="U1096" s="23"/>
      <c r="V1096" s="23"/>
      <c r="W1096" s="23"/>
      <c r="X1096" s="23"/>
      <c r="Y1096" s="23"/>
      <c r="Z1096" s="23"/>
      <c r="AA1096" s="23"/>
      <c r="AB1096" s="23"/>
      <c r="AC1096" s="23"/>
      <c r="AD1096" s="23"/>
      <c r="AE1096" s="23"/>
      <c r="AF1096" s="23"/>
      <c r="AG1096" s="23"/>
      <c r="AH1096" s="23"/>
      <c r="AI1096" s="23"/>
      <c r="AJ1096" s="23"/>
      <c r="AK1096" s="23"/>
      <c r="AL1096" s="23"/>
      <c r="AM1096" s="23"/>
      <c r="AN1096" s="23"/>
      <c r="AO1096" s="23"/>
      <c r="AP1096" s="23"/>
      <c r="AQ1096" s="23"/>
      <c r="AR1096" s="23"/>
      <c r="AS1096" s="23"/>
      <c r="AT1096" s="23"/>
      <c r="AU1096" s="23"/>
      <c r="AV1096" s="23"/>
      <c r="AW1096" s="23"/>
      <c r="AX1096" s="23"/>
      <c r="AY1096" s="23"/>
      <c r="AZ1096" s="23"/>
      <c r="BA1096" s="23"/>
      <c r="BB1096" s="23"/>
      <c r="BC1096" s="23"/>
      <c r="BD1096" s="23"/>
      <c r="BE1096" s="23"/>
      <c r="BF1096" s="23"/>
      <c r="BG1096" s="23"/>
      <c r="BH1096" s="23"/>
      <c r="BI1096" s="23"/>
      <c r="BJ1096" s="23"/>
      <c r="BK1096" s="23"/>
      <c r="BL1096" s="23"/>
      <c r="BM1096" s="23"/>
      <c r="BN1096" s="23"/>
      <c r="BO1096" s="23"/>
      <c r="BP1096" s="23"/>
      <c r="BQ1096" s="23"/>
      <c r="BR1096" s="23"/>
      <c r="BS1096" s="23"/>
      <c r="BT1096" s="23"/>
      <c r="BU1096" s="23"/>
      <c r="BV1096" s="23"/>
      <c r="BW1096" s="23"/>
      <c r="BX1096" s="23"/>
      <c r="BY1096" s="23"/>
      <c r="BZ1096" s="23"/>
      <c r="CA1096" s="23"/>
      <c r="CB1096" s="23"/>
      <c r="CC1096" s="23"/>
      <c r="CD1096" s="23"/>
      <c r="CE1096" s="23"/>
      <c r="CF1096" s="23"/>
      <c r="CG1096" s="23"/>
      <c r="CH1096" s="23"/>
      <c r="CI1096" s="23"/>
      <c r="CJ1096" s="23"/>
      <c r="CK1096" s="23"/>
      <c r="CL1096" s="23"/>
      <c r="CM1096" s="23"/>
      <c r="CN1096" s="23"/>
      <c r="CO1096" s="23"/>
      <c r="CP1096" s="23"/>
      <c r="CQ1096" s="23"/>
      <c r="CR1096" s="23"/>
      <c r="CS1096" s="23"/>
      <c r="CT1096" s="23"/>
      <c r="CU1096" s="23"/>
      <c r="CV1096" s="23"/>
      <c r="CW1096" s="23"/>
      <c r="CX1096" s="23"/>
      <c r="CY1096" s="23"/>
      <c r="CZ1096" s="23"/>
      <c r="DA1096" s="23"/>
      <c r="DB1096" s="23"/>
      <c r="DC1096" s="23"/>
      <c r="DD1096" s="23"/>
      <c r="DE1096" s="23"/>
      <c r="DF1096" s="23"/>
      <c r="DG1096" s="23"/>
      <c r="DH1096" s="23"/>
      <c r="DI1096" s="23"/>
      <c r="DJ1096" s="23"/>
      <c r="DK1096" s="23"/>
      <c r="DL1096" s="23"/>
      <c r="DM1096" s="23"/>
      <c r="DN1096" s="23"/>
      <c r="DO1096" s="23"/>
      <c r="DP1096" s="23"/>
      <c r="DQ1096" s="23"/>
      <c r="DR1096" s="23"/>
      <c r="DS1096" s="23"/>
      <c r="DT1096" s="23"/>
      <c r="DU1096" s="23"/>
      <c r="DV1096" s="23"/>
      <c r="DW1096" s="23"/>
      <c r="DX1096" s="23"/>
      <c r="DY1096" s="23"/>
      <c r="DZ1096" s="23"/>
      <c r="EA1096" s="23"/>
      <c r="EB1096" s="23"/>
      <c r="EC1096" s="23"/>
      <c r="ED1096" s="23"/>
      <c r="EE1096" s="23"/>
      <c r="EF1096" s="23"/>
      <c r="EG1096" s="23"/>
      <c r="EH1096" s="23"/>
      <c r="EI1096" s="23"/>
      <c r="EJ1096" s="23"/>
      <c r="EK1096" s="23"/>
      <c r="EL1096" s="23"/>
      <c r="EM1096" s="23"/>
      <c r="EN1096" s="23"/>
      <c r="EO1096" s="23"/>
      <c r="EP1096" s="23"/>
      <c r="EQ1096" s="23"/>
      <c r="ER1096" s="23"/>
      <c r="ES1096" s="23"/>
      <c r="ET1096" s="23"/>
      <c r="EU1096" s="23"/>
      <c r="EV1096" s="23"/>
      <c r="EW1096" s="23"/>
      <c r="EX1096" s="23"/>
      <c r="EY1096" s="23"/>
      <c r="EZ1096" s="23"/>
      <c r="FA1096" s="23"/>
      <c r="FB1096" s="23"/>
      <c r="FC1096" s="23"/>
      <c r="FD1096" s="23"/>
      <c r="FE1096" s="23"/>
      <c r="FF1096" s="23"/>
      <c r="FG1096" s="23"/>
      <c r="FH1096" s="23"/>
      <c r="FI1096" s="23"/>
      <c r="FJ1096" s="23"/>
      <c r="FK1096" s="23"/>
      <c r="FL1096" s="23"/>
      <c r="FM1096" s="23"/>
      <c r="FN1096" s="23"/>
      <c r="FO1096" s="23"/>
      <c r="FP1096" s="23"/>
      <c r="FQ1096" s="23"/>
      <c r="FR1096" s="23"/>
      <c r="FS1096" s="23"/>
      <c r="FT1096" s="23"/>
      <c r="FU1096" s="23"/>
      <c r="FV1096" s="23"/>
      <c r="FW1096" s="23"/>
      <c r="FX1096" s="23"/>
      <c r="FY1096" s="23"/>
      <c r="FZ1096" s="23"/>
      <c r="GA1096" s="23"/>
      <c r="GB1096" s="23"/>
      <c r="GC1096" s="23"/>
      <c r="GD1096" s="23"/>
      <c r="GE1096" s="23"/>
      <c r="GF1096" s="23"/>
      <c r="GG1096" s="23"/>
      <c r="GH1096" s="23"/>
      <c r="GI1096" s="23"/>
      <c r="GJ1096" s="23"/>
      <c r="GK1096" s="23"/>
    </row>
    <row r="1097" spans="1:193" x14ac:dyDescent="0.35">
      <c r="A1097" s="23"/>
      <c r="B1097" s="23"/>
      <c r="C1097" s="23"/>
      <c r="D1097" s="23"/>
      <c r="E1097" s="23"/>
      <c r="F1097" s="23"/>
      <c r="G1097" s="23"/>
      <c r="H1097" s="23"/>
      <c r="I1097" s="23"/>
      <c r="J1097" s="23"/>
      <c r="K1097" s="23"/>
      <c r="L1097" s="23"/>
      <c r="M1097" s="23"/>
      <c r="N1097" s="23"/>
      <c r="O1097" s="23"/>
      <c r="P1097" s="23"/>
      <c r="Q1097" s="23"/>
      <c r="R1097" s="23"/>
      <c r="S1097" s="23"/>
      <c r="T1097" s="23"/>
      <c r="U1097" s="23"/>
      <c r="V1097" s="23"/>
      <c r="W1097" s="23"/>
      <c r="X1097" s="23"/>
      <c r="Y1097" s="23"/>
      <c r="Z1097" s="23"/>
      <c r="AA1097" s="23"/>
      <c r="AB1097" s="23"/>
      <c r="AC1097" s="23"/>
      <c r="AD1097" s="23"/>
      <c r="AE1097" s="23"/>
      <c r="AF1097" s="23"/>
      <c r="AG1097" s="23"/>
      <c r="AH1097" s="23"/>
      <c r="AI1097" s="23"/>
      <c r="AJ1097" s="23"/>
      <c r="AK1097" s="23"/>
      <c r="AL1097" s="23"/>
      <c r="AM1097" s="23"/>
      <c r="AN1097" s="23"/>
      <c r="AO1097" s="23"/>
      <c r="AP1097" s="23"/>
      <c r="AQ1097" s="23"/>
      <c r="AR1097" s="23"/>
      <c r="AS1097" s="23"/>
      <c r="AT1097" s="23"/>
      <c r="AU1097" s="23"/>
      <c r="AV1097" s="23"/>
      <c r="AW1097" s="23"/>
      <c r="AX1097" s="23"/>
      <c r="AY1097" s="23"/>
      <c r="AZ1097" s="23"/>
      <c r="BA1097" s="23"/>
      <c r="BB1097" s="23"/>
      <c r="BC1097" s="23"/>
      <c r="BD1097" s="23"/>
      <c r="BE1097" s="23"/>
      <c r="BF1097" s="23"/>
      <c r="BG1097" s="23"/>
      <c r="BH1097" s="23"/>
      <c r="BI1097" s="23"/>
      <c r="BJ1097" s="23"/>
      <c r="BK1097" s="23"/>
      <c r="BL1097" s="23"/>
      <c r="BM1097" s="23"/>
      <c r="BN1097" s="23"/>
      <c r="BO1097" s="23"/>
      <c r="BP1097" s="23"/>
      <c r="BQ1097" s="23"/>
      <c r="BR1097" s="23"/>
      <c r="BS1097" s="23"/>
      <c r="BT1097" s="23"/>
      <c r="BU1097" s="23"/>
      <c r="BV1097" s="23"/>
      <c r="BW1097" s="23"/>
      <c r="BX1097" s="23"/>
      <c r="BY1097" s="23"/>
      <c r="BZ1097" s="23"/>
      <c r="CA1097" s="23"/>
      <c r="CB1097" s="23"/>
      <c r="CC1097" s="23"/>
      <c r="CD1097" s="23"/>
      <c r="CE1097" s="23"/>
      <c r="CF1097" s="23"/>
      <c r="CG1097" s="23"/>
      <c r="CH1097" s="23"/>
      <c r="CI1097" s="23"/>
      <c r="CJ1097" s="23"/>
      <c r="CK1097" s="23"/>
      <c r="CL1097" s="23"/>
      <c r="CM1097" s="23"/>
      <c r="CN1097" s="23"/>
      <c r="CO1097" s="23"/>
      <c r="CP1097" s="23"/>
      <c r="CQ1097" s="23"/>
      <c r="CR1097" s="23"/>
      <c r="CS1097" s="23"/>
      <c r="CT1097" s="23"/>
      <c r="CU1097" s="23"/>
      <c r="CV1097" s="23"/>
      <c r="CW1097" s="23"/>
      <c r="CX1097" s="23"/>
      <c r="CY1097" s="23"/>
      <c r="CZ1097" s="23"/>
      <c r="DA1097" s="23"/>
      <c r="DB1097" s="23"/>
      <c r="DC1097" s="23"/>
      <c r="DD1097" s="23"/>
      <c r="DE1097" s="23"/>
      <c r="DF1097" s="23"/>
      <c r="DG1097" s="23"/>
      <c r="DH1097" s="23"/>
      <c r="DI1097" s="23"/>
      <c r="DJ1097" s="23"/>
      <c r="DK1097" s="23"/>
      <c r="DL1097" s="23"/>
      <c r="DM1097" s="23"/>
      <c r="DN1097" s="23"/>
      <c r="DO1097" s="23"/>
      <c r="DP1097" s="23"/>
      <c r="DQ1097" s="23"/>
      <c r="DR1097" s="23"/>
      <c r="DS1097" s="23"/>
      <c r="DT1097" s="23"/>
      <c r="DU1097" s="23"/>
      <c r="DV1097" s="23"/>
      <c r="DW1097" s="23"/>
      <c r="DX1097" s="23"/>
      <c r="DY1097" s="23"/>
      <c r="DZ1097" s="23"/>
      <c r="EA1097" s="23"/>
      <c r="EB1097" s="23"/>
      <c r="EC1097" s="23"/>
      <c r="ED1097" s="23"/>
      <c r="EE1097" s="23"/>
      <c r="EF1097" s="23"/>
      <c r="EG1097" s="23"/>
      <c r="EH1097" s="23"/>
      <c r="EI1097" s="23"/>
      <c r="EJ1097" s="23"/>
      <c r="EK1097" s="23"/>
      <c r="EL1097" s="23"/>
      <c r="EM1097" s="23"/>
      <c r="EN1097" s="23"/>
      <c r="EO1097" s="23"/>
      <c r="EP1097" s="23"/>
      <c r="EQ1097" s="23"/>
      <c r="ER1097" s="23"/>
      <c r="ES1097" s="23"/>
      <c r="ET1097" s="23"/>
      <c r="EU1097" s="23"/>
      <c r="EV1097" s="23"/>
      <c r="EW1097" s="23"/>
      <c r="EX1097" s="23"/>
      <c r="EY1097" s="23"/>
      <c r="EZ1097" s="23"/>
      <c r="FA1097" s="23"/>
      <c r="FB1097" s="23"/>
      <c r="FC1097" s="23"/>
      <c r="FD1097" s="23"/>
      <c r="FE1097" s="23"/>
      <c r="FF1097" s="23"/>
      <c r="FG1097" s="23"/>
      <c r="FH1097" s="23"/>
      <c r="FI1097" s="23"/>
      <c r="FJ1097" s="23"/>
      <c r="FK1097" s="23"/>
      <c r="FL1097" s="23"/>
      <c r="FM1097" s="23"/>
      <c r="FN1097" s="23"/>
      <c r="FO1097" s="23"/>
      <c r="FP1097" s="23"/>
      <c r="FQ1097" s="23"/>
      <c r="FR1097" s="23"/>
      <c r="FS1097" s="23"/>
      <c r="FT1097" s="23"/>
      <c r="FU1097" s="23"/>
      <c r="FV1097" s="23"/>
      <c r="FW1097" s="23"/>
      <c r="FX1097" s="23"/>
      <c r="FY1097" s="23"/>
      <c r="FZ1097" s="23"/>
      <c r="GA1097" s="23"/>
      <c r="GB1097" s="23"/>
      <c r="GC1097" s="23"/>
      <c r="GD1097" s="23"/>
      <c r="GE1097" s="23"/>
      <c r="GF1097" s="23"/>
      <c r="GG1097" s="23"/>
      <c r="GH1097" s="23"/>
      <c r="GI1097" s="23"/>
      <c r="GJ1097" s="23"/>
      <c r="GK1097" s="23"/>
    </row>
    <row r="1098" spans="1:193" x14ac:dyDescent="0.35">
      <c r="A1098" s="23"/>
      <c r="B1098" s="23"/>
      <c r="C1098" s="23"/>
      <c r="D1098" s="23"/>
      <c r="E1098" s="23"/>
      <c r="F1098" s="23"/>
      <c r="G1098" s="23"/>
      <c r="H1098" s="23"/>
      <c r="I1098" s="23"/>
      <c r="J1098" s="23"/>
      <c r="K1098" s="23"/>
      <c r="L1098" s="23"/>
      <c r="M1098" s="23"/>
      <c r="N1098" s="23"/>
      <c r="O1098" s="23"/>
      <c r="P1098" s="23"/>
      <c r="Q1098" s="23"/>
      <c r="R1098" s="23"/>
      <c r="S1098" s="23"/>
      <c r="T1098" s="23"/>
      <c r="U1098" s="23"/>
      <c r="V1098" s="23"/>
      <c r="W1098" s="23"/>
      <c r="X1098" s="23"/>
      <c r="Y1098" s="23"/>
      <c r="Z1098" s="23"/>
      <c r="AA1098" s="23"/>
      <c r="AB1098" s="23"/>
      <c r="AC1098" s="23"/>
      <c r="AD1098" s="23"/>
      <c r="AE1098" s="23"/>
      <c r="AF1098" s="23"/>
      <c r="AG1098" s="23"/>
      <c r="AH1098" s="23"/>
      <c r="AI1098" s="23"/>
      <c r="AJ1098" s="23"/>
      <c r="AK1098" s="23"/>
      <c r="AL1098" s="23"/>
      <c r="AM1098" s="23"/>
      <c r="AN1098" s="23"/>
      <c r="AO1098" s="23"/>
      <c r="AP1098" s="23"/>
      <c r="AQ1098" s="23"/>
      <c r="AR1098" s="23"/>
      <c r="AS1098" s="23"/>
      <c r="AT1098" s="23"/>
      <c r="AU1098" s="23"/>
      <c r="AV1098" s="23"/>
      <c r="AW1098" s="23"/>
      <c r="AX1098" s="23"/>
      <c r="AY1098" s="23"/>
      <c r="AZ1098" s="23"/>
      <c r="BA1098" s="23"/>
      <c r="BB1098" s="23"/>
      <c r="BC1098" s="23"/>
      <c r="BD1098" s="23"/>
      <c r="BE1098" s="23"/>
      <c r="BF1098" s="23"/>
      <c r="BG1098" s="23"/>
      <c r="BH1098" s="23"/>
      <c r="BI1098" s="23"/>
      <c r="BJ1098" s="23"/>
      <c r="BK1098" s="23"/>
      <c r="BL1098" s="23"/>
      <c r="BM1098" s="23"/>
      <c r="BN1098" s="23"/>
      <c r="BO1098" s="23"/>
      <c r="BP1098" s="23"/>
      <c r="BQ1098" s="23"/>
      <c r="BR1098" s="23"/>
      <c r="BS1098" s="23"/>
      <c r="BT1098" s="23"/>
      <c r="BU1098" s="23"/>
      <c r="BV1098" s="23"/>
      <c r="BW1098" s="23"/>
      <c r="BX1098" s="23"/>
      <c r="BY1098" s="23"/>
      <c r="BZ1098" s="23"/>
      <c r="CA1098" s="23"/>
      <c r="CB1098" s="23"/>
      <c r="CC1098" s="23"/>
      <c r="CD1098" s="23"/>
      <c r="CE1098" s="23"/>
      <c r="CF1098" s="23"/>
      <c r="CG1098" s="23"/>
      <c r="CH1098" s="23"/>
      <c r="CI1098" s="23"/>
      <c r="CJ1098" s="23"/>
      <c r="CK1098" s="23"/>
      <c r="CL1098" s="23"/>
      <c r="CM1098" s="23"/>
      <c r="CN1098" s="23"/>
      <c r="CO1098" s="23"/>
      <c r="CP1098" s="23"/>
      <c r="CQ1098" s="23"/>
      <c r="CR1098" s="23"/>
      <c r="CS1098" s="23"/>
      <c r="CT1098" s="23"/>
      <c r="CU1098" s="23"/>
      <c r="CV1098" s="23"/>
      <c r="CW1098" s="23"/>
      <c r="CX1098" s="23"/>
      <c r="CY1098" s="23"/>
      <c r="CZ1098" s="23"/>
      <c r="DA1098" s="23"/>
      <c r="DB1098" s="23"/>
      <c r="DC1098" s="23"/>
      <c r="DD1098" s="23"/>
      <c r="DE1098" s="23"/>
      <c r="DF1098" s="23"/>
      <c r="DG1098" s="23"/>
      <c r="DH1098" s="23"/>
      <c r="DI1098" s="23"/>
      <c r="DJ1098" s="23"/>
      <c r="DK1098" s="23"/>
      <c r="DL1098" s="23"/>
      <c r="DM1098" s="23"/>
      <c r="DN1098" s="23"/>
      <c r="DO1098" s="23"/>
      <c r="DP1098" s="23"/>
      <c r="DQ1098" s="23"/>
      <c r="DR1098" s="23"/>
      <c r="DS1098" s="23"/>
      <c r="DT1098" s="23"/>
      <c r="DU1098" s="23"/>
      <c r="DV1098" s="23"/>
      <c r="DW1098" s="23"/>
      <c r="DX1098" s="23"/>
      <c r="DY1098" s="23"/>
      <c r="DZ1098" s="23"/>
      <c r="EA1098" s="23"/>
      <c r="EB1098" s="23"/>
      <c r="EC1098" s="23"/>
      <c r="ED1098" s="23"/>
      <c r="EE1098" s="23"/>
      <c r="EF1098" s="23"/>
      <c r="EG1098" s="23"/>
      <c r="EH1098" s="23"/>
      <c r="EI1098" s="23"/>
      <c r="EJ1098" s="23"/>
      <c r="EK1098" s="23"/>
      <c r="EL1098" s="23"/>
      <c r="EM1098" s="23"/>
      <c r="EN1098" s="23"/>
      <c r="EO1098" s="23"/>
      <c r="EP1098" s="23"/>
      <c r="EQ1098" s="23"/>
      <c r="ER1098" s="23"/>
      <c r="ES1098" s="23"/>
      <c r="ET1098" s="23"/>
      <c r="EU1098" s="23"/>
      <c r="EV1098" s="23"/>
      <c r="EW1098" s="23"/>
      <c r="EX1098" s="23"/>
      <c r="EY1098" s="23"/>
      <c r="EZ1098" s="23"/>
      <c r="FA1098" s="23"/>
      <c r="FB1098" s="23"/>
      <c r="FC1098" s="23"/>
      <c r="FD1098" s="23"/>
      <c r="FE1098" s="23"/>
      <c r="FF1098" s="23"/>
      <c r="FG1098" s="23"/>
      <c r="FH1098" s="23"/>
      <c r="FI1098" s="23"/>
      <c r="FJ1098" s="23"/>
      <c r="FK1098" s="23"/>
      <c r="FL1098" s="23"/>
      <c r="FM1098" s="23"/>
      <c r="FN1098" s="23"/>
      <c r="FO1098" s="23"/>
      <c r="FP1098" s="23"/>
      <c r="FQ1098" s="23"/>
      <c r="FR1098" s="23"/>
      <c r="FS1098" s="23"/>
      <c r="FT1098" s="23"/>
      <c r="FU1098" s="23"/>
      <c r="FV1098" s="23"/>
      <c r="FW1098" s="23"/>
      <c r="FX1098" s="23"/>
      <c r="FY1098" s="23"/>
      <c r="FZ1098" s="23"/>
      <c r="GA1098" s="23"/>
      <c r="GB1098" s="23"/>
      <c r="GC1098" s="23"/>
      <c r="GD1098" s="23"/>
      <c r="GE1098" s="23"/>
      <c r="GF1098" s="23"/>
      <c r="GG1098" s="23"/>
      <c r="GH1098" s="23"/>
      <c r="GI1098" s="23"/>
      <c r="GJ1098" s="23"/>
      <c r="GK1098" s="23"/>
    </row>
    <row r="1099" spans="1:193" x14ac:dyDescent="0.35">
      <c r="A1099" s="23"/>
      <c r="B1099" s="23"/>
      <c r="C1099" s="23"/>
      <c r="D1099" s="23"/>
      <c r="E1099" s="23"/>
      <c r="F1099" s="23"/>
      <c r="G1099" s="23"/>
      <c r="H1099" s="23"/>
      <c r="I1099" s="23"/>
      <c r="J1099" s="23"/>
      <c r="K1099" s="23"/>
      <c r="L1099" s="23"/>
      <c r="M1099" s="23"/>
      <c r="N1099" s="23"/>
      <c r="O1099" s="23"/>
      <c r="P1099" s="23"/>
      <c r="Q1099" s="23"/>
      <c r="R1099" s="23"/>
      <c r="S1099" s="23"/>
      <c r="T1099" s="23"/>
      <c r="U1099" s="23"/>
      <c r="V1099" s="23"/>
      <c r="W1099" s="23"/>
      <c r="X1099" s="23"/>
      <c r="Y1099" s="23"/>
      <c r="Z1099" s="23"/>
      <c r="AA1099" s="23"/>
      <c r="AB1099" s="23"/>
      <c r="AC1099" s="23"/>
      <c r="AD1099" s="23"/>
      <c r="AE1099" s="23"/>
      <c r="AF1099" s="23"/>
      <c r="AG1099" s="23"/>
      <c r="AH1099" s="23"/>
      <c r="AI1099" s="23"/>
      <c r="AJ1099" s="23"/>
      <c r="AK1099" s="23"/>
      <c r="AL1099" s="23"/>
      <c r="AM1099" s="23"/>
      <c r="AN1099" s="23"/>
      <c r="AO1099" s="23"/>
      <c r="AP1099" s="23"/>
      <c r="AQ1099" s="23"/>
      <c r="AR1099" s="23"/>
      <c r="AS1099" s="23"/>
      <c r="AT1099" s="23"/>
      <c r="AU1099" s="23"/>
      <c r="AV1099" s="23"/>
      <c r="AW1099" s="23"/>
      <c r="AX1099" s="23"/>
      <c r="AY1099" s="23"/>
      <c r="AZ1099" s="23"/>
      <c r="BA1099" s="23"/>
      <c r="BB1099" s="23"/>
      <c r="BC1099" s="23"/>
      <c r="BD1099" s="23"/>
      <c r="BE1099" s="23"/>
      <c r="BF1099" s="23"/>
      <c r="BG1099" s="23"/>
      <c r="BH1099" s="23"/>
      <c r="BI1099" s="23"/>
      <c r="BJ1099" s="23"/>
      <c r="BK1099" s="23"/>
      <c r="BL1099" s="23"/>
      <c r="BM1099" s="23"/>
      <c r="BN1099" s="23"/>
      <c r="BO1099" s="23"/>
      <c r="BP1099" s="23"/>
      <c r="BQ1099" s="23"/>
      <c r="BR1099" s="23"/>
      <c r="BS1099" s="23"/>
      <c r="BT1099" s="23"/>
      <c r="BU1099" s="23"/>
      <c r="BV1099" s="23"/>
      <c r="BW1099" s="23"/>
      <c r="BX1099" s="23"/>
      <c r="BY1099" s="23"/>
      <c r="BZ1099" s="23"/>
      <c r="CA1099" s="23"/>
      <c r="CB1099" s="23"/>
      <c r="CC1099" s="23"/>
      <c r="CD1099" s="23"/>
      <c r="CE1099" s="23"/>
      <c r="CF1099" s="23"/>
      <c r="CG1099" s="23"/>
      <c r="CH1099" s="23"/>
      <c r="CI1099" s="23"/>
      <c r="CJ1099" s="23"/>
      <c r="CK1099" s="23"/>
      <c r="CL1099" s="23"/>
      <c r="CM1099" s="23"/>
      <c r="CN1099" s="23"/>
      <c r="CO1099" s="23"/>
      <c r="CP1099" s="23"/>
      <c r="CQ1099" s="23"/>
      <c r="CR1099" s="23"/>
      <c r="CS1099" s="23"/>
      <c r="CT1099" s="23"/>
      <c r="CU1099" s="23"/>
      <c r="CV1099" s="23"/>
      <c r="CW1099" s="23"/>
      <c r="CX1099" s="23"/>
      <c r="CY1099" s="23"/>
      <c r="CZ1099" s="23"/>
      <c r="DA1099" s="23"/>
      <c r="DB1099" s="23"/>
      <c r="DC1099" s="23"/>
      <c r="DD1099" s="23"/>
      <c r="DE1099" s="23"/>
      <c r="DF1099" s="23"/>
      <c r="DG1099" s="23"/>
      <c r="DH1099" s="23"/>
      <c r="DI1099" s="23"/>
      <c r="DJ1099" s="23"/>
      <c r="DK1099" s="23"/>
      <c r="DL1099" s="23"/>
      <c r="DM1099" s="23"/>
      <c r="DN1099" s="23"/>
      <c r="DO1099" s="23"/>
      <c r="DP1099" s="23"/>
      <c r="DQ1099" s="23"/>
      <c r="DR1099" s="23"/>
      <c r="DS1099" s="23"/>
      <c r="DT1099" s="23"/>
      <c r="DU1099" s="23"/>
      <c r="DV1099" s="23"/>
      <c r="DW1099" s="23"/>
      <c r="DX1099" s="23"/>
      <c r="DY1099" s="23"/>
      <c r="DZ1099" s="23"/>
      <c r="EA1099" s="23"/>
      <c r="EB1099" s="23"/>
      <c r="EC1099" s="23"/>
      <c r="ED1099" s="23"/>
      <c r="EE1099" s="23"/>
      <c r="EF1099" s="23"/>
      <c r="EG1099" s="23"/>
      <c r="EH1099" s="23"/>
      <c r="EI1099" s="23"/>
      <c r="EJ1099" s="23"/>
      <c r="EK1099" s="23"/>
      <c r="EL1099" s="23"/>
      <c r="EM1099" s="23"/>
      <c r="EN1099" s="23"/>
      <c r="EO1099" s="23"/>
      <c r="EP1099" s="23"/>
      <c r="EQ1099" s="23"/>
      <c r="ER1099" s="23"/>
      <c r="ES1099" s="23"/>
      <c r="ET1099" s="23"/>
      <c r="EU1099" s="23"/>
      <c r="EV1099" s="23"/>
      <c r="EW1099" s="23"/>
      <c r="EX1099" s="23"/>
      <c r="EY1099" s="23"/>
      <c r="EZ1099" s="23"/>
      <c r="FA1099" s="23"/>
      <c r="FB1099" s="23"/>
      <c r="FC1099" s="23"/>
      <c r="FD1099" s="23"/>
      <c r="FE1099" s="23"/>
      <c r="FF1099" s="23"/>
      <c r="FG1099" s="23"/>
      <c r="FH1099" s="23"/>
      <c r="FI1099" s="23"/>
      <c r="FJ1099" s="23"/>
      <c r="FK1099" s="23"/>
      <c r="FL1099" s="23"/>
      <c r="FM1099" s="23"/>
      <c r="FN1099" s="23"/>
      <c r="FO1099" s="23"/>
      <c r="FP1099" s="23"/>
      <c r="FQ1099" s="23"/>
      <c r="FR1099" s="23"/>
      <c r="FS1099" s="23"/>
      <c r="FT1099" s="23"/>
      <c r="FU1099" s="23"/>
      <c r="FV1099" s="23"/>
      <c r="FW1099" s="23"/>
      <c r="FX1099" s="23"/>
      <c r="FY1099" s="23"/>
      <c r="FZ1099" s="23"/>
      <c r="GA1099" s="23"/>
      <c r="GB1099" s="23"/>
      <c r="GC1099" s="23"/>
      <c r="GD1099" s="23"/>
      <c r="GE1099" s="23"/>
      <c r="GF1099" s="23"/>
      <c r="GG1099" s="23"/>
      <c r="GH1099" s="23"/>
      <c r="GI1099" s="23"/>
      <c r="GJ1099" s="23"/>
      <c r="GK1099" s="23"/>
    </row>
    <row r="1100" spans="1:193" x14ac:dyDescent="0.35">
      <c r="A1100" s="23"/>
      <c r="B1100" s="23"/>
      <c r="C1100" s="23"/>
      <c r="D1100" s="23"/>
      <c r="E1100" s="23"/>
      <c r="F1100" s="23"/>
      <c r="G1100" s="23"/>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c r="AG1100" s="23"/>
      <c r="AH1100" s="23"/>
      <c r="AI1100" s="23"/>
      <c r="AJ1100" s="23"/>
      <c r="AK1100" s="23"/>
      <c r="AL1100" s="23"/>
      <c r="AM1100" s="23"/>
      <c r="AN1100" s="23"/>
      <c r="AO1100" s="23"/>
      <c r="AP1100" s="23"/>
      <c r="AQ1100" s="23"/>
      <c r="AR1100" s="23"/>
      <c r="AS1100" s="23"/>
      <c r="AT1100" s="23"/>
      <c r="AU1100" s="23"/>
      <c r="AV1100" s="23"/>
      <c r="AW1100" s="23"/>
      <c r="AX1100" s="23"/>
      <c r="AY1100" s="23"/>
      <c r="AZ1100" s="23"/>
      <c r="BA1100" s="23"/>
      <c r="BB1100" s="23"/>
      <c r="BC1100" s="23"/>
      <c r="BD1100" s="23"/>
      <c r="BE1100" s="23"/>
      <c r="BF1100" s="23"/>
      <c r="BG1100" s="23"/>
      <c r="BH1100" s="23"/>
      <c r="BI1100" s="23"/>
      <c r="BJ1100" s="23"/>
      <c r="BK1100" s="23"/>
      <c r="BL1100" s="23"/>
      <c r="BM1100" s="23"/>
      <c r="BN1100" s="23"/>
      <c r="BO1100" s="23"/>
      <c r="BP1100" s="23"/>
      <c r="BQ1100" s="23"/>
      <c r="BR1100" s="23"/>
      <c r="BS1100" s="23"/>
      <c r="BT1100" s="23"/>
      <c r="BU1100" s="23"/>
      <c r="BV1100" s="23"/>
      <c r="BW1100" s="23"/>
      <c r="BX1100" s="23"/>
      <c r="BY1100" s="23"/>
      <c r="BZ1100" s="23"/>
      <c r="CA1100" s="23"/>
      <c r="CB1100" s="23"/>
      <c r="CC1100" s="23"/>
      <c r="CD1100" s="23"/>
      <c r="CE1100" s="23"/>
      <c r="CF1100" s="23"/>
      <c r="CG1100" s="23"/>
      <c r="CH1100" s="23"/>
      <c r="CI1100" s="23"/>
      <c r="CJ1100" s="23"/>
      <c r="CK1100" s="23"/>
      <c r="CL1100" s="23"/>
      <c r="CM1100" s="23"/>
      <c r="CN1100" s="23"/>
      <c r="CO1100" s="23"/>
      <c r="CP1100" s="23"/>
      <c r="CQ1100" s="23"/>
      <c r="CR1100" s="23"/>
      <c r="CS1100" s="23"/>
      <c r="CT1100" s="23"/>
      <c r="CU1100" s="23"/>
      <c r="CV1100" s="23"/>
      <c r="CW1100" s="23"/>
      <c r="CX1100" s="23"/>
      <c r="CY1100" s="23"/>
      <c r="CZ1100" s="23"/>
      <c r="DA1100" s="23"/>
      <c r="DB1100" s="23"/>
      <c r="DC1100" s="23"/>
      <c r="DD1100" s="23"/>
      <c r="DE1100" s="23"/>
      <c r="DF1100" s="23"/>
      <c r="DG1100" s="23"/>
      <c r="DH1100" s="23"/>
      <c r="DI1100" s="23"/>
      <c r="DJ1100" s="23"/>
      <c r="DK1100" s="23"/>
      <c r="DL1100" s="23"/>
      <c r="DM1100" s="23"/>
      <c r="DN1100" s="23"/>
      <c r="DO1100" s="23"/>
      <c r="DP1100" s="23"/>
      <c r="DQ1100" s="23"/>
      <c r="DR1100" s="23"/>
      <c r="DS1100" s="23"/>
      <c r="DT1100" s="23"/>
      <c r="DU1100" s="23"/>
      <c r="DV1100" s="23"/>
      <c r="DW1100" s="23"/>
      <c r="DX1100" s="23"/>
      <c r="DY1100" s="23"/>
      <c r="DZ1100" s="23"/>
      <c r="EA1100" s="23"/>
      <c r="EB1100" s="23"/>
      <c r="EC1100" s="23"/>
      <c r="ED1100" s="23"/>
      <c r="EE1100" s="23"/>
      <c r="EF1100" s="23"/>
      <c r="EG1100" s="23"/>
      <c r="EH1100" s="23"/>
      <c r="EI1100" s="23"/>
      <c r="EJ1100" s="23"/>
      <c r="EK1100" s="23"/>
      <c r="EL1100" s="23"/>
      <c r="EM1100" s="23"/>
      <c r="EN1100" s="23"/>
      <c r="EO1100" s="23"/>
      <c r="EP1100" s="23"/>
      <c r="EQ1100" s="23"/>
      <c r="ER1100" s="23"/>
      <c r="ES1100" s="23"/>
      <c r="ET1100" s="23"/>
      <c r="EU1100" s="23"/>
      <c r="EV1100" s="23"/>
      <c r="EW1100" s="23"/>
      <c r="EX1100" s="23"/>
      <c r="EY1100" s="23"/>
      <c r="EZ1100" s="23"/>
      <c r="FA1100" s="23"/>
      <c r="FB1100" s="23"/>
      <c r="FC1100" s="23"/>
      <c r="FD1100" s="23"/>
      <c r="FE1100" s="23"/>
      <c r="FF1100" s="23"/>
      <c r="FG1100" s="23"/>
      <c r="FH1100" s="23"/>
      <c r="FI1100" s="23"/>
      <c r="FJ1100" s="23"/>
      <c r="FK1100" s="23"/>
      <c r="FL1100" s="23"/>
      <c r="FM1100" s="23"/>
      <c r="FN1100" s="23"/>
      <c r="FO1100" s="23"/>
      <c r="FP1100" s="23"/>
      <c r="FQ1100" s="23"/>
      <c r="FR1100" s="23"/>
      <c r="FS1100" s="23"/>
      <c r="FT1100" s="23"/>
      <c r="FU1100" s="23"/>
      <c r="FV1100" s="23"/>
      <c r="FW1100" s="23"/>
      <c r="FX1100" s="23"/>
      <c r="FY1100" s="23"/>
      <c r="FZ1100" s="23"/>
      <c r="GA1100" s="23"/>
      <c r="GB1100" s="23"/>
      <c r="GC1100" s="23"/>
      <c r="GD1100" s="23"/>
      <c r="GE1100" s="23"/>
      <c r="GF1100" s="23"/>
      <c r="GG1100" s="23"/>
      <c r="GH1100" s="23"/>
      <c r="GI1100" s="23"/>
      <c r="GJ1100" s="23"/>
      <c r="GK1100" s="23"/>
    </row>
    <row r="1101" spans="1:193" x14ac:dyDescent="0.35">
      <c r="A1101" s="23"/>
      <c r="B1101" s="23"/>
      <c r="C1101" s="23"/>
      <c r="D1101" s="23"/>
      <c r="E1101" s="23"/>
      <c r="F1101" s="23"/>
      <c r="G1101" s="23"/>
      <c r="H1101" s="23"/>
      <c r="I1101" s="23"/>
      <c r="J1101" s="23"/>
      <c r="K1101" s="23"/>
      <c r="L1101" s="23"/>
      <c r="M1101" s="23"/>
      <c r="N1101" s="23"/>
      <c r="O1101" s="23"/>
      <c r="P1101" s="23"/>
      <c r="Q1101" s="23"/>
      <c r="R1101" s="23"/>
      <c r="S1101" s="23"/>
      <c r="T1101" s="23"/>
      <c r="U1101" s="23"/>
      <c r="V1101" s="23"/>
      <c r="W1101" s="23"/>
      <c r="X1101" s="23"/>
      <c r="Y1101" s="23"/>
      <c r="Z1101" s="23"/>
      <c r="AA1101" s="23"/>
      <c r="AB1101" s="23"/>
      <c r="AC1101" s="23"/>
      <c r="AD1101" s="23"/>
      <c r="AE1101" s="23"/>
      <c r="AF1101" s="23"/>
      <c r="AG1101" s="23"/>
      <c r="AH1101" s="23"/>
      <c r="AI1101" s="23"/>
      <c r="AJ1101" s="23"/>
      <c r="AK1101" s="23"/>
      <c r="AL1101" s="23"/>
      <c r="AM1101" s="23"/>
      <c r="AN1101" s="23"/>
      <c r="AO1101" s="23"/>
      <c r="AP1101" s="23"/>
      <c r="AQ1101" s="23"/>
      <c r="AR1101" s="23"/>
      <c r="AS1101" s="23"/>
      <c r="AT1101" s="23"/>
      <c r="AU1101" s="23"/>
      <c r="AV1101" s="23"/>
      <c r="AW1101" s="23"/>
      <c r="AX1101" s="23"/>
      <c r="AY1101" s="23"/>
      <c r="AZ1101" s="23"/>
      <c r="BA1101" s="23"/>
      <c r="BB1101" s="23"/>
      <c r="BC1101" s="23"/>
      <c r="BD1101" s="23"/>
      <c r="BE1101" s="23"/>
      <c r="BF1101" s="23"/>
      <c r="BG1101" s="23"/>
      <c r="BH1101" s="23"/>
      <c r="BI1101" s="23"/>
      <c r="BJ1101" s="23"/>
      <c r="BK1101" s="23"/>
      <c r="BL1101" s="23"/>
      <c r="BM1101" s="23"/>
      <c r="BN1101" s="23"/>
      <c r="BO1101" s="23"/>
      <c r="BP1101" s="23"/>
      <c r="BQ1101" s="23"/>
      <c r="BR1101" s="23"/>
      <c r="BS1101" s="23"/>
      <c r="BT1101" s="23"/>
      <c r="BU1101" s="23"/>
      <c r="BV1101" s="23"/>
      <c r="BW1101" s="23"/>
      <c r="BX1101" s="23"/>
      <c r="BY1101" s="23"/>
      <c r="BZ1101" s="23"/>
      <c r="CA1101" s="23"/>
      <c r="CB1101" s="23"/>
      <c r="CC1101" s="23"/>
      <c r="CD1101" s="23"/>
      <c r="CE1101" s="23"/>
      <c r="CF1101" s="23"/>
      <c r="CG1101" s="23"/>
      <c r="CH1101" s="23"/>
      <c r="CI1101" s="23"/>
      <c r="CJ1101" s="23"/>
      <c r="CK1101" s="23"/>
      <c r="CL1101" s="23"/>
      <c r="CM1101" s="23"/>
      <c r="CN1101" s="23"/>
      <c r="CO1101" s="23"/>
      <c r="CP1101" s="23"/>
      <c r="CQ1101" s="23"/>
      <c r="CR1101" s="23"/>
      <c r="CS1101" s="23"/>
      <c r="CT1101" s="23"/>
      <c r="CU1101" s="23"/>
      <c r="CV1101" s="23"/>
      <c r="CW1101" s="23"/>
      <c r="CX1101" s="23"/>
      <c r="CY1101" s="23"/>
      <c r="CZ1101" s="23"/>
      <c r="DA1101" s="23"/>
      <c r="DB1101" s="23"/>
      <c r="DC1101" s="23"/>
      <c r="DD1101" s="23"/>
      <c r="DE1101" s="23"/>
      <c r="DF1101" s="23"/>
      <c r="DG1101" s="23"/>
      <c r="DH1101" s="23"/>
      <c r="DI1101" s="23"/>
      <c r="DJ1101" s="23"/>
      <c r="DK1101" s="23"/>
      <c r="DL1101" s="23"/>
      <c r="DM1101" s="23"/>
      <c r="DN1101" s="23"/>
      <c r="DO1101" s="23"/>
      <c r="DP1101" s="23"/>
      <c r="DQ1101" s="23"/>
      <c r="DR1101" s="23"/>
      <c r="DS1101" s="23"/>
      <c r="DT1101" s="23"/>
      <c r="DU1101" s="23"/>
      <c r="DV1101" s="23"/>
      <c r="DW1101" s="23"/>
      <c r="DX1101" s="23"/>
      <c r="DY1101" s="23"/>
      <c r="DZ1101" s="23"/>
      <c r="EA1101" s="23"/>
      <c r="EB1101" s="23"/>
      <c r="EC1101" s="23"/>
      <c r="ED1101" s="23"/>
      <c r="EE1101" s="23"/>
      <c r="EF1101" s="23"/>
      <c r="EG1101" s="23"/>
      <c r="EH1101" s="23"/>
      <c r="EI1101" s="23"/>
      <c r="EJ1101" s="23"/>
      <c r="EK1101" s="23"/>
      <c r="EL1101" s="23"/>
      <c r="EM1101" s="23"/>
      <c r="EN1101" s="23"/>
      <c r="EO1101" s="23"/>
      <c r="EP1101" s="23"/>
      <c r="EQ1101" s="23"/>
      <c r="ER1101" s="23"/>
      <c r="ES1101" s="23"/>
      <c r="ET1101" s="23"/>
      <c r="EU1101" s="23"/>
      <c r="EV1101" s="23"/>
      <c r="EW1101" s="23"/>
      <c r="EX1101" s="23"/>
      <c r="EY1101" s="23"/>
      <c r="EZ1101" s="23"/>
      <c r="FA1101" s="23"/>
      <c r="FB1101" s="23"/>
      <c r="FC1101" s="23"/>
      <c r="FD1101" s="23"/>
      <c r="FE1101" s="23"/>
      <c r="FF1101" s="23"/>
      <c r="FG1101" s="23"/>
      <c r="FH1101" s="23"/>
      <c r="FI1101" s="23"/>
      <c r="FJ1101" s="23"/>
      <c r="FK1101" s="23"/>
      <c r="FL1101" s="23"/>
      <c r="FM1101" s="23"/>
      <c r="FN1101" s="23"/>
      <c r="FO1101" s="23"/>
      <c r="FP1101" s="23"/>
      <c r="FQ1101" s="23"/>
      <c r="FR1101" s="23"/>
      <c r="FS1101" s="23"/>
      <c r="FT1101" s="23"/>
      <c r="FU1101" s="23"/>
      <c r="FV1101" s="23"/>
      <c r="FW1101" s="23"/>
      <c r="FX1101" s="23"/>
      <c r="FY1101" s="23"/>
      <c r="FZ1101" s="23"/>
      <c r="GA1101" s="23"/>
      <c r="GB1101" s="23"/>
      <c r="GC1101" s="23"/>
      <c r="GD1101" s="23"/>
      <c r="GE1101" s="23"/>
      <c r="GF1101" s="23"/>
      <c r="GG1101" s="23"/>
      <c r="GH1101" s="23"/>
      <c r="GI1101" s="23"/>
      <c r="GJ1101" s="23"/>
      <c r="GK1101" s="23"/>
    </row>
    <row r="1102" spans="1:193" x14ac:dyDescent="0.35">
      <c r="A1102" s="23"/>
      <c r="B1102" s="23"/>
      <c r="C1102" s="23"/>
      <c r="D1102" s="23"/>
      <c r="E1102" s="23"/>
      <c r="F1102" s="23"/>
      <c r="G1102" s="23"/>
      <c r="H1102" s="23"/>
      <c r="I1102" s="23"/>
      <c r="J1102" s="23"/>
      <c r="K1102" s="23"/>
      <c r="L1102" s="23"/>
      <c r="M1102" s="23"/>
      <c r="N1102" s="23"/>
      <c r="O1102" s="23"/>
      <c r="P1102" s="23"/>
      <c r="Q1102" s="23"/>
      <c r="R1102" s="23"/>
      <c r="S1102" s="23"/>
      <c r="T1102" s="23"/>
      <c r="U1102" s="23"/>
      <c r="V1102" s="23"/>
      <c r="W1102" s="23"/>
      <c r="X1102" s="23"/>
      <c r="Y1102" s="23"/>
      <c r="Z1102" s="23"/>
      <c r="AA1102" s="23"/>
      <c r="AB1102" s="23"/>
      <c r="AC1102" s="23"/>
      <c r="AD1102" s="23"/>
      <c r="AE1102" s="23"/>
      <c r="AF1102" s="23"/>
      <c r="AG1102" s="23"/>
      <c r="AH1102" s="23"/>
      <c r="AI1102" s="23"/>
      <c r="AJ1102" s="23"/>
      <c r="AK1102" s="23"/>
      <c r="AL1102" s="23"/>
      <c r="AM1102" s="23"/>
      <c r="AN1102" s="23"/>
      <c r="AO1102" s="23"/>
      <c r="AP1102" s="23"/>
      <c r="AQ1102" s="23"/>
      <c r="AR1102" s="23"/>
      <c r="AS1102" s="23"/>
      <c r="AT1102" s="23"/>
      <c r="AU1102" s="23"/>
      <c r="AV1102" s="23"/>
      <c r="AW1102" s="23"/>
      <c r="AX1102" s="23"/>
      <c r="AY1102" s="23"/>
      <c r="AZ1102" s="23"/>
      <c r="BA1102" s="23"/>
      <c r="BB1102" s="23"/>
      <c r="BC1102" s="23"/>
      <c r="BD1102" s="23"/>
      <c r="BE1102" s="23"/>
      <c r="BF1102" s="23"/>
      <c r="BG1102" s="23"/>
      <c r="BH1102" s="23"/>
      <c r="BI1102" s="23"/>
      <c r="BJ1102" s="23"/>
      <c r="BK1102" s="23"/>
      <c r="BL1102" s="23"/>
      <c r="BM1102" s="23"/>
      <c r="BN1102" s="23"/>
      <c r="BO1102" s="23"/>
      <c r="BP1102" s="23"/>
      <c r="BQ1102" s="23"/>
      <c r="BR1102" s="23"/>
      <c r="BS1102" s="23"/>
      <c r="BT1102" s="23"/>
      <c r="BU1102" s="23"/>
      <c r="BV1102" s="23"/>
      <c r="BW1102" s="23"/>
      <c r="BX1102" s="23"/>
      <c r="BY1102" s="23"/>
      <c r="BZ1102" s="23"/>
      <c r="CA1102" s="23"/>
      <c r="CB1102" s="23"/>
      <c r="CC1102" s="23"/>
      <c r="CD1102" s="23"/>
      <c r="CE1102" s="23"/>
      <c r="CF1102" s="23"/>
      <c r="CG1102" s="23"/>
      <c r="CH1102" s="23"/>
      <c r="CI1102" s="23"/>
      <c r="CJ1102" s="23"/>
      <c r="CK1102" s="23"/>
      <c r="CL1102" s="23"/>
      <c r="CM1102" s="23"/>
      <c r="CN1102" s="23"/>
      <c r="CO1102" s="23"/>
      <c r="CP1102" s="23"/>
      <c r="CQ1102" s="23"/>
      <c r="CR1102" s="23"/>
      <c r="CS1102" s="23"/>
      <c r="CT1102" s="23"/>
      <c r="CU1102" s="23"/>
      <c r="CV1102" s="23"/>
      <c r="CW1102" s="23"/>
      <c r="CX1102" s="23"/>
      <c r="CY1102" s="23"/>
      <c r="CZ1102" s="23"/>
      <c r="DA1102" s="23"/>
      <c r="DB1102" s="23"/>
      <c r="DC1102" s="23"/>
      <c r="DD1102" s="23"/>
      <c r="DE1102" s="23"/>
      <c r="DF1102" s="23"/>
      <c r="DG1102" s="23"/>
      <c r="DH1102" s="23"/>
      <c r="DI1102" s="23"/>
      <c r="DJ1102" s="23"/>
      <c r="DK1102" s="23"/>
      <c r="DL1102" s="23"/>
      <c r="DM1102" s="23"/>
      <c r="DN1102" s="23"/>
      <c r="DO1102" s="23"/>
      <c r="DP1102" s="23"/>
      <c r="DQ1102" s="23"/>
      <c r="DR1102" s="23"/>
      <c r="DS1102" s="23"/>
      <c r="DT1102" s="23"/>
      <c r="DU1102" s="23"/>
      <c r="DV1102" s="23"/>
      <c r="DW1102" s="23"/>
      <c r="DX1102" s="23"/>
      <c r="DY1102" s="23"/>
      <c r="DZ1102" s="23"/>
      <c r="EA1102" s="23"/>
      <c r="EB1102" s="23"/>
      <c r="EC1102" s="23"/>
      <c r="ED1102" s="23"/>
      <c r="EE1102" s="23"/>
      <c r="EF1102" s="23"/>
      <c r="EG1102" s="23"/>
      <c r="EH1102" s="23"/>
      <c r="EI1102" s="23"/>
      <c r="EJ1102" s="23"/>
      <c r="EK1102" s="23"/>
      <c r="EL1102" s="23"/>
      <c r="EM1102" s="23"/>
      <c r="EN1102" s="23"/>
      <c r="EO1102" s="23"/>
      <c r="EP1102" s="23"/>
      <c r="EQ1102" s="23"/>
      <c r="ER1102" s="23"/>
      <c r="ES1102" s="23"/>
      <c r="ET1102" s="23"/>
      <c r="EU1102" s="23"/>
      <c r="EV1102" s="23"/>
      <c r="EW1102" s="23"/>
      <c r="EX1102" s="23"/>
      <c r="EY1102" s="23"/>
      <c r="EZ1102" s="23"/>
      <c r="FA1102" s="23"/>
      <c r="FB1102" s="23"/>
      <c r="FC1102" s="23"/>
      <c r="FD1102" s="23"/>
      <c r="FE1102" s="23"/>
      <c r="FF1102" s="23"/>
      <c r="FG1102" s="23"/>
      <c r="FH1102" s="23"/>
      <c r="FI1102" s="23"/>
      <c r="FJ1102" s="23"/>
      <c r="FK1102" s="23"/>
      <c r="FL1102" s="23"/>
      <c r="FM1102" s="23"/>
      <c r="FN1102" s="23"/>
      <c r="FO1102" s="23"/>
      <c r="FP1102" s="23"/>
      <c r="FQ1102" s="23"/>
      <c r="FR1102" s="23"/>
      <c r="FS1102" s="23"/>
      <c r="FT1102" s="23"/>
      <c r="FU1102" s="23"/>
      <c r="FV1102" s="23"/>
      <c r="FW1102" s="23"/>
      <c r="FX1102" s="23"/>
      <c r="FY1102" s="23"/>
      <c r="FZ1102" s="23"/>
      <c r="GA1102" s="23"/>
      <c r="GB1102" s="23"/>
      <c r="GC1102" s="23"/>
      <c r="GD1102" s="23"/>
      <c r="GE1102" s="23"/>
      <c r="GF1102" s="23"/>
      <c r="GG1102" s="23"/>
      <c r="GH1102" s="23"/>
      <c r="GI1102" s="23"/>
      <c r="GJ1102" s="23"/>
      <c r="GK1102" s="23"/>
    </row>
    <row r="1103" spans="1:193" x14ac:dyDescent="0.35">
      <c r="A1103" s="23"/>
      <c r="B1103" s="23"/>
      <c r="C1103" s="23"/>
      <c r="D1103" s="23"/>
      <c r="E1103" s="23"/>
      <c r="F1103" s="23"/>
      <c r="G1103" s="23"/>
      <c r="H1103" s="23"/>
      <c r="I1103" s="23"/>
      <c r="J1103" s="23"/>
      <c r="K1103" s="23"/>
      <c r="L1103" s="23"/>
      <c r="M1103" s="23"/>
      <c r="N1103" s="23"/>
      <c r="O1103" s="23"/>
      <c r="P1103" s="23"/>
      <c r="Q1103" s="23"/>
      <c r="R1103" s="23"/>
      <c r="S1103" s="23"/>
      <c r="T1103" s="23"/>
      <c r="U1103" s="23"/>
      <c r="V1103" s="23"/>
      <c r="W1103" s="23"/>
      <c r="X1103" s="23"/>
      <c r="Y1103" s="23"/>
      <c r="Z1103" s="23"/>
      <c r="AA1103" s="23"/>
      <c r="AB1103" s="23"/>
      <c r="AC1103" s="23"/>
      <c r="AD1103" s="23"/>
      <c r="AE1103" s="23"/>
      <c r="AF1103" s="23"/>
      <c r="AG1103" s="23"/>
      <c r="AH1103" s="23"/>
      <c r="AI1103" s="23"/>
      <c r="AJ1103" s="23"/>
      <c r="AK1103" s="23"/>
      <c r="AL1103" s="23"/>
      <c r="AM1103" s="23"/>
      <c r="AN1103" s="23"/>
      <c r="AO1103" s="23"/>
      <c r="AP1103" s="23"/>
      <c r="AQ1103" s="23"/>
      <c r="AR1103" s="23"/>
      <c r="AS1103" s="23"/>
      <c r="AT1103" s="23"/>
      <c r="AU1103" s="23"/>
      <c r="AV1103" s="23"/>
      <c r="AW1103" s="23"/>
      <c r="AX1103" s="23"/>
      <c r="AY1103" s="23"/>
      <c r="AZ1103" s="23"/>
      <c r="BA1103" s="23"/>
      <c r="BB1103" s="23"/>
      <c r="BC1103" s="23"/>
      <c r="BD1103" s="23"/>
      <c r="BE1103" s="23"/>
      <c r="BF1103" s="23"/>
      <c r="BG1103" s="23"/>
      <c r="BH1103" s="23"/>
      <c r="BI1103" s="23"/>
      <c r="BJ1103" s="23"/>
      <c r="BK1103" s="23"/>
      <c r="BL1103" s="23"/>
      <c r="BM1103" s="23"/>
      <c r="BN1103" s="23"/>
      <c r="BO1103" s="23"/>
      <c r="BP1103" s="23"/>
      <c r="BQ1103" s="23"/>
      <c r="BR1103" s="23"/>
      <c r="BS1103" s="23"/>
      <c r="BT1103" s="23"/>
      <c r="BU1103" s="23"/>
      <c r="BV1103" s="23"/>
      <c r="BW1103" s="23"/>
      <c r="BX1103" s="23"/>
      <c r="BY1103" s="23"/>
      <c r="BZ1103" s="23"/>
      <c r="CA1103" s="23"/>
      <c r="CB1103" s="23"/>
      <c r="CC1103" s="23"/>
      <c r="CD1103" s="23"/>
      <c r="CE1103" s="23"/>
      <c r="CF1103" s="23"/>
      <c r="CG1103" s="23"/>
      <c r="CH1103" s="23"/>
      <c r="CI1103" s="23"/>
      <c r="CJ1103" s="23"/>
      <c r="CK1103" s="23"/>
      <c r="CL1103" s="23"/>
      <c r="CM1103" s="23"/>
      <c r="CN1103" s="23"/>
      <c r="CO1103" s="23"/>
      <c r="CP1103" s="23"/>
      <c r="CQ1103" s="23"/>
      <c r="CR1103" s="23"/>
      <c r="CS1103" s="23"/>
      <c r="CT1103" s="23"/>
      <c r="CU1103" s="23"/>
      <c r="CV1103" s="23"/>
      <c r="CW1103" s="23"/>
      <c r="CX1103" s="23"/>
      <c r="CY1103" s="23"/>
      <c r="CZ1103" s="23"/>
      <c r="DA1103" s="23"/>
      <c r="DB1103" s="23"/>
      <c r="DC1103" s="23"/>
      <c r="DD1103" s="23"/>
      <c r="DE1103" s="23"/>
      <c r="DF1103" s="23"/>
      <c r="DG1103" s="23"/>
      <c r="DH1103" s="23"/>
      <c r="DI1103" s="23"/>
      <c r="DJ1103" s="23"/>
      <c r="DK1103" s="23"/>
      <c r="DL1103" s="23"/>
      <c r="DM1103" s="23"/>
      <c r="DN1103" s="23"/>
      <c r="DO1103" s="23"/>
      <c r="DP1103" s="23"/>
      <c r="DQ1103" s="23"/>
      <c r="DR1103" s="23"/>
      <c r="DS1103" s="23"/>
      <c r="DT1103" s="23"/>
      <c r="DU1103" s="23"/>
      <c r="DV1103" s="23"/>
      <c r="DW1103" s="23"/>
      <c r="DX1103" s="23"/>
      <c r="DY1103" s="23"/>
      <c r="DZ1103" s="23"/>
      <c r="EA1103" s="23"/>
      <c r="EB1103" s="23"/>
      <c r="EC1103" s="23"/>
      <c r="ED1103" s="23"/>
      <c r="EE1103" s="23"/>
      <c r="EF1103" s="23"/>
      <c r="EG1103" s="23"/>
      <c r="EH1103" s="23"/>
      <c r="EI1103" s="23"/>
      <c r="EJ1103" s="23"/>
      <c r="EK1103" s="23"/>
      <c r="EL1103" s="23"/>
      <c r="EM1103" s="23"/>
      <c r="EN1103" s="23"/>
      <c r="EO1103" s="23"/>
      <c r="EP1103" s="23"/>
      <c r="EQ1103" s="23"/>
      <c r="ER1103" s="23"/>
      <c r="ES1103" s="23"/>
      <c r="ET1103" s="23"/>
      <c r="EU1103" s="23"/>
      <c r="EV1103" s="23"/>
      <c r="EW1103" s="23"/>
      <c r="EX1103" s="23"/>
      <c r="EY1103" s="23"/>
      <c r="EZ1103" s="23"/>
      <c r="FA1103" s="23"/>
      <c r="FB1103" s="23"/>
      <c r="FC1103" s="23"/>
      <c r="FD1103" s="23"/>
      <c r="FE1103" s="23"/>
      <c r="FF1103" s="23"/>
      <c r="FG1103" s="23"/>
      <c r="FH1103" s="23"/>
      <c r="FI1103" s="23"/>
      <c r="FJ1103" s="23"/>
      <c r="FK1103" s="23"/>
      <c r="FL1103" s="23"/>
      <c r="FM1103" s="23"/>
      <c r="FN1103" s="23"/>
      <c r="FO1103" s="23"/>
      <c r="FP1103" s="23"/>
      <c r="FQ1103" s="23"/>
      <c r="FR1103" s="23"/>
      <c r="FS1103" s="23"/>
      <c r="FT1103" s="23"/>
      <c r="FU1103" s="23"/>
      <c r="FV1103" s="23"/>
      <c r="FW1103" s="23"/>
      <c r="FX1103" s="23"/>
      <c r="FY1103" s="23"/>
      <c r="FZ1103" s="23"/>
      <c r="GA1103" s="23"/>
      <c r="GB1103" s="23"/>
      <c r="GC1103" s="23"/>
      <c r="GD1103" s="23"/>
      <c r="GE1103" s="23"/>
      <c r="GF1103" s="23"/>
      <c r="GG1103" s="23"/>
      <c r="GH1103" s="23"/>
      <c r="GI1103" s="23"/>
      <c r="GJ1103" s="23"/>
      <c r="GK1103" s="23"/>
    </row>
    <row r="1104" spans="1:193" x14ac:dyDescent="0.35">
      <c r="A1104" s="23"/>
      <c r="B1104" s="23"/>
      <c r="C1104" s="23"/>
      <c r="D1104" s="23"/>
      <c r="E1104" s="23"/>
      <c r="F1104" s="23"/>
      <c r="G1104" s="23"/>
      <c r="H1104" s="23"/>
      <c r="I1104" s="23"/>
      <c r="J1104" s="23"/>
      <c r="K1104" s="23"/>
      <c r="L1104" s="23"/>
      <c r="M1104" s="23"/>
      <c r="N1104" s="23"/>
      <c r="O1104" s="23"/>
      <c r="P1104" s="23"/>
      <c r="Q1104" s="23"/>
      <c r="R1104" s="23"/>
      <c r="S1104" s="23"/>
      <c r="T1104" s="23"/>
      <c r="U1104" s="23"/>
      <c r="V1104" s="23"/>
      <c r="W1104" s="23"/>
      <c r="X1104" s="23"/>
      <c r="Y1104" s="23"/>
      <c r="Z1104" s="23"/>
      <c r="AA1104" s="23"/>
      <c r="AB1104" s="23"/>
      <c r="AC1104" s="23"/>
      <c r="AD1104" s="23"/>
      <c r="AE1104" s="23"/>
      <c r="AF1104" s="23"/>
      <c r="AG1104" s="23"/>
      <c r="AH1104" s="23"/>
      <c r="AI1104" s="23"/>
      <c r="AJ1104" s="23"/>
      <c r="AK1104" s="23"/>
      <c r="AL1104" s="23"/>
      <c r="AM1104" s="23"/>
      <c r="AN1104" s="23"/>
      <c r="AO1104" s="23"/>
      <c r="AP1104" s="23"/>
      <c r="AQ1104" s="23"/>
      <c r="AR1104" s="23"/>
      <c r="AS1104" s="23"/>
      <c r="AT1104" s="23"/>
      <c r="AU1104" s="23"/>
      <c r="AV1104" s="23"/>
      <c r="AW1104" s="23"/>
      <c r="AX1104" s="23"/>
      <c r="AY1104" s="23"/>
      <c r="AZ1104" s="23"/>
      <c r="BA1104" s="23"/>
      <c r="BB1104" s="2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c r="GK1104" s="23"/>
    </row>
    <row r="1105" spans="1:193" x14ac:dyDescent="0.35">
      <c r="A1105" s="23"/>
      <c r="B1105" s="23"/>
      <c r="C1105" s="23"/>
      <c r="D1105" s="23"/>
      <c r="E1105" s="23"/>
      <c r="F1105" s="23"/>
      <c r="G1105" s="23"/>
      <c r="H1105" s="23"/>
      <c r="I1105" s="23"/>
      <c r="J1105" s="23"/>
      <c r="K1105" s="23"/>
      <c r="L1105" s="23"/>
      <c r="M1105" s="23"/>
      <c r="N1105" s="23"/>
      <c r="O1105" s="23"/>
      <c r="P1105" s="23"/>
      <c r="Q1105" s="23"/>
      <c r="R1105" s="23"/>
      <c r="S1105" s="23"/>
      <c r="T1105" s="23"/>
      <c r="U1105" s="23"/>
      <c r="V1105" s="23"/>
      <c r="W1105" s="23"/>
      <c r="X1105" s="23"/>
      <c r="Y1105" s="23"/>
      <c r="Z1105" s="23"/>
      <c r="AA1105" s="23"/>
      <c r="AB1105" s="23"/>
      <c r="AC1105" s="23"/>
      <c r="AD1105" s="23"/>
      <c r="AE1105" s="23"/>
      <c r="AF1105" s="23"/>
      <c r="AG1105" s="23"/>
      <c r="AH1105" s="23"/>
      <c r="AI1105" s="23"/>
      <c r="AJ1105" s="23"/>
      <c r="AK1105" s="23"/>
      <c r="AL1105" s="23"/>
      <c r="AM1105" s="23"/>
      <c r="AN1105" s="23"/>
      <c r="AO1105" s="23"/>
      <c r="AP1105" s="23"/>
      <c r="AQ1105" s="23"/>
      <c r="AR1105" s="23"/>
      <c r="AS1105" s="23"/>
      <c r="AT1105" s="23"/>
      <c r="AU1105" s="23"/>
      <c r="AV1105" s="23"/>
      <c r="AW1105" s="23"/>
      <c r="AX1105" s="23"/>
      <c r="AY1105" s="23"/>
      <c r="AZ1105" s="23"/>
      <c r="BA1105" s="23"/>
      <c r="BB1105" s="2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c r="GK1105" s="23"/>
    </row>
    <row r="1106" spans="1:193" x14ac:dyDescent="0.35">
      <c r="A1106" s="23"/>
      <c r="B1106" s="23"/>
      <c r="C1106" s="23"/>
      <c r="D1106" s="23"/>
      <c r="E1106" s="23"/>
      <c r="F1106" s="23"/>
      <c r="G1106" s="23"/>
      <c r="H1106" s="23"/>
      <c r="I1106" s="23"/>
      <c r="J1106" s="23"/>
      <c r="K1106" s="23"/>
      <c r="L1106" s="23"/>
      <c r="M1106" s="23"/>
      <c r="N1106" s="23"/>
      <c r="O1106" s="23"/>
      <c r="P1106" s="23"/>
      <c r="Q1106" s="23"/>
      <c r="R1106" s="23"/>
      <c r="S1106" s="23"/>
      <c r="T1106" s="23"/>
      <c r="U1106" s="23"/>
      <c r="V1106" s="23"/>
      <c r="W1106" s="23"/>
      <c r="X1106" s="23"/>
      <c r="Y1106" s="23"/>
      <c r="Z1106" s="23"/>
      <c r="AA1106" s="23"/>
      <c r="AB1106" s="23"/>
      <c r="AC1106" s="23"/>
      <c r="AD1106" s="23"/>
      <c r="AE1106" s="23"/>
      <c r="AF1106" s="23"/>
      <c r="AG1106" s="23"/>
      <c r="AH1106" s="23"/>
      <c r="AI1106" s="23"/>
      <c r="AJ1106" s="23"/>
      <c r="AK1106" s="23"/>
      <c r="AL1106" s="23"/>
      <c r="AM1106" s="23"/>
      <c r="AN1106" s="23"/>
      <c r="AO1106" s="23"/>
      <c r="AP1106" s="23"/>
      <c r="AQ1106" s="23"/>
      <c r="AR1106" s="23"/>
      <c r="AS1106" s="23"/>
      <c r="AT1106" s="23"/>
      <c r="AU1106" s="23"/>
      <c r="AV1106" s="23"/>
      <c r="AW1106" s="23"/>
      <c r="AX1106" s="23"/>
      <c r="AY1106" s="23"/>
      <c r="AZ1106" s="23"/>
      <c r="BA1106" s="23"/>
      <c r="BB1106" s="23"/>
      <c r="BC1106" s="23"/>
      <c r="BD1106" s="23"/>
      <c r="BE1106" s="23"/>
      <c r="BF1106" s="23"/>
      <c r="BG1106" s="23"/>
      <c r="BH1106" s="23"/>
      <c r="BI1106" s="23"/>
      <c r="BJ1106" s="23"/>
      <c r="BK1106" s="23"/>
      <c r="BL1106" s="23"/>
      <c r="BM1106" s="23"/>
      <c r="BN1106" s="23"/>
      <c r="BO1106" s="23"/>
      <c r="BP1106" s="23"/>
      <c r="BQ1106" s="23"/>
      <c r="BR1106" s="23"/>
      <c r="BS1106" s="23"/>
      <c r="BT1106" s="23"/>
      <c r="BU1106" s="23"/>
      <c r="BV1106" s="23"/>
      <c r="BW1106" s="23"/>
      <c r="BX1106" s="23"/>
      <c r="BY1106" s="23"/>
      <c r="BZ1106" s="23"/>
      <c r="CA1106" s="23"/>
      <c r="CB1106" s="23"/>
      <c r="CC1106" s="23"/>
      <c r="CD1106" s="23"/>
      <c r="CE1106" s="23"/>
      <c r="CF1106" s="23"/>
      <c r="CG1106" s="23"/>
      <c r="CH1106" s="23"/>
      <c r="CI1106" s="23"/>
      <c r="CJ1106" s="23"/>
      <c r="CK1106" s="23"/>
      <c r="CL1106" s="23"/>
      <c r="CM1106" s="23"/>
      <c r="CN1106" s="23"/>
      <c r="CO1106" s="23"/>
      <c r="CP1106" s="23"/>
      <c r="CQ1106" s="23"/>
      <c r="CR1106" s="23"/>
      <c r="CS1106" s="23"/>
      <c r="CT1106" s="23"/>
      <c r="CU1106" s="23"/>
      <c r="CV1106" s="23"/>
      <c r="CW1106" s="23"/>
      <c r="CX1106" s="23"/>
      <c r="CY1106" s="23"/>
      <c r="CZ1106" s="23"/>
      <c r="DA1106" s="23"/>
      <c r="DB1106" s="23"/>
      <c r="DC1106" s="23"/>
      <c r="DD1106" s="23"/>
      <c r="DE1106" s="23"/>
      <c r="DF1106" s="23"/>
      <c r="DG1106" s="23"/>
      <c r="DH1106" s="23"/>
      <c r="DI1106" s="23"/>
      <c r="DJ1106" s="23"/>
      <c r="DK1106" s="23"/>
      <c r="DL1106" s="23"/>
      <c r="DM1106" s="23"/>
      <c r="DN1106" s="23"/>
      <c r="DO1106" s="23"/>
      <c r="DP1106" s="23"/>
      <c r="DQ1106" s="23"/>
      <c r="DR1106" s="23"/>
      <c r="DS1106" s="23"/>
      <c r="DT1106" s="23"/>
      <c r="DU1106" s="23"/>
      <c r="DV1106" s="23"/>
      <c r="DW1106" s="23"/>
      <c r="DX1106" s="23"/>
      <c r="DY1106" s="23"/>
      <c r="DZ1106" s="23"/>
      <c r="EA1106" s="23"/>
      <c r="EB1106" s="23"/>
      <c r="EC1106" s="23"/>
      <c r="ED1106" s="23"/>
      <c r="EE1106" s="23"/>
      <c r="EF1106" s="23"/>
      <c r="EG1106" s="23"/>
      <c r="EH1106" s="23"/>
      <c r="EI1106" s="23"/>
      <c r="EJ1106" s="23"/>
      <c r="EK1106" s="23"/>
      <c r="EL1106" s="23"/>
      <c r="EM1106" s="23"/>
      <c r="EN1106" s="23"/>
      <c r="EO1106" s="23"/>
      <c r="EP1106" s="23"/>
      <c r="EQ1106" s="23"/>
      <c r="ER1106" s="23"/>
      <c r="ES1106" s="23"/>
      <c r="ET1106" s="23"/>
      <c r="EU1106" s="23"/>
      <c r="EV1106" s="23"/>
      <c r="EW1106" s="23"/>
      <c r="EX1106" s="23"/>
      <c r="EY1106" s="23"/>
      <c r="EZ1106" s="23"/>
      <c r="FA1106" s="23"/>
      <c r="FB1106" s="23"/>
      <c r="FC1106" s="23"/>
      <c r="FD1106" s="23"/>
      <c r="FE1106" s="23"/>
      <c r="FF1106" s="23"/>
      <c r="FG1106" s="23"/>
      <c r="FH1106" s="23"/>
      <c r="FI1106" s="23"/>
      <c r="FJ1106" s="23"/>
      <c r="FK1106" s="23"/>
      <c r="FL1106" s="23"/>
      <c r="FM1106" s="23"/>
      <c r="FN1106" s="23"/>
      <c r="FO1106" s="23"/>
      <c r="FP1106" s="23"/>
      <c r="FQ1106" s="23"/>
      <c r="FR1106" s="23"/>
      <c r="FS1106" s="23"/>
      <c r="FT1106" s="23"/>
      <c r="FU1106" s="23"/>
      <c r="FV1106" s="23"/>
      <c r="FW1106" s="23"/>
      <c r="FX1106" s="23"/>
      <c r="FY1106" s="23"/>
      <c r="FZ1106" s="23"/>
      <c r="GA1106" s="23"/>
      <c r="GB1106" s="23"/>
      <c r="GC1106" s="23"/>
      <c r="GD1106" s="23"/>
      <c r="GE1106" s="23"/>
      <c r="GF1106" s="23"/>
      <c r="GG1106" s="23"/>
      <c r="GH1106" s="23"/>
      <c r="GI1106" s="23"/>
      <c r="GJ1106" s="23"/>
      <c r="GK1106" s="23"/>
    </row>
    <row r="1107" spans="1:193" x14ac:dyDescent="0.35">
      <c r="A1107" s="23"/>
      <c r="B1107" s="23"/>
      <c r="C1107" s="23"/>
      <c r="D1107" s="23"/>
      <c r="E1107" s="23"/>
      <c r="F1107" s="23"/>
      <c r="G1107" s="23"/>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c r="AR1107" s="23"/>
      <c r="AS1107" s="23"/>
      <c r="AT1107" s="23"/>
      <c r="AU1107" s="23"/>
      <c r="AV1107" s="23"/>
      <c r="AW1107" s="23"/>
      <c r="AX1107" s="23"/>
      <c r="AY1107" s="23"/>
      <c r="AZ1107" s="23"/>
      <c r="BA1107" s="23"/>
      <c r="BB1107" s="23"/>
      <c r="BC1107" s="23"/>
      <c r="BD1107" s="23"/>
      <c r="BE1107" s="23"/>
      <c r="BF1107" s="23"/>
      <c r="BG1107" s="23"/>
      <c r="BH1107" s="23"/>
      <c r="BI1107" s="23"/>
      <c r="BJ1107" s="23"/>
      <c r="BK1107" s="23"/>
      <c r="BL1107" s="23"/>
      <c r="BM1107" s="23"/>
      <c r="BN1107" s="23"/>
      <c r="BO1107" s="23"/>
      <c r="BP1107" s="23"/>
      <c r="BQ1107" s="23"/>
      <c r="BR1107" s="23"/>
      <c r="BS1107" s="23"/>
      <c r="BT1107" s="23"/>
      <c r="BU1107" s="23"/>
      <c r="BV1107" s="23"/>
      <c r="BW1107" s="23"/>
      <c r="BX1107" s="23"/>
      <c r="BY1107" s="23"/>
      <c r="BZ1107" s="23"/>
      <c r="CA1107" s="23"/>
      <c r="CB1107" s="23"/>
      <c r="CC1107" s="23"/>
      <c r="CD1107" s="23"/>
      <c r="CE1107" s="23"/>
      <c r="CF1107" s="23"/>
      <c r="CG1107" s="23"/>
      <c r="CH1107" s="23"/>
      <c r="CI1107" s="23"/>
      <c r="CJ1107" s="23"/>
      <c r="CK1107" s="23"/>
      <c r="CL1107" s="23"/>
      <c r="CM1107" s="23"/>
      <c r="CN1107" s="23"/>
      <c r="CO1107" s="23"/>
      <c r="CP1107" s="23"/>
      <c r="CQ1107" s="23"/>
      <c r="CR1107" s="23"/>
      <c r="CS1107" s="23"/>
      <c r="CT1107" s="23"/>
      <c r="CU1107" s="23"/>
      <c r="CV1107" s="23"/>
      <c r="CW1107" s="23"/>
      <c r="CX1107" s="23"/>
      <c r="CY1107" s="23"/>
      <c r="CZ1107" s="23"/>
      <c r="DA1107" s="23"/>
      <c r="DB1107" s="23"/>
      <c r="DC1107" s="23"/>
      <c r="DD1107" s="23"/>
      <c r="DE1107" s="23"/>
      <c r="DF1107" s="23"/>
      <c r="DG1107" s="23"/>
      <c r="DH1107" s="23"/>
      <c r="DI1107" s="23"/>
      <c r="DJ1107" s="23"/>
      <c r="DK1107" s="23"/>
      <c r="DL1107" s="23"/>
      <c r="DM1107" s="23"/>
      <c r="DN1107" s="23"/>
      <c r="DO1107" s="23"/>
      <c r="DP1107" s="23"/>
      <c r="DQ1107" s="23"/>
      <c r="DR1107" s="23"/>
      <c r="DS1107" s="23"/>
      <c r="DT1107" s="23"/>
      <c r="DU1107" s="23"/>
      <c r="DV1107" s="23"/>
      <c r="DW1107" s="23"/>
      <c r="DX1107" s="23"/>
      <c r="DY1107" s="23"/>
      <c r="DZ1107" s="23"/>
      <c r="EA1107" s="23"/>
      <c r="EB1107" s="23"/>
      <c r="EC1107" s="23"/>
      <c r="ED1107" s="23"/>
      <c r="EE1107" s="23"/>
      <c r="EF1107" s="23"/>
      <c r="EG1107" s="23"/>
      <c r="EH1107" s="23"/>
      <c r="EI1107" s="23"/>
      <c r="EJ1107" s="23"/>
      <c r="EK1107" s="23"/>
      <c r="EL1107" s="23"/>
      <c r="EM1107" s="23"/>
      <c r="EN1107" s="23"/>
      <c r="EO1107" s="23"/>
      <c r="EP1107" s="23"/>
      <c r="EQ1107" s="23"/>
      <c r="ER1107" s="23"/>
      <c r="ES1107" s="23"/>
      <c r="ET1107" s="23"/>
      <c r="EU1107" s="23"/>
      <c r="EV1107" s="23"/>
      <c r="EW1107" s="23"/>
      <c r="EX1107" s="23"/>
      <c r="EY1107" s="23"/>
      <c r="EZ1107" s="23"/>
      <c r="FA1107" s="23"/>
      <c r="FB1107" s="23"/>
      <c r="FC1107" s="23"/>
      <c r="FD1107" s="23"/>
      <c r="FE1107" s="23"/>
      <c r="FF1107" s="23"/>
      <c r="FG1107" s="23"/>
      <c r="FH1107" s="23"/>
      <c r="FI1107" s="23"/>
      <c r="FJ1107" s="23"/>
      <c r="FK1107" s="23"/>
      <c r="FL1107" s="23"/>
      <c r="FM1107" s="23"/>
      <c r="FN1107" s="23"/>
      <c r="FO1107" s="23"/>
      <c r="FP1107" s="23"/>
      <c r="FQ1107" s="23"/>
      <c r="FR1107" s="23"/>
      <c r="FS1107" s="23"/>
      <c r="FT1107" s="23"/>
      <c r="FU1107" s="23"/>
      <c r="FV1107" s="23"/>
      <c r="FW1107" s="23"/>
      <c r="FX1107" s="23"/>
      <c r="FY1107" s="23"/>
      <c r="FZ1107" s="23"/>
      <c r="GA1107" s="23"/>
      <c r="GB1107" s="23"/>
      <c r="GC1107" s="23"/>
      <c r="GD1107" s="23"/>
      <c r="GE1107" s="23"/>
      <c r="GF1107" s="23"/>
      <c r="GG1107" s="23"/>
      <c r="GH1107" s="23"/>
      <c r="GI1107" s="23"/>
      <c r="GJ1107" s="23"/>
      <c r="GK1107" s="23"/>
    </row>
    <row r="1108" spans="1:193" x14ac:dyDescent="0.35">
      <c r="A1108" s="23"/>
      <c r="B1108" s="23"/>
      <c r="C1108" s="23"/>
      <c r="D1108" s="23"/>
      <c r="E1108" s="23"/>
      <c r="F1108" s="23"/>
      <c r="G1108" s="23"/>
      <c r="H1108" s="23"/>
      <c r="I1108" s="23"/>
      <c r="J1108" s="23"/>
      <c r="K1108" s="23"/>
      <c r="L1108" s="23"/>
      <c r="M1108" s="23"/>
      <c r="N1108" s="23"/>
      <c r="O1108" s="23"/>
      <c r="P1108" s="23"/>
      <c r="Q1108" s="23"/>
      <c r="R1108" s="23"/>
      <c r="S1108" s="23"/>
      <c r="T1108" s="23"/>
      <c r="U1108" s="23"/>
      <c r="V1108" s="23"/>
      <c r="W1108" s="23"/>
      <c r="X1108" s="23"/>
      <c r="Y1108" s="23"/>
      <c r="Z1108" s="23"/>
      <c r="AA1108" s="23"/>
      <c r="AB1108" s="23"/>
      <c r="AC1108" s="23"/>
      <c r="AD1108" s="23"/>
      <c r="AE1108" s="23"/>
      <c r="AF1108" s="23"/>
      <c r="AG1108" s="23"/>
      <c r="AH1108" s="23"/>
      <c r="AI1108" s="23"/>
      <c r="AJ1108" s="23"/>
      <c r="AK1108" s="23"/>
      <c r="AL1108" s="23"/>
      <c r="AM1108" s="23"/>
      <c r="AN1108" s="23"/>
      <c r="AO1108" s="23"/>
      <c r="AP1108" s="23"/>
      <c r="AQ1108" s="23"/>
      <c r="AR1108" s="23"/>
      <c r="AS1108" s="23"/>
      <c r="AT1108" s="23"/>
      <c r="AU1108" s="23"/>
      <c r="AV1108" s="23"/>
      <c r="AW1108" s="23"/>
      <c r="AX1108" s="23"/>
      <c r="AY1108" s="23"/>
      <c r="AZ1108" s="23"/>
      <c r="BA1108" s="23"/>
      <c r="BB1108" s="23"/>
      <c r="BC1108" s="23"/>
      <c r="BD1108" s="23"/>
      <c r="BE1108" s="23"/>
      <c r="BF1108" s="23"/>
      <c r="BG1108" s="23"/>
      <c r="BH1108" s="23"/>
      <c r="BI1108" s="23"/>
      <c r="BJ1108" s="23"/>
      <c r="BK1108" s="23"/>
      <c r="BL1108" s="23"/>
      <c r="BM1108" s="23"/>
      <c r="BN1108" s="23"/>
      <c r="BO1108" s="23"/>
      <c r="BP1108" s="23"/>
      <c r="BQ1108" s="23"/>
      <c r="BR1108" s="23"/>
      <c r="BS1108" s="23"/>
      <c r="BT1108" s="23"/>
      <c r="BU1108" s="23"/>
      <c r="BV1108" s="23"/>
      <c r="BW1108" s="23"/>
      <c r="BX1108" s="23"/>
      <c r="BY1108" s="23"/>
      <c r="BZ1108" s="23"/>
      <c r="CA1108" s="23"/>
      <c r="CB1108" s="23"/>
      <c r="CC1108" s="23"/>
      <c r="CD1108" s="23"/>
      <c r="CE1108" s="23"/>
      <c r="CF1108" s="23"/>
      <c r="CG1108" s="23"/>
      <c r="CH1108" s="23"/>
      <c r="CI1108" s="23"/>
      <c r="CJ1108" s="23"/>
      <c r="CK1108" s="23"/>
      <c r="CL1108" s="23"/>
      <c r="CM1108" s="23"/>
      <c r="CN1108" s="23"/>
      <c r="CO1108" s="23"/>
      <c r="CP1108" s="23"/>
      <c r="CQ1108" s="23"/>
      <c r="CR1108" s="23"/>
      <c r="CS1108" s="23"/>
      <c r="CT1108" s="23"/>
      <c r="CU1108" s="23"/>
      <c r="CV1108" s="23"/>
      <c r="CW1108" s="23"/>
      <c r="CX1108" s="23"/>
      <c r="CY1108" s="23"/>
      <c r="CZ1108" s="23"/>
      <c r="DA1108" s="23"/>
      <c r="DB1108" s="23"/>
      <c r="DC1108" s="23"/>
      <c r="DD1108" s="23"/>
      <c r="DE1108" s="23"/>
      <c r="DF1108" s="23"/>
      <c r="DG1108" s="23"/>
      <c r="DH1108" s="23"/>
      <c r="DI1108" s="23"/>
      <c r="DJ1108" s="23"/>
      <c r="DK1108" s="23"/>
      <c r="DL1108" s="23"/>
      <c r="DM1108" s="23"/>
      <c r="DN1108" s="23"/>
      <c r="DO1108" s="23"/>
      <c r="DP1108" s="23"/>
      <c r="DQ1108" s="23"/>
      <c r="DR1108" s="23"/>
      <c r="DS1108" s="23"/>
      <c r="DT1108" s="23"/>
      <c r="DU1108" s="23"/>
      <c r="DV1108" s="23"/>
      <c r="DW1108" s="23"/>
      <c r="DX1108" s="23"/>
      <c r="DY1108" s="23"/>
      <c r="DZ1108" s="23"/>
      <c r="EA1108" s="23"/>
      <c r="EB1108" s="23"/>
      <c r="EC1108" s="23"/>
      <c r="ED1108" s="23"/>
      <c r="EE1108" s="23"/>
      <c r="EF1108" s="23"/>
      <c r="EG1108" s="23"/>
      <c r="EH1108" s="23"/>
      <c r="EI1108" s="23"/>
      <c r="EJ1108" s="23"/>
      <c r="EK1108" s="23"/>
      <c r="EL1108" s="23"/>
      <c r="EM1108" s="23"/>
      <c r="EN1108" s="23"/>
      <c r="EO1108" s="23"/>
      <c r="EP1108" s="23"/>
      <c r="EQ1108" s="23"/>
      <c r="ER1108" s="23"/>
      <c r="ES1108" s="23"/>
      <c r="ET1108" s="23"/>
      <c r="EU1108" s="23"/>
      <c r="EV1108" s="23"/>
      <c r="EW1108" s="23"/>
      <c r="EX1108" s="23"/>
      <c r="EY1108" s="23"/>
      <c r="EZ1108" s="23"/>
      <c r="FA1108" s="23"/>
      <c r="FB1108" s="23"/>
      <c r="FC1108" s="23"/>
      <c r="FD1108" s="23"/>
      <c r="FE1108" s="23"/>
      <c r="FF1108" s="23"/>
      <c r="FG1108" s="23"/>
      <c r="FH1108" s="23"/>
      <c r="FI1108" s="23"/>
      <c r="FJ1108" s="23"/>
      <c r="FK1108" s="23"/>
      <c r="FL1108" s="23"/>
      <c r="FM1108" s="23"/>
      <c r="FN1108" s="23"/>
      <c r="FO1108" s="23"/>
      <c r="FP1108" s="23"/>
      <c r="FQ1108" s="23"/>
      <c r="FR1108" s="23"/>
      <c r="FS1108" s="23"/>
      <c r="FT1108" s="23"/>
      <c r="FU1108" s="23"/>
      <c r="FV1108" s="23"/>
      <c r="FW1108" s="23"/>
      <c r="FX1108" s="23"/>
      <c r="FY1108" s="23"/>
      <c r="FZ1108" s="23"/>
      <c r="GA1108" s="23"/>
      <c r="GB1108" s="23"/>
      <c r="GC1108" s="23"/>
      <c r="GD1108" s="23"/>
      <c r="GE1108" s="23"/>
      <c r="GF1108" s="23"/>
      <c r="GG1108" s="23"/>
      <c r="GH1108" s="23"/>
      <c r="GI1108" s="23"/>
      <c r="GJ1108" s="23"/>
      <c r="GK1108" s="23"/>
    </row>
    <row r="1109" spans="1:193" x14ac:dyDescent="0.35">
      <c r="A1109" s="23"/>
      <c r="B1109" s="23"/>
      <c r="C1109" s="23"/>
      <c r="D1109" s="23"/>
      <c r="E1109" s="23"/>
      <c r="F1109" s="23"/>
      <c r="G1109" s="23"/>
      <c r="H1109" s="23"/>
      <c r="I1109" s="23"/>
      <c r="J1109" s="23"/>
      <c r="K1109" s="23"/>
      <c r="L1109" s="23"/>
      <c r="M1109" s="23"/>
      <c r="N1109" s="23"/>
      <c r="O1109" s="23"/>
      <c r="P1109" s="23"/>
      <c r="Q1109" s="23"/>
      <c r="R1109" s="23"/>
      <c r="S1109" s="23"/>
      <c r="T1109" s="23"/>
      <c r="U1109" s="23"/>
      <c r="V1109" s="23"/>
      <c r="W1109" s="23"/>
      <c r="X1109" s="23"/>
      <c r="Y1109" s="23"/>
      <c r="Z1109" s="23"/>
      <c r="AA1109" s="23"/>
      <c r="AB1109" s="23"/>
      <c r="AC1109" s="23"/>
      <c r="AD1109" s="23"/>
      <c r="AE1109" s="23"/>
      <c r="AF1109" s="23"/>
      <c r="AG1109" s="23"/>
      <c r="AH1109" s="23"/>
      <c r="AI1109" s="23"/>
      <c r="AJ1109" s="23"/>
      <c r="AK1109" s="23"/>
      <c r="AL1109" s="23"/>
      <c r="AM1109" s="23"/>
      <c r="AN1109" s="23"/>
      <c r="AO1109" s="23"/>
      <c r="AP1109" s="23"/>
      <c r="AQ1109" s="23"/>
      <c r="AR1109" s="23"/>
      <c r="AS1109" s="23"/>
      <c r="AT1109" s="23"/>
      <c r="AU1109" s="23"/>
      <c r="AV1109" s="23"/>
      <c r="AW1109" s="23"/>
      <c r="AX1109" s="23"/>
      <c r="AY1109" s="23"/>
      <c r="AZ1109" s="23"/>
      <c r="BA1109" s="23"/>
      <c r="BB1109" s="23"/>
      <c r="BC1109" s="23"/>
      <c r="BD1109" s="23"/>
      <c r="BE1109" s="23"/>
      <c r="BF1109" s="23"/>
      <c r="BG1109" s="23"/>
      <c r="BH1109" s="23"/>
      <c r="BI1109" s="23"/>
      <c r="BJ1109" s="23"/>
      <c r="BK1109" s="23"/>
      <c r="BL1109" s="23"/>
      <c r="BM1109" s="23"/>
      <c r="BN1109" s="23"/>
      <c r="BO1109" s="23"/>
      <c r="BP1109" s="23"/>
      <c r="BQ1109" s="23"/>
      <c r="BR1109" s="23"/>
      <c r="BS1109" s="23"/>
      <c r="BT1109" s="23"/>
      <c r="BU1109" s="23"/>
      <c r="BV1109" s="23"/>
      <c r="BW1109" s="23"/>
      <c r="BX1109" s="23"/>
      <c r="BY1109" s="23"/>
      <c r="BZ1109" s="23"/>
      <c r="CA1109" s="23"/>
      <c r="CB1109" s="23"/>
      <c r="CC1109" s="23"/>
      <c r="CD1109" s="23"/>
      <c r="CE1109" s="23"/>
      <c r="CF1109" s="23"/>
      <c r="CG1109" s="23"/>
      <c r="CH1109" s="23"/>
      <c r="CI1109" s="23"/>
      <c r="CJ1109" s="23"/>
      <c r="CK1109" s="23"/>
      <c r="CL1109" s="23"/>
      <c r="CM1109" s="23"/>
      <c r="CN1109" s="23"/>
      <c r="CO1109" s="23"/>
      <c r="CP1109" s="23"/>
      <c r="CQ1109" s="23"/>
      <c r="CR1109" s="23"/>
      <c r="CS1109" s="23"/>
      <c r="CT1109" s="23"/>
      <c r="CU1109" s="23"/>
      <c r="CV1109" s="23"/>
      <c r="CW1109" s="23"/>
      <c r="CX1109" s="23"/>
      <c r="CY1109" s="23"/>
      <c r="CZ1109" s="23"/>
      <c r="DA1109" s="23"/>
      <c r="DB1109" s="23"/>
      <c r="DC1109" s="23"/>
      <c r="DD1109" s="23"/>
      <c r="DE1109" s="23"/>
      <c r="DF1109" s="23"/>
      <c r="DG1109" s="23"/>
      <c r="DH1109" s="23"/>
      <c r="DI1109" s="23"/>
      <c r="DJ1109" s="23"/>
      <c r="DK1109" s="23"/>
      <c r="DL1109" s="23"/>
      <c r="DM1109" s="23"/>
      <c r="DN1109" s="23"/>
      <c r="DO1109" s="23"/>
      <c r="DP1109" s="23"/>
      <c r="DQ1109" s="23"/>
      <c r="DR1109" s="23"/>
      <c r="DS1109" s="23"/>
      <c r="DT1109" s="23"/>
      <c r="DU1109" s="23"/>
      <c r="DV1109" s="23"/>
      <c r="DW1109" s="23"/>
      <c r="DX1109" s="23"/>
      <c r="DY1109" s="23"/>
      <c r="DZ1109" s="23"/>
      <c r="EA1109" s="23"/>
      <c r="EB1109" s="23"/>
      <c r="EC1109" s="23"/>
      <c r="ED1109" s="23"/>
      <c r="EE1109" s="23"/>
      <c r="EF1109" s="23"/>
      <c r="EG1109" s="23"/>
      <c r="EH1109" s="23"/>
      <c r="EI1109" s="23"/>
      <c r="EJ1109" s="23"/>
      <c r="EK1109" s="23"/>
      <c r="EL1109" s="23"/>
      <c r="EM1109" s="23"/>
      <c r="EN1109" s="23"/>
      <c r="EO1109" s="23"/>
      <c r="EP1109" s="23"/>
      <c r="EQ1109" s="23"/>
      <c r="ER1109" s="23"/>
      <c r="ES1109" s="23"/>
      <c r="ET1109" s="23"/>
      <c r="EU1109" s="23"/>
      <c r="EV1109" s="23"/>
      <c r="EW1109" s="23"/>
      <c r="EX1109" s="23"/>
      <c r="EY1109" s="23"/>
      <c r="EZ1109" s="23"/>
      <c r="FA1109" s="23"/>
      <c r="FB1109" s="23"/>
      <c r="FC1109" s="23"/>
      <c r="FD1109" s="23"/>
      <c r="FE1109" s="23"/>
      <c r="FF1109" s="23"/>
      <c r="FG1109" s="23"/>
      <c r="FH1109" s="23"/>
      <c r="FI1109" s="23"/>
      <c r="FJ1109" s="23"/>
      <c r="FK1109" s="23"/>
      <c r="FL1109" s="23"/>
      <c r="FM1109" s="23"/>
      <c r="FN1109" s="23"/>
      <c r="FO1109" s="23"/>
      <c r="FP1109" s="23"/>
      <c r="FQ1109" s="23"/>
      <c r="FR1109" s="23"/>
      <c r="FS1109" s="23"/>
      <c r="FT1109" s="23"/>
      <c r="FU1109" s="23"/>
      <c r="FV1109" s="23"/>
      <c r="FW1109" s="23"/>
      <c r="FX1109" s="23"/>
      <c r="FY1109" s="23"/>
      <c r="FZ1109" s="23"/>
      <c r="GA1109" s="23"/>
      <c r="GB1109" s="23"/>
      <c r="GC1109" s="23"/>
      <c r="GD1109" s="23"/>
      <c r="GE1109" s="23"/>
      <c r="GF1109" s="23"/>
      <c r="GG1109" s="23"/>
      <c r="GH1109" s="23"/>
      <c r="GI1109" s="23"/>
      <c r="GJ1109" s="23"/>
      <c r="GK1109" s="23"/>
    </row>
    <row r="1110" spans="1:193" x14ac:dyDescent="0.35">
      <c r="A1110" s="23"/>
      <c r="B1110" s="23"/>
      <c r="C1110" s="23"/>
      <c r="D1110" s="23"/>
      <c r="E1110" s="23"/>
      <c r="F1110" s="23"/>
      <c r="G1110" s="23"/>
      <c r="H1110" s="23"/>
      <c r="I1110" s="23"/>
      <c r="J1110" s="23"/>
      <c r="K1110" s="23"/>
      <c r="L1110" s="23"/>
      <c r="M1110" s="23"/>
      <c r="N1110" s="23"/>
      <c r="O1110" s="23"/>
      <c r="P1110" s="23"/>
      <c r="Q1110" s="23"/>
      <c r="R1110" s="23"/>
      <c r="S1110" s="23"/>
      <c r="T1110" s="23"/>
      <c r="U1110" s="23"/>
      <c r="V1110" s="23"/>
      <c r="W1110" s="23"/>
      <c r="X1110" s="23"/>
      <c r="Y1110" s="23"/>
      <c r="Z1110" s="23"/>
      <c r="AA1110" s="23"/>
      <c r="AB1110" s="23"/>
      <c r="AC1110" s="23"/>
      <c r="AD1110" s="23"/>
      <c r="AE1110" s="23"/>
      <c r="AF1110" s="23"/>
      <c r="AG1110" s="23"/>
      <c r="AH1110" s="23"/>
      <c r="AI1110" s="23"/>
      <c r="AJ1110" s="23"/>
      <c r="AK1110" s="23"/>
      <c r="AL1110" s="23"/>
      <c r="AM1110" s="23"/>
      <c r="AN1110" s="23"/>
      <c r="AO1110" s="23"/>
      <c r="AP1110" s="23"/>
      <c r="AQ1110" s="23"/>
      <c r="AR1110" s="23"/>
      <c r="AS1110" s="23"/>
      <c r="AT1110" s="23"/>
      <c r="AU1110" s="23"/>
      <c r="AV1110" s="23"/>
      <c r="AW1110" s="23"/>
      <c r="AX1110" s="23"/>
      <c r="AY1110" s="23"/>
      <c r="AZ1110" s="23"/>
      <c r="BA1110" s="23"/>
      <c r="BB1110" s="23"/>
      <c r="BC1110" s="23"/>
      <c r="BD1110" s="23"/>
      <c r="BE1110" s="23"/>
      <c r="BF1110" s="23"/>
      <c r="BG1110" s="23"/>
      <c r="BH1110" s="23"/>
      <c r="BI1110" s="23"/>
      <c r="BJ1110" s="23"/>
      <c r="BK1110" s="23"/>
      <c r="BL1110" s="23"/>
      <c r="BM1110" s="23"/>
      <c r="BN1110" s="23"/>
      <c r="BO1110" s="23"/>
      <c r="BP1110" s="23"/>
      <c r="BQ1110" s="23"/>
      <c r="BR1110" s="23"/>
      <c r="BS1110" s="23"/>
      <c r="BT1110" s="23"/>
      <c r="BU1110" s="23"/>
      <c r="BV1110" s="23"/>
      <c r="BW1110" s="23"/>
      <c r="BX1110" s="23"/>
      <c r="BY1110" s="23"/>
      <c r="BZ1110" s="23"/>
      <c r="CA1110" s="23"/>
      <c r="CB1110" s="23"/>
      <c r="CC1110" s="23"/>
      <c r="CD1110" s="23"/>
      <c r="CE1110" s="23"/>
      <c r="CF1110" s="23"/>
      <c r="CG1110" s="23"/>
      <c r="CH1110" s="23"/>
      <c r="CI1110" s="23"/>
      <c r="CJ1110" s="23"/>
      <c r="CK1110" s="23"/>
      <c r="CL1110" s="23"/>
      <c r="CM1110" s="23"/>
      <c r="CN1110" s="23"/>
      <c r="CO1110" s="23"/>
      <c r="CP1110" s="23"/>
      <c r="CQ1110" s="23"/>
      <c r="CR1110" s="23"/>
      <c r="CS1110" s="23"/>
      <c r="CT1110" s="23"/>
      <c r="CU1110" s="23"/>
      <c r="CV1110" s="23"/>
      <c r="CW1110" s="23"/>
      <c r="CX1110" s="23"/>
      <c r="CY1110" s="23"/>
      <c r="CZ1110" s="23"/>
      <c r="DA1110" s="23"/>
      <c r="DB1110" s="23"/>
      <c r="DC1110" s="23"/>
      <c r="DD1110" s="23"/>
      <c r="DE1110" s="23"/>
      <c r="DF1110" s="23"/>
      <c r="DG1110" s="23"/>
      <c r="DH1110" s="23"/>
      <c r="DI1110" s="23"/>
      <c r="DJ1110" s="23"/>
      <c r="DK1110" s="23"/>
      <c r="DL1110" s="23"/>
      <c r="DM1110" s="23"/>
      <c r="DN1110" s="23"/>
      <c r="DO1110" s="23"/>
      <c r="DP1110" s="23"/>
      <c r="DQ1110" s="23"/>
      <c r="DR1110" s="23"/>
      <c r="DS1110" s="23"/>
      <c r="DT1110" s="23"/>
      <c r="DU1110" s="23"/>
      <c r="DV1110" s="23"/>
      <c r="DW1110" s="23"/>
      <c r="DX1110" s="23"/>
      <c r="DY1110" s="23"/>
      <c r="DZ1110" s="23"/>
      <c r="EA1110" s="23"/>
      <c r="EB1110" s="23"/>
      <c r="EC1110" s="23"/>
      <c r="ED1110" s="23"/>
      <c r="EE1110" s="23"/>
      <c r="EF1110" s="23"/>
      <c r="EG1110" s="23"/>
      <c r="EH1110" s="23"/>
      <c r="EI1110" s="23"/>
      <c r="EJ1110" s="23"/>
      <c r="EK1110" s="23"/>
      <c r="EL1110" s="23"/>
      <c r="EM1110" s="23"/>
      <c r="EN1110" s="23"/>
      <c r="EO1110" s="23"/>
      <c r="EP1110" s="23"/>
      <c r="EQ1110" s="23"/>
      <c r="ER1110" s="23"/>
      <c r="ES1110" s="23"/>
      <c r="ET1110" s="23"/>
      <c r="EU1110" s="23"/>
      <c r="EV1110" s="23"/>
      <c r="EW1110" s="23"/>
      <c r="EX1110" s="23"/>
      <c r="EY1110" s="23"/>
      <c r="EZ1110" s="23"/>
      <c r="FA1110" s="23"/>
      <c r="FB1110" s="23"/>
      <c r="FC1110" s="23"/>
      <c r="FD1110" s="23"/>
      <c r="FE1110" s="23"/>
      <c r="FF1110" s="23"/>
      <c r="FG1110" s="23"/>
      <c r="FH1110" s="23"/>
      <c r="FI1110" s="23"/>
      <c r="FJ1110" s="23"/>
      <c r="FK1110" s="23"/>
      <c r="FL1110" s="23"/>
      <c r="FM1110" s="23"/>
      <c r="FN1110" s="23"/>
      <c r="FO1110" s="23"/>
      <c r="FP1110" s="23"/>
      <c r="FQ1110" s="23"/>
      <c r="FR1110" s="23"/>
      <c r="FS1110" s="23"/>
      <c r="FT1110" s="23"/>
      <c r="FU1110" s="23"/>
      <c r="FV1110" s="23"/>
      <c r="FW1110" s="23"/>
      <c r="FX1110" s="23"/>
      <c r="FY1110" s="23"/>
      <c r="FZ1110" s="23"/>
      <c r="GA1110" s="23"/>
      <c r="GB1110" s="23"/>
      <c r="GC1110" s="23"/>
      <c r="GD1110" s="23"/>
      <c r="GE1110" s="23"/>
      <c r="GF1110" s="23"/>
      <c r="GG1110" s="23"/>
      <c r="GH1110" s="23"/>
      <c r="GI1110" s="23"/>
      <c r="GJ1110" s="23"/>
      <c r="GK1110" s="23"/>
    </row>
    <row r="1111" spans="1:193" x14ac:dyDescent="0.35">
      <c r="A1111" s="23"/>
      <c r="B1111" s="23"/>
      <c r="C1111" s="23"/>
      <c r="D1111" s="23"/>
      <c r="E1111" s="23"/>
      <c r="F1111" s="23"/>
      <c r="G1111" s="23"/>
      <c r="H1111" s="23"/>
      <c r="I1111" s="23"/>
      <c r="J1111" s="23"/>
      <c r="K1111" s="23"/>
      <c r="L1111" s="23"/>
      <c r="M1111" s="23"/>
      <c r="N1111" s="23"/>
      <c r="O1111" s="23"/>
      <c r="P1111" s="23"/>
      <c r="Q1111" s="23"/>
      <c r="R1111" s="23"/>
      <c r="S1111" s="23"/>
      <c r="T1111" s="23"/>
      <c r="U1111" s="23"/>
      <c r="V1111" s="23"/>
      <c r="W1111" s="23"/>
      <c r="X1111" s="23"/>
      <c r="Y1111" s="23"/>
      <c r="Z1111" s="23"/>
      <c r="AA1111" s="23"/>
      <c r="AB1111" s="23"/>
      <c r="AC1111" s="23"/>
      <c r="AD1111" s="23"/>
      <c r="AE1111" s="23"/>
      <c r="AF1111" s="23"/>
      <c r="AG1111" s="23"/>
      <c r="AH1111" s="23"/>
      <c r="AI1111" s="23"/>
      <c r="AJ1111" s="23"/>
      <c r="AK1111" s="23"/>
      <c r="AL1111" s="23"/>
      <c r="AM1111" s="23"/>
      <c r="AN1111" s="23"/>
      <c r="AO1111" s="23"/>
      <c r="AP1111" s="23"/>
      <c r="AQ1111" s="23"/>
      <c r="AR1111" s="23"/>
      <c r="AS1111" s="23"/>
      <c r="AT1111" s="23"/>
      <c r="AU1111" s="23"/>
      <c r="AV1111" s="23"/>
      <c r="AW1111" s="23"/>
      <c r="AX1111" s="23"/>
      <c r="AY1111" s="23"/>
      <c r="AZ1111" s="23"/>
      <c r="BA1111" s="23"/>
      <c r="BB1111" s="23"/>
      <c r="BC1111" s="23"/>
      <c r="BD1111" s="23"/>
      <c r="BE1111" s="23"/>
      <c r="BF1111" s="23"/>
      <c r="BG1111" s="23"/>
      <c r="BH1111" s="23"/>
      <c r="BI1111" s="23"/>
      <c r="BJ1111" s="23"/>
      <c r="BK1111" s="23"/>
      <c r="BL1111" s="23"/>
      <c r="BM1111" s="23"/>
      <c r="BN1111" s="23"/>
      <c r="BO1111" s="23"/>
      <c r="BP1111" s="23"/>
      <c r="BQ1111" s="23"/>
      <c r="BR1111" s="23"/>
      <c r="BS1111" s="23"/>
      <c r="BT1111" s="23"/>
      <c r="BU1111" s="23"/>
      <c r="BV1111" s="23"/>
      <c r="BW1111" s="23"/>
      <c r="BX1111" s="23"/>
      <c r="BY1111" s="23"/>
      <c r="BZ1111" s="23"/>
      <c r="CA1111" s="23"/>
      <c r="CB1111" s="23"/>
      <c r="CC1111" s="23"/>
      <c r="CD1111" s="23"/>
      <c r="CE1111" s="23"/>
      <c r="CF1111" s="23"/>
      <c r="CG1111" s="23"/>
      <c r="CH1111" s="23"/>
      <c r="CI1111" s="23"/>
      <c r="CJ1111" s="23"/>
      <c r="CK1111" s="23"/>
      <c r="CL1111" s="23"/>
      <c r="CM1111" s="23"/>
      <c r="CN1111" s="23"/>
      <c r="CO1111" s="23"/>
      <c r="CP1111" s="23"/>
      <c r="CQ1111" s="23"/>
      <c r="CR1111" s="23"/>
      <c r="CS1111" s="23"/>
      <c r="CT1111" s="23"/>
      <c r="CU1111" s="23"/>
      <c r="CV1111" s="23"/>
      <c r="CW1111" s="23"/>
      <c r="CX1111" s="23"/>
      <c r="CY1111" s="23"/>
      <c r="CZ1111" s="23"/>
      <c r="DA1111" s="23"/>
      <c r="DB1111" s="23"/>
      <c r="DC1111" s="23"/>
      <c r="DD1111" s="23"/>
      <c r="DE1111" s="23"/>
      <c r="DF1111" s="23"/>
      <c r="DG1111" s="23"/>
      <c r="DH1111" s="23"/>
      <c r="DI1111" s="23"/>
      <c r="DJ1111" s="23"/>
      <c r="DK1111" s="23"/>
      <c r="DL1111" s="23"/>
      <c r="DM1111" s="23"/>
      <c r="DN1111" s="23"/>
      <c r="DO1111" s="23"/>
      <c r="DP1111" s="23"/>
      <c r="DQ1111" s="23"/>
      <c r="DR1111" s="23"/>
      <c r="DS1111" s="23"/>
      <c r="DT1111" s="23"/>
      <c r="DU1111" s="23"/>
      <c r="DV1111" s="23"/>
      <c r="DW1111" s="23"/>
      <c r="DX1111" s="23"/>
      <c r="DY1111" s="23"/>
      <c r="DZ1111" s="23"/>
      <c r="EA1111" s="23"/>
      <c r="EB1111" s="23"/>
      <c r="EC1111" s="23"/>
      <c r="ED1111" s="23"/>
      <c r="EE1111" s="23"/>
      <c r="EF1111" s="23"/>
      <c r="EG1111" s="23"/>
      <c r="EH1111" s="23"/>
      <c r="EI1111" s="23"/>
      <c r="EJ1111" s="23"/>
      <c r="EK1111" s="23"/>
      <c r="EL1111" s="23"/>
      <c r="EM1111" s="23"/>
      <c r="EN1111" s="23"/>
      <c r="EO1111" s="23"/>
      <c r="EP1111" s="23"/>
      <c r="EQ1111" s="23"/>
      <c r="ER1111" s="23"/>
      <c r="ES1111" s="23"/>
      <c r="ET1111" s="23"/>
      <c r="EU1111" s="23"/>
      <c r="EV1111" s="23"/>
      <c r="EW1111" s="23"/>
      <c r="EX1111" s="23"/>
      <c r="EY1111" s="23"/>
      <c r="EZ1111" s="23"/>
      <c r="FA1111" s="23"/>
      <c r="FB1111" s="23"/>
      <c r="FC1111" s="23"/>
      <c r="FD1111" s="23"/>
      <c r="FE1111" s="23"/>
      <c r="FF1111" s="23"/>
      <c r="FG1111" s="23"/>
      <c r="FH1111" s="23"/>
      <c r="FI1111" s="23"/>
      <c r="FJ1111" s="23"/>
      <c r="FK1111" s="23"/>
      <c r="FL1111" s="23"/>
      <c r="FM1111" s="23"/>
      <c r="FN1111" s="23"/>
      <c r="FO1111" s="23"/>
      <c r="FP1111" s="23"/>
      <c r="FQ1111" s="23"/>
      <c r="FR1111" s="23"/>
      <c r="FS1111" s="23"/>
      <c r="FT1111" s="23"/>
      <c r="FU1111" s="23"/>
      <c r="FV1111" s="23"/>
      <c r="FW1111" s="23"/>
      <c r="FX1111" s="23"/>
      <c r="FY1111" s="23"/>
      <c r="FZ1111" s="23"/>
      <c r="GA1111" s="23"/>
      <c r="GB1111" s="23"/>
      <c r="GC1111" s="23"/>
      <c r="GD1111" s="23"/>
      <c r="GE1111" s="23"/>
      <c r="GF1111" s="23"/>
      <c r="GG1111" s="23"/>
      <c r="GH1111" s="23"/>
      <c r="GI1111" s="23"/>
      <c r="GJ1111" s="23"/>
      <c r="GK1111" s="23"/>
    </row>
    <row r="1112" spans="1:193" x14ac:dyDescent="0.35">
      <c r="A1112" s="23"/>
      <c r="B1112" s="23"/>
      <c r="C1112" s="23"/>
      <c r="D1112" s="23"/>
      <c r="E1112" s="23"/>
      <c r="F1112" s="23"/>
      <c r="G1112" s="23"/>
      <c r="H1112" s="23"/>
      <c r="I1112" s="23"/>
      <c r="J1112" s="23"/>
      <c r="K1112" s="23"/>
      <c r="L1112" s="23"/>
      <c r="M1112" s="23"/>
      <c r="N1112" s="23"/>
      <c r="O1112" s="23"/>
      <c r="P1112" s="23"/>
      <c r="Q1112" s="23"/>
      <c r="R1112" s="23"/>
      <c r="S1112" s="23"/>
      <c r="T1112" s="23"/>
      <c r="U1112" s="23"/>
      <c r="V1112" s="23"/>
      <c r="W1112" s="23"/>
      <c r="X1112" s="23"/>
      <c r="Y1112" s="23"/>
      <c r="Z1112" s="23"/>
      <c r="AA1112" s="23"/>
      <c r="AB1112" s="23"/>
      <c r="AC1112" s="23"/>
      <c r="AD1112" s="23"/>
      <c r="AE1112" s="23"/>
      <c r="AF1112" s="23"/>
      <c r="AG1112" s="23"/>
      <c r="AH1112" s="23"/>
      <c r="AI1112" s="23"/>
      <c r="AJ1112" s="23"/>
      <c r="AK1112" s="23"/>
      <c r="AL1112" s="23"/>
      <c r="AM1112" s="23"/>
      <c r="AN1112" s="23"/>
      <c r="AO1112" s="23"/>
      <c r="AP1112" s="23"/>
      <c r="AQ1112" s="23"/>
      <c r="AR1112" s="23"/>
      <c r="AS1112" s="23"/>
      <c r="AT1112" s="23"/>
      <c r="AU1112" s="23"/>
      <c r="AV1112" s="23"/>
      <c r="AW1112" s="23"/>
      <c r="AX1112" s="23"/>
      <c r="AY1112" s="23"/>
      <c r="AZ1112" s="23"/>
      <c r="BA1112" s="23"/>
      <c r="BB1112" s="23"/>
      <c r="BC1112" s="23"/>
      <c r="BD1112" s="23"/>
      <c r="BE1112" s="23"/>
      <c r="BF1112" s="23"/>
      <c r="BG1112" s="23"/>
      <c r="BH1112" s="23"/>
      <c r="BI1112" s="23"/>
      <c r="BJ1112" s="23"/>
      <c r="BK1112" s="23"/>
      <c r="BL1112" s="23"/>
      <c r="BM1112" s="23"/>
      <c r="BN1112" s="23"/>
      <c r="BO1112" s="23"/>
      <c r="BP1112" s="23"/>
      <c r="BQ1112" s="23"/>
      <c r="BR1112" s="23"/>
      <c r="BS1112" s="23"/>
      <c r="BT1112" s="23"/>
      <c r="BU1112" s="23"/>
      <c r="BV1112" s="23"/>
      <c r="BW1112" s="23"/>
      <c r="BX1112" s="23"/>
      <c r="BY1112" s="23"/>
      <c r="BZ1112" s="23"/>
      <c r="CA1112" s="23"/>
      <c r="CB1112" s="23"/>
      <c r="CC1112" s="23"/>
      <c r="CD1112" s="23"/>
      <c r="CE1112" s="23"/>
      <c r="CF1112" s="23"/>
      <c r="CG1112" s="23"/>
      <c r="CH1112" s="23"/>
      <c r="CI1112" s="23"/>
      <c r="CJ1112" s="23"/>
      <c r="CK1112" s="23"/>
      <c r="CL1112" s="23"/>
      <c r="CM1112" s="23"/>
      <c r="CN1112" s="23"/>
      <c r="CO1112" s="23"/>
      <c r="CP1112" s="23"/>
      <c r="CQ1112" s="23"/>
      <c r="CR1112" s="23"/>
      <c r="CS1112" s="23"/>
      <c r="CT1112" s="23"/>
      <c r="CU1112" s="23"/>
      <c r="CV1112" s="23"/>
      <c r="CW1112" s="23"/>
      <c r="CX1112" s="23"/>
      <c r="CY1112" s="23"/>
      <c r="CZ1112" s="23"/>
      <c r="DA1112" s="23"/>
      <c r="DB1112" s="23"/>
      <c r="DC1112" s="23"/>
      <c r="DD1112" s="23"/>
      <c r="DE1112" s="23"/>
      <c r="DF1112" s="23"/>
      <c r="DG1112" s="23"/>
      <c r="DH1112" s="23"/>
      <c r="DI1112" s="23"/>
      <c r="DJ1112" s="23"/>
      <c r="DK1112" s="23"/>
      <c r="DL1112" s="23"/>
      <c r="DM1112" s="23"/>
      <c r="DN1112" s="23"/>
      <c r="DO1112" s="23"/>
      <c r="DP1112" s="23"/>
      <c r="DQ1112" s="23"/>
      <c r="DR1112" s="23"/>
      <c r="DS1112" s="23"/>
      <c r="DT1112" s="23"/>
      <c r="DU1112" s="23"/>
      <c r="DV1112" s="23"/>
      <c r="DW1112" s="23"/>
      <c r="DX1112" s="23"/>
      <c r="DY1112" s="23"/>
      <c r="DZ1112" s="23"/>
      <c r="EA1112" s="23"/>
      <c r="EB1112" s="23"/>
      <c r="EC1112" s="23"/>
      <c r="ED1112" s="23"/>
      <c r="EE1112" s="23"/>
      <c r="EF1112" s="23"/>
      <c r="EG1112" s="23"/>
      <c r="EH1112" s="23"/>
      <c r="EI1112" s="23"/>
      <c r="EJ1112" s="23"/>
      <c r="EK1112" s="23"/>
      <c r="EL1112" s="23"/>
      <c r="EM1112" s="23"/>
      <c r="EN1112" s="23"/>
      <c r="EO1112" s="23"/>
      <c r="EP1112" s="23"/>
      <c r="EQ1112" s="23"/>
      <c r="ER1112" s="23"/>
      <c r="ES1112" s="23"/>
      <c r="ET1112" s="23"/>
      <c r="EU1112" s="23"/>
      <c r="EV1112" s="23"/>
      <c r="EW1112" s="23"/>
      <c r="EX1112" s="23"/>
      <c r="EY1112" s="23"/>
      <c r="EZ1112" s="23"/>
      <c r="FA1112" s="23"/>
      <c r="FB1112" s="23"/>
      <c r="FC1112" s="23"/>
      <c r="FD1112" s="23"/>
      <c r="FE1112" s="23"/>
      <c r="FF1112" s="23"/>
      <c r="FG1112" s="23"/>
      <c r="FH1112" s="23"/>
      <c r="FI1112" s="23"/>
      <c r="FJ1112" s="23"/>
      <c r="FK1112" s="23"/>
      <c r="FL1112" s="23"/>
      <c r="FM1112" s="23"/>
      <c r="FN1112" s="23"/>
      <c r="FO1112" s="23"/>
      <c r="FP1112" s="23"/>
      <c r="FQ1112" s="23"/>
      <c r="FR1112" s="23"/>
      <c r="FS1112" s="23"/>
      <c r="FT1112" s="23"/>
      <c r="FU1112" s="23"/>
      <c r="FV1112" s="23"/>
      <c r="FW1112" s="23"/>
      <c r="FX1112" s="23"/>
      <c r="FY1112" s="23"/>
      <c r="FZ1112" s="23"/>
      <c r="GA1112" s="23"/>
      <c r="GB1112" s="23"/>
      <c r="GC1112" s="23"/>
      <c r="GD1112" s="23"/>
      <c r="GE1112" s="23"/>
      <c r="GF1112" s="23"/>
      <c r="GG1112" s="23"/>
      <c r="GH1112" s="23"/>
      <c r="GI1112" s="23"/>
      <c r="GJ1112" s="23"/>
      <c r="GK1112" s="23"/>
    </row>
    <row r="1113" spans="1:193" x14ac:dyDescent="0.35">
      <c r="A1113" s="23"/>
      <c r="B1113" s="23"/>
      <c r="C1113" s="23"/>
      <c r="D1113" s="23"/>
      <c r="E1113" s="23"/>
      <c r="F1113" s="23"/>
      <c r="G1113" s="23"/>
      <c r="H1113" s="23"/>
      <c r="I1113" s="23"/>
      <c r="J1113" s="23"/>
      <c r="K1113" s="23"/>
      <c r="L1113" s="23"/>
      <c r="M1113" s="23"/>
      <c r="N1113" s="23"/>
      <c r="O1113" s="23"/>
      <c r="P1113" s="23"/>
      <c r="Q1113" s="23"/>
      <c r="R1113" s="23"/>
      <c r="S1113" s="23"/>
      <c r="T1113" s="23"/>
      <c r="U1113" s="23"/>
      <c r="V1113" s="23"/>
      <c r="W1113" s="23"/>
      <c r="X1113" s="23"/>
      <c r="Y1113" s="23"/>
      <c r="Z1113" s="23"/>
      <c r="AA1113" s="23"/>
      <c r="AB1113" s="23"/>
      <c r="AC1113" s="23"/>
      <c r="AD1113" s="23"/>
      <c r="AE1113" s="23"/>
      <c r="AF1113" s="23"/>
      <c r="AG1113" s="23"/>
      <c r="AH1113" s="23"/>
      <c r="AI1113" s="23"/>
      <c r="AJ1113" s="23"/>
      <c r="AK1113" s="23"/>
      <c r="AL1113" s="23"/>
      <c r="AM1113" s="23"/>
      <c r="AN1113" s="23"/>
      <c r="AO1113" s="23"/>
      <c r="AP1113" s="23"/>
      <c r="AQ1113" s="23"/>
      <c r="AR1113" s="23"/>
      <c r="AS1113" s="23"/>
      <c r="AT1113" s="23"/>
      <c r="AU1113" s="23"/>
      <c r="AV1113" s="23"/>
      <c r="AW1113" s="23"/>
      <c r="AX1113" s="23"/>
      <c r="AY1113" s="23"/>
      <c r="AZ1113" s="23"/>
      <c r="BA1113" s="23"/>
      <c r="BB1113" s="23"/>
      <c r="BC1113" s="23"/>
      <c r="BD1113" s="23"/>
      <c r="BE1113" s="23"/>
      <c r="BF1113" s="23"/>
      <c r="BG1113" s="23"/>
      <c r="BH1113" s="23"/>
      <c r="BI1113" s="23"/>
      <c r="BJ1113" s="23"/>
      <c r="BK1113" s="23"/>
      <c r="BL1113" s="23"/>
      <c r="BM1113" s="23"/>
      <c r="BN1113" s="23"/>
      <c r="BO1113" s="23"/>
      <c r="BP1113" s="23"/>
      <c r="BQ1113" s="23"/>
      <c r="BR1113" s="23"/>
      <c r="BS1113" s="23"/>
      <c r="BT1113" s="23"/>
      <c r="BU1113" s="23"/>
      <c r="BV1113" s="23"/>
      <c r="BW1113" s="23"/>
      <c r="BX1113" s="23"/>
      <c r="BY1113" s="23"/>
      <c r="BZ1113" s="23"/>
      <c r="CA1113" s="23"/>
      <c r="CB1113" s="23"/>
      <c r="CC1113" s="23"/>
      <c r="CD1113" s="23"/>
      <c r="CE1113" s="23"/>
      <c r="CF1113" s="23"/>
      <c r="CG1113" s="23"/>
      <c r="CH1113" s="23"/>
      <c r="CI1113" s="23"/>
      <c r="CJ1113" s="23"/>
      <c r="CK1113" s="23"/>
      <c r="CL1113" s="23"/>
      <c r="CM1113" s="23"/>
      <c r="CN1113" s="23"/>
      <c r="CO1113" s="23"/>
      <c r="CP1113" s="23"/>
      <c r="CQ1113" s="23"/>
      <c r="CR1113" s="23"/>
      <c r="CS1113" s="23"/>
      <c r="CT1113" s="23"/>
      <c r="CU1113" s="23"/>
      <c r="CV1113" s="23"/>
      <c r="CW1113" s="23"/>
      <c r="CX1113" s="23"/>
      <c r="CY1113" s="23"/>
      <c r="CZ1113" s="23"/>
      <c r="DA1113" s="23"/>
      <c r="DB1113" s="23"/>
      <c r="DC1113" s="23"/>
      <c r="DD1113" s="23"/>
      <c r="DE1113" s="23"/>
      <c r="DF1113" s="23"/>
      <c r="DG1113" s="23"/>
      <c r="DH1113" s="23"/>
      <c r="DI1113" s="23"/>
      <c r="DJ1113" s="23"/>
      <c r="DK1113" s="23"/>
      <c r="DL1113" s="23"/>
      <c r="DM1113" s="23"/>
      <c r="DN1113" s="23"/>
      <c r="DO1113" s="23"/>
      <c r="DP1113" s="23"/>
      <c r="DQ1113" s="23"/>
      <c r="DR1113" s="23"/>
      <c r="DS1113" s="23"/>
      <c r="DT1113" s="23"/>
      <c r="DU1113" s="23"/>
      <c r="DV1113" s="23"/>
      <c r="DW1113" s="23"/>
      <c r="DX1113" s="23"/>
      <c r="DY1113" s="23"/>
      <c r="DZ1113" s="23"/>
      <c r="EA1113" s="23"/>
      <c r="EB1113" s="23"/>
      <c r="EC1113" s="23"/>
      <c r="ED1113" s="23"/>
      <c r="EE1113" s="23"/>
      <c r="EF1113" s="23"/>
      <c r="EG1113" s="23"/>
      <c r="EH1113" s="23"/>
      <c r="EI1113" s="23"/>
      <c r="EJ1113" s="23"/>
      <c r="EK1113" s="23"/>
      <c r="EL1113" s="23"/>
      <c r="EM1113" s="23"/>
      <c r="EN1113" s="23"/>
      <c r="EO1113" s="23"/>
      <c r="EP1113" s="23"/>
      <c r="EQ1113" s="23"/>
      <c r="ER1113" s="23"/>
      <c r="ES1113" s="23"/>
      <c r="ET1113" s="23"/>
      <c r="EU1113" s="23"/>
      <c r="EV1113" s="23"/>
      <c r="EW1113" s="23"/>
      <c r="EX1113" s="23"/>
      <c r="EY1113" s="23"/>
      <c r="EZ1113" s="23"/>
      <c r="FA1113" s="23"/>
      <c r="FB1113" s="23"/>
      <c r="FC1113" s="23"/>
      <c r="FD1113" s="23"/>
      <c r="FE1113" s="23"/>
      <c r="FF1113" s="23"/>
      <c r="FG1113" s="23"/>
      <c r="FH1113" s="23"/>
      <c r="FI1113" s="23"/>
      <c r="FJ1113" s="23"/>
      <c r="FK1113" s="23"/>
      <c r="FL1113" s="23"/>
      <c r="FM1113" s="23"/>
      <c r="FN1113" s="23"/>
      <c r="FO1113" s="23"/>
      <c r="FP1113" s="23"/>
      <c r="FQ1113" s="23"/>
      <c r="FR1113" s="23"/>
      <c r="FS1113" s="23"/>
      <c r="FT1113" s="23"/>
      <c r="FU1113" s="23"/>
      <c r="FV1113" s="23"/>
      <c r="FW1113" s="23"/>
      <c r="FX1113" s="23"/>
      <c r="FY1113" s="23"/>
      <c r="FZ1113" s="23"/>
      <c r="GA1113" s="23"/>
      <c r="GB1113" s="23"/>
      <c r="GC1113" s="23"/>
      <c r="GD1113" s="23"/>
      <c r="GE1113" s="23"/>
      <c r="GF1113" s="23"/>
      <c r="GG1113" s="23"/>
      <c r="GH1113" s="23"/>
      <c r="GI1113" s="23"/>
      <c r="GJ1113" s="23"/>
      <c r="GK1113" s="23"/>
    </row>
    <row r="1114" spans="1:193" x14ac:dyDescent="0.35">
      <c r="A1114" s="23"/>
      <c r="B1114" s="23"/>
      <c r="C1114" s="23"/>
      <c r="D1114" s="23"/>
      <c r="E1114" s="23"/>
      <c r="F1114" s="23"/>
      <c r="G1114" s="23"/>
      <c r="H1114" s="23"/>
      <c r="I1114" s="23"/>
      <c r="J1114" s="23"/>
      <c r="K1114" s="23"/>
      <c r="L1114" s="23"/>
      <c r="M1114" s="23"/>
      <c r="N1114" s="23"/>
      <c r="O1114" s="23"/>
      <c r="P1114" s="23"/>
      <c r="Q1114" s="23"/>
      <c r="R1114" s="23"/>
      <c r="S1114" s="23"/>
      <c r="T1114" s="23"/>
      <c r="U1114" s="23"/>
      <c r="V1114" s="23"/>
      <c r="W1114" s="23"/>
      <c r="X1114" s="23"/>
      <c r="Y1114" s="23"/>
      <c r="Z1114" s="23"/>
      <c r="AA1114" s="23"/>
      <c r="AB1114" s="23"/>
      <c r="AC1114" s="23"/>
      <c r="AD1114" s="23"/>
      <c r="AE1114" s="23"/>
      <c r="AF1114" s="23"/>
      <c r="AG1114" s="23"/>
      <c r="AH1114" s="23"/>
      <c r="AI1114" s="23"/>
      <c r="AJ1114" s="23"/>
      <c r="AK1114" s="23"/>
      <c r="AL1114" s="23"/>
      <c r="AM1114" s="23"/>
      <c r="AN1114" s="23"/>
      <c r="AO1114" s="23"/>
      <c r="AP1114" s="23"/>
      <c r="AQ1114" s="23"/>
      <c r="AR1114" s="23"/>
      <c r="AS1114" s="23"/>
      <c r="AT1114" s="23"/>
      <c r="AU1114" s="23"/>
      <c r="AV1114" s="23"/>
      <c r="AW1114" s="23"/>
      <c r="AX1114" s="23"/>
      <c r="AY1114" s="23"/>
      <c r="AZ1114" s="23"/>
      <c r="BA1114" s="23"/>
      <c r="BB1114" s="23"/>
      <c r="BC1114" s="23"/>
      <c r="BD1114" s="23"/>
      <c r="BE1114" s="23"/>
      <c r="BF1114" s="23"/>
      <c r="BG1114" s="23"/>
      <c r="BH1114" s="23"/>
      <c r="BI1114" s="23"/>
      <c r="BJ1114" s="23"/>
      <c r="BK1114" s="23"/>
      <c r="BL1114" s="23"/>
      <c r="BM1114" s="23"/>
      <c r="BN1114" s="23"/>
      <c r="BO1114" s="23"/>
      <c r="BP1114" s="23"/>
      <c r="BQ1114" s="23"/>
      <c r="BR1114" s="23"/>
      <c r="BS1114" s="23"/>
      <c r="BT1114" s="23"/>
      <c r="BU1114" s="23"/>
      <c r="BV1114" s="23"/>
      <c r="BW1114" s="23"/>
      <c r="BX1114" s="23"/>
      <c r="BY1114" s="23"/>
      <c r="BZ1114" s="23"/>
      <c r="CA1114" s="23"/>
      <c r="CB1114" s="23"/>
      <c r="CC1114" s="23"/>
      <c r="CD1114" s="23"/>
      <c r="CE1114" s="23"/>
      <c r="CF1114" s="23"/>
      <c r="CG1114" s="23"/>
      <c r="CH1114" s="23"/>
      <c r="CI1114" s="23"/>
      <c r="CJ1114" s="23"/>
      <c r="CK1114" s="23"/>
      <c r="CL1114" s="23"/>
      <c r="CM1114" s="23"/>
      <c r="CN1114" s="23"/>
      <c r="CO1114" s="23"/>
      <c r="CP1114" s="23"/>
      <c r="CQ1114" s="23"/>
      <c r="CR1114" s="23"/>
      <c r="CS1114" s="23"/>
      <c r="CT1114" s="23"/>
      <c r="CU1114" s="23"/>
      <c r="CV1114" s="23"/>
      <c r="CW1114" s="23"/>
      <c r="CX1114" s="23"/>
      <c r="CY1114" s="23"/>
      <c r="CZ1114" s="23"/>
      <c r="DA1114" s="23"/>
      <c r="DB1114" s="23"/>
      <c r="DC1114" s="23"/>
      <c r="DD1114" s="23"/>
      <c r="DE1114" s="23"/>
      <c r="DF1114" s="23"/>
      <c r="DG1114" s="23"/>
      <c r="DH1114" s="23"/>
      <c r="DI1114" s="23"/>
      <c r="DJ1114" s="23"/>
      <c r="DK1114" s="23"/>
      <c r="DL1114" s="23"/>
      <c r="DM1114" s="23"/>
      <c r="DN1114" s="23"/>
      <c r="DO1114" s="23"/>
      <c r="DP1114" s="23"/>
      <c r="DQ1114" s="23"/>
      <c r="DR1114" s="23"/>
      <c r="DS1114" s="23"/>
      <c r="DT1114" s="23"/>
      <c r="DU1114" s="23"/>
      <c r="DV1114" s="23"/>
      <c r="DW1114" s="23"/>
      <c r="DX1114" s="23"/>
      <c r="DY1114" s="23"/>
      <c r="DZ1114" s="23"/>
      <c r="EA1114" s="23"/>
      <c r="EB1114" s="23"/>
      <c r="EC1114" s="23"/>
      <c r="ED1114" s="23"/>
      <c r="EE1114" s="23"/>
      <c r="EF1114" s="23"/>
      <c r="EG1114" s="23"/>
      <c r="EH1114" s="23"/>
      <c r="EI1114" s="23"/>
      <c r="EJ1114" s="23"/>
      <c r="EK1114" s="23"/>
      <c r="EL1114" s="23"/>
      <c r="EM1114" s="23"/>
      <c r="EN1114" s="23"/>
      <c r="EO1114" s="23"/>
      <c r="EP1114" s="23"/>
      <c r="EQ1114" s="23"/>
      <c r="ER1114" s="23"/>
      <c r="ES1114" s="23"/>
      <c r="ET1114" s="23"/>
      <c r="EU1114" s="23"/>
      <c r="EV1114" s="23"/>
      <c r="EW1114" s="23"/>
      <c r="EX1114" s="23"/>
      <c r="EY1114" s="23"/>
      <c r="EZ1114" s="23"/>
      <c r="FA1114" s="23"/>
      <c r="FB1114" s="23"/>
      <c r="FC1114" s="23"/>
      <c r="FD1114" s="23"/>
      <c r="FE1114" s="23"/>
      <c r="FF1114" s="23"/>
      <c r="FG1114" s="23"/>
      <c r="FH1114" s="23"/>
      <c r="FI1114" s="23"/>
      <c r="FJ1114" s="23"/>
      <c r="FK1114" s="23"/>
      <c r="FL1114" s="23"/>
      <c r="FM1114" s="23"/>
      <c r="FN1114" s="23"/>
      <c r="FO1114" s="23"/>
      <c r="FP1114" s="23"/>
      <c r="FQ1114" s="23"/>
      <c r="FR1114" s="23"/>
      <c r="FS1114" s="23"/>
      <c r="FT1114" s="23"/>
      <c r="FU1114" s="23"/>
      <c r="FV1114" s="23"/>
      <c r="FW1114" s="23"/>
      <c r="FX1114" s="23"/>
      <c r="FY1114" s="23"/>
      <c r="FZ1114" s="23"/>
      <c r="GA1114" s="23"/>
      <c r="GB1114" s="23"/>
      <c r="GC1114" s="23"/>
      <c r="GD1114" s="23"/>
      <c r="GE1114" s="23"/>
      <c r="GF1114" s="23"/>
      <c r="GG1114" s="23"/>
      <c r="GH1114" s="23"/>
      <c r="GI1114" s="23"/>
      <c r="GJ1114" s="23"/>
      <c r="GK1114" s="23"/>
    </row>
    <row r="1115" spans="1:193" x14ac:dyDescent="0.35">
      <c r="A1115" s="23"/>
      <c r="B1115" s="23"/>
      <c r="C1115" s="23"/>
      <c r="D1115" s="23"/>
      <c r="E1115" s="23"/>
      <c r="F1115" s="23"/>
      <c r="G1115" s="23"/>
      <c r="H1115" s="23"/>
      <c r="I1115" s="23"/>
      <c r="J1115" s="23"/>
      <c r="K1115" s="23"/>
      <c r="L1115" s="23"/>
      <c r="M1115" s="23"/>
      <c r="N1115" s="23"/>
      <c r="O1115" s="23"/>
      <c r="P1115" s="23"/>
      <c r="Q1115" s="23"/>
      <c r="R1115" s="23"/>
      <c r="S1115" s="23"/>
      <c r="T1115" s="23"/>
      <c r="U1115" s="23"/>
      <c r="V1115" s="23"/>
      <c r="W1115" s="23"/>
      <c r="X1115" s="23"/>
      <c r="Y1115" s="23"/>
      <c r="Z1115" s="23"/>
      <c r="AA1115" s="23"/>
      <c r="AB1115" s="23"/>
      <c r="AC1115" s="23"/>
      <c r="AD1115" s="23"/>
      <c r="AE1115" s="23"/>
      <c r="AF1115" s="23"/>
      <c r="AG1115" s="23"/>
      <c r="AH1115" s="23"/>
      <c r="AI1115" s="23"/>
      <c r="AJ1115" s="23"/>
      <c r="AK1115" s="23"/>
      <c r="AL1115" s="23"/>
      <c r="AM1115" s="23"/>
      <c r="AN1115" s="23"/>
      <c r="AO1115" s="23"/>
      <c r="AP1115" s="23"/>
      <c r="AQ1115" s="23"/>
      <c r="AR1115" s="23"/>
      <c r="AS1115" s="23"/>
      <c r="AT1115" s="23"/>
      <c r="AU1115" s="23"/>
      <c r="AV1115" s="23"/>
      <c r="AW1115" s="23"/>
      <c r="AX1115" s="23"/>
      <c r="AY1115" s="23"/>
      <c r="AZ1115" s="23"/>
      <c r="BA1115" s="23"/>
      <c r="BB1115" s="23"/>
      <c r="BC1115" s="23"/>
      <c r="BD1115" s="23"/>
      <c r="BE1115" s="23"/>
      <c r="BF1115" s="23"/>
      <c r="BG1115" s="23"/>
      <c r="BH1115" s="23"/>
      <c r="BI1115" s="23"/>
      <c r="BJ1115" s="23"/>
      <c r="BK1115" s="23"/>
      <c r="BL1115" s="23"/>
      <c r="BM1115" s="23"/>
      <c r="BN1115" s="23"/>
      <c r="BO1115" s="23"/>
      <c r="BP1115" s="23"/>
      <c r="BQ1115" s="23"/>
      <c r="BR1115" s="23"/>
      <c r="BS1115" s="23"/>
      <c r="BT1115" s="23"/>
      <c r="BU1115" s="23"/>
      <c r="BV1115" s="23"/>
      <c r="BW1115" s="23"/>
      <c r="BX1115" s="23"/>
      <c r="BY1115" s="23"/>
      <c r="BZ1115" s="23"/>
      <c r="CA1115" s="23"/>
      <c r="CB1115" s="23"/>
      <c r="CC1115" s="23"/>
      <c r="CD1115" s="23"/>
      <c r="CE1115" s="23"/>
      <c r="CF1115" s="23"/>
      <c r="CG1115" s="23"/>
      <c r="CH1115" s="23"/>
      <c r="CI1115" s="23"/>
      <c r="CJ1115" s="23"/>
      <c r="CK1115" s="23"/>
      <c r="CL1115" s="23"/>
      <c r="CM1115" s="23"/>
      <c r="CN1115" s="23"/>
      <c r="CO1115" s="23"/>
      <c r="CP1115" s="23"/>
      <c r="CQ1115" s="23"/>
      <c r="CR1115" s="23"/>
      <c r="CS1115" s="23"/>
      <c r="CT1115" s="23"/>
      <c r="CU1115" s="23"/>
      <c r="CV1115" s="23"/>
      <c r="CW1115" s="23"/>
      <c r="CX1115" s="23"/>
      <c r="CY1115" s="23"/>
      <c r="CZ1115" s="23"/>
      <c r="DA1115" s="23"/>
      <c r="DB1115" s="23"/>
      <c r="DC1115" s="23"/>
      <c r="DD1115" s="23"/>
      <c r="DE1115" s="23"/>
      <c r="DF1115" s="23"/>
      <c r="DG1115" s="23"/>
      <c r="DH1115" s="23"/>
      <c r="DI1115" s="23"/>
      <c r="DJ1115" s="23"/>
      <c r="DK1115" s="23"/>
      <c r="DL1115" s="23"/>
      <c r="DM1115" s="23"/>
      <c r="DN1115" s="23"/>
      <c r="DO1115" s="23"/>
      <c r="DP1115" s="23"/>
      <c r="DQ1115" s="23"/>
      <c r="DR1115" s="23"/>
      <c r="DS1115" s="23"/>
      <c r="DT1115" s="23"/>
      <c r="DU1115" s="23"/>
      <c r="DV1115" s="23"/>
      <c r="DW1115" s="23"/>
      <c r="DX1115" s="23"/>
      <c r="DY1115" s="23"/>
      <c r="DZ1115" s="23"/>
      <c r="EA1115" s="23"/>
      <c r="EB1115" s="23"/>
      <c r="EC1115" s="23"/>
      <c r="ED1115" s="23"/>
      <c r="EE1115" s="23"/>
      <c r="EF1115" s="23"/>
      <c r="EG1115" s="23"/>
      <c r="EH1115" s="23"/>
      <c r="EI1115" s="23"/>
      <c r="EJ1115" s="23"/>
      <c r="EK1115" s="23"/>
      <c r="EL1115" s="23"/>
      <c r="EM1115" s="23"/>
      <c r="EN1115" s="23"/>
      <c r="EO1115" s="23"/>
      <c r="EP1115" s="23"/>
      <c r="EQ1115" s="23"/>
      <c r="ER1115" s="23"/>
      <c r="ES1115" s="23"/>
      <c r="ET1115" s="23"/>
      <c r="EU1115" s="23"/>
      <c r="EV1115" s="23"/>
      <c r="EW1115" s="23"/>
      <c r="EX1115" s="23"/>
      <c r="EY1115" s="23"/>
      <c r="EZ1115" s="23"/>
      <c r="FA1115" s="23"/>
      <c r="FB1115" s="23"/>
      <c r="FC1115" s="23"/>
      <c r="FD1115" s="23"/>
      <c r="FE1115" s="23"/>
      <c r="FF1115" s="23"/>
      <c r="FG1115" s="23"/>
      <c r="FH1115" s="23"/>
      <c r="FI1115" s="23"/>
      <c r="FJ1115" s="23"/>
      <c r="FK1115" s="23"/>
      <c r="FL1115" s="23"/>
      <c r="FM1115" s="23"/>
      <c r="FN1115" s="23"/>
      <c r="FO1115" s="23"/>
      <c r="FP1115" s="23"/>
      <c r="FQ1115" s="23"/>
      <c r="FR1115" s="23"/>
      <c r="FS1115" s="23"/>
      <c r="FT1115" s="23"/>
      <c r="FU1115" s="23"/>
      <c r="FV1115" s="23"/>
      <c r="FW1115" s="23"/>
      <c r="FX1115" s="23"/>
      <c r="FY1115" s="23"/>
      <c r="FZ1115" s="23"/>
      <c r="GA1115" s="23"/>
      <c r="GB1115" s="23"/>
      <c r="GC1115" s="23"/>
      <c r="GD1115" s="23"/>
      <c r="GE1115" s="23"/>
      <c r="GF1115" s="23"/>
      <c r="GG1115" s="23"/>
      <c r="GH1115" s="23"/>
      <c r="GI1115" s="23"/>
      <c r="GJ1115" s="23"/>
      <c r="GK1115" s="23"/>
    </row>
    <row r="1116" spans="1:193" x14ac:dyDescent="0.35">
      <c r="A1116" s="23"/>
      <c r="B1116" s="23"/>
      <c r="C1116" s="23"/>
      <c r="D1116" s="23"/>
      <c r="E1116" s="23"/>
      <c r="F1116" s="23"/>
      <c r="G1116" s="23"/>
      <c r="H1116" s="23"/>
      <c r="I1116" s="23"/>
      <c r="J1116" s="23"/>
      <c r="K1116" s="23"/>
      <c r="L1116" s="23"/>
      <c r="M1116" s="23"/>
      <c r="N1116" s="23"/>
      <c r="O1116" s="23"/>
      <c r="P1116" s="23"/>
      <c r="Q1116" s="23"/>
      <c r="R1116" s="23"/>
      <c r="S1116" s="23"/>
      <c r="T1116" s="23"/>
      <c r="U1116" s="23"/>
      <c r="V1116" s="23"/>
      <c r="W1116" s="23"/>
      <c r="X1116" s="23"/>
      <c r="Y1116" s="23"/>
      <c r="Z1116" s="23"/>
      <c r="AA1116" s="23"/>
      <c r="AB1116" s="23"/>
      <c r="AC1116" s="23"/>
      <c r="AD1116" s="23"/>
      <c r="AE1116" s="23"/>
      <c r="AF1116" s="23"/>
      <c r="AG1116" s="23"/>
      <c r="AH1116" s="23"/>
      <c r="AI1116" s="23"/>
      <c r="AJ1116" s="23"/>
      <c r="AK1116" s="23"/>
      <c r="AL1116" s="23"/>
      <c r="AM1116" s="23"/>
      <c r="AN1116" s="23"/>
      <c r="AO1116" s="23"/>
      <c r="AP1116" s="23"/>
      <c r="AQ1116" s="23"/>
      <c r="AR1116" s="23"/>
      <c r="AS1116" s="23"/>
      <c r="AT1116" s="23"/>
      <c r="AU1116" s="23"/>
      <c r="AV1116" s="23"/>
      <c r="AW1116" s="23"/>
      <c r="AX1116" s="23"/>
      <c r="AY1116" s="23"/>
      <c r="AZ1116" s="23"/>
      <c r="BA1116" s="23"/>
      <c r="BB1116" s="23"/>
      <c r="BC1116" s="23"/>
      <c r="BD1116" s="23"/>
      <c r="BE1116" s="23"/>
      <c r="BF1116" s="23"/>
      <c r="BG1116" s="23"/>
      <c r="BH1116" s="23"/>
      <c r="BI1116" s="23"/>
      <c r="BJ1116" s="23"/>
      <c r="BK1116" s="23"/>
      <c r="BL1116" s="23"/>
      <c r="BM1116" s="23"/>
      <c r="BN1116" s="23"/>
      <c r="BO1116" s="23"/>
      <c r="BP1116" s="23"/>
      <c r="BQ1116" s="23"/>
      <c r="BR1116" s="23"/>
      <c r="BS1116" s="23"/>
      <c r="BT1116" s="23"/>
      <c r="BU1116" s="23"/>
      <c r="BV1116" s="23"/>
      <c r="BW1116" s="23"/>
      <c r="BX1116" s="23"/>
      <c r="BY1116" s="23"/>
      <c r="BZ1116" s="23"/>
      <c r="CA1116" s="23"/>
      <c r="CB1116" s="23"/>
      <c r="CC1116" s="23"/>
      <c r="CD1116" s="23"/>
      <c r="CE1116" s="23"/>
      <c r="CF1116" s="23"/>
      <c r="CG1116" s="23"/>
      <c r="CH1116" s="23"/>
      <c r="CI1116" s="23"/>
      <c r="CJ1116" s="23"/>
      <c r="CK1116" s="23"/>
      <c r="CL1116" s="23"/>
      <c r="CM1116" s="23"/>
      <c r="CN1116" s="23"/>
      <c r="CO1116" s="23"/>
      <c r="CP1116" s="23"/>
      <c r="CQ1116" s="23"/>
      <c r="CR1116" s="23"/>
      <c r="CS1116" s="23"/>
      <c r="CT1116" s="23"/>
      <c r="CU1116" s="23"/>
      <c r="CV1116" s="23"/>
      <c r="CW1116" s="23"/>
      <c r="CX1116" s="23"/>
      <c r="CY1116" s="23"/>
      <c r="CZ1116" s="23"/>
      <c r="DA1116" s="23"/>
      <c r="DB1116" s="23"/>
      <c r="DC1116" s="23"/>
      <c r="DD1116" s="23"/>
      <c r="DE1116" s="23"/>
      <c r="DF1116" s="23"/>
      <c r="DG1116" s="23"/>
      <c r="DH1116" s="23"/>
      <c r="DI1116" s="23"/>
      <c r="DJ1116" s="23"/>
      <c r="DK1116" s="23"/>
      <c r="DL1116" s="23"/>
      <c r="DM1116" s="23"/>
      <c r="DN1116" s="23"/>
      <c r="DO1116" s="23"/>
      <c r="DP1116" s="23"/>
      <c r="DQ1116" s="23"/>
      <c r="DR1116" s="23"/>
      <c r="DS1116" s="23"/>
      <c r="DT1116" s="23"/>
      <c r="DU1116" s="23"/>
      <c r="DV1116" s="23"/>
      <c r="DW1116" s="23"/>
      <c r="DX1116" s="23"/>
      <c r="DY1116" s="23"/>
      <c r="DZ1116" s="23"/>
      <c r="EA1116" s="23"/>
      <c r="EB1116" s="23"/>
      <c r="EC1116" s="23"/>
      <c r="ED1116" s="23"/>
      <c r="EE1116" s="23"/>
      <c r="EF1116" s="23"/>
      <c r="EG1116" s="23"/>
      <c r="EH1116" s="23"/>
      <c r="EI1116" s="23"/>
      <c r="EJ1116" s="23"/>
      <c r="EK1116" s="23"/>
      <c r="EL1116" s="23"/>
      <c r="EM1116" s="23"/>
      <c r="EN1116" s="23"/>
      <c r="EO1116" s="23"/>
      <c r="EP1116" s="23"/>
      <c r="EQ1116" s="23"/>
      <c r="ER1116" s="23"/>
      <c r="ES1116" s="23"/>
      <c r="ET1116" s="23"/>
      <c r="EU1116" s="23"/>
      <c r="EV1116" s="23"/>
      <c r="EW1116" s="23"/>
      <c r="EX1116" s="23"/>
      <c r="EY1116" s="23"/>
      <c r="EZ1116" s="23"/>
      <c r="FA1116" s="23"/>
      <c r="FB1116" s="23"/>
      <c r="FC1116" s="23"/>
      <c r="FD1116" s="23"/>
      <c r="FE1116" s="23"/>
      <c r="FF1116" s="23"/>
      <c r="FG1116" s="23"/>
      <c r="FH1116" s="23"/>
      <c r="FI1116" s="23"/>
      <c r="FJ1116" s="23"/>
      <c r="FK1116" s="23"/>
      <c r="FL1116" s="23"/>
      <c r="FM1116" s="23"/>
      <c r="FN1116" s="23"/>
      <c r="FO1116" s="23"/>
      <c r="FP1116" s="23"/>
      <c r="FQ1116" s="23"/>
      <c r="FR1116" s="23"/>
      <c r="FS1116" s="23"/>
      <c r="FT1116" s="23"/>
      <c r="FU1116" s="23"/>
      <c r="FV1116" s="23"/>
      <c r="FW1116" s="23"/>
      <c r="FX1116" s="23"/>
      <c r="FY1116" s="23"/>
      <c r="FZ1116" s="23"/>
      <c r="GA1116" s="23"/>
      <c r="GB1116" s="23"/>
      <c r="GC1116" s="23"/>
      <c r="GD1116" s="23"/>
      <c r="GE1116" s="23"/>
      <c r="GF1116" s="23"/>
      <c r="GG1116" s="23"/>
      <c r="GH1116" s="23"/>
      <c r="GI1116" s="23"/>
      <c r="GJ1116" s="23"/>
      <c r="GK1116" s="23"/>
    </row>
    <row r="1117" spans="1:193" x14ac:dyDescent="0.35">
      <c r="A1117" s="23"/>
      <c r="B1117" s="23"/>
      <c r="C1117" s="23"/>
      <c r="D1117" s="23"/>
      <c r="E1117" s="23"/>
      <c r="F1117" s="23"/>
      <c r="G1117" s="23"/>
      <c r="H1117" s="23"/>
      <c r="I1117" s="23"/>
      <c r="J1117" s="23"/>
      <c r="K1117" s="23"/>
      <c r="L1117" s="23"/>
      <c r="M1117" s="23"/>
      <c r="N1117" s="23"/>
      <c r="O1117" s="23"/>
      <c r="P1117" s="23"/>
      <c r="Q1117" s="23"/>
      <c r="R1117" s="23"/>
      <c r="S1117" s="23"/>
      <c r="T1117" s="23"/>
      <c r="U1117" s="23"/>
      <c r="V1117" s="23"/>
      <c r="W1117" s="23"/>
      <c r="X1117" s="23"/>
      <c r="Y1117" s="23"/>
      <c r="Z1117" s="23"/>
      <c r="AA1117" s="23"/>
      <c r="AB1117" s="23"/>
      <c r="AC1117" s="23"/>
      <c r="AD1117" s="23"/>
      <c r="AE1117" s="23"/>
      <c r="AF1117" s="23"/>
      <c r="AG1117" s="23"/>
      <c r="AH1117" s="23"/>
      <c r="AI1117" s="23"/>
      <c r="AJ1117" s="23"/>
      <c r="AK1117" s="23"/>
      <c r="AL1117" s="23"/>
      <c r="AM1117" s="23"/>
      <c r="AN1117" s="23"/>
      <c r="AO1117" s="23"/>
      <c r="AP1117" s="23"/>
      <c r="AQ1117" s="23"/>
      <c r="AR1117" s="23"/>
      <c r="AS1117" s="23"/>
      <c r="AT1117" s="23"/>
      <c r="AU1117" s="23"/>
      <c r="AV1117" s="23"/>
      <c r="AW1117" s="23"/>
      <c r="AX1117" s="23"/>
      <c r="AY1117" s="23"/>
      <c r="AZ1117" s="23"/>
      <c r="BA1117" s="23"/>
      <c r="BB1117" s="23"/>
      <c r="BC1117" s="23"/>
      <c r="BD1117" s="23"/>
      <c r="BE1117" s="23"/>
      <c r="BF1117" s="23"/>
      <c r="BG1117" s="23"/>
      <c r="BH1117" s="23"/>
      <c r="BI1117" s="23"/>
      <c r="BJ1117" s="23"/>
      <c r="BK1117" s="23"/>
      <c r="BL1117" s="23"/>
      <c r="BM1117" s="23"/>
      <c r="BN1117" s="23"/>
      <c r="BO1117" s="23"/>
      <c r="BP1117" s="23"/>
      <c r="BQ1117" s="23"/>
      <c r="BR1117" s="23"/>
      <c r="BS1117" s="23"/>
      <c r="BT1117" s="23"/>
      <c r="BU1117" s="23"/>
      <c r="BV1117" s="23"/>
      <c r="BW1117" s="23"/>
      <c r="BX1117" s="23"/>
      <c r="BY1117" s="23"/>
      <c r="BZ1117" s="23"/>
      <c r="CA1117" s="23"/>
      <c r="CB1117" s="23"/>
      <c r="CC1117" s="23"/>
      <c r="CD1117" s="23"/>
      <c r="CE1117" s="23"/>
      <c r="CF1117" s="23"/>
      <c r="CG1117" s="23"/>
      <c r="CH1117" s="23"/>
      <c r="CI1117" s="23"/>
      <c r="CJ1117" s="23"/>
      <c r="CK1117" s="23"/>
      <c r="CL1117" s="23"/>
      <c r="CM1117" s="23"/>
      <c r="CN1117" s="23"/>
      <c r="CO1117" s="23"/>
      <c r="CP1117" s="23"/>
      <c r="CQ1117" s="23"/>
      <c r="CR1117" s="23"/>
      <c r="CS1117" s="23"/>
      <c r="CT1117" s="23"/>
      <c r="CU1117" s="23"/>
      <c r="CV1117" s="23"/>
      <c r="CW1117" s="23"/>
      <c r="CX1117" s="23"/>
      <c r="CY1117" s="23"/>
      <c r="CZ1117" s="23"/>
      <c r="DA1117" s="23"/>
      <c r="DB1117" s="23"/>
      <c r="DC1117" s="23"/>
      <c r="DD1117" s="23"/>
      <c r="DE1117" s="23"/>
      <c r="DF1117" s="23"/>
      <c r="DG1117" s="23"/>
      <c r="DH1117" s="23"/>
      <c r="DI1117" s="23"/>
      <c r="DJ1117" s="23"/>
      <c r="DK1117" s="23"/>
      <c r="DL1117" s="23"/>
      <c r="DM1117" s="23"/>
      <c r="DN1117" s="23"/>
      <c r="DO1117" s="23"/>
      <c r="DP1117" s="23"/>
      <c r="DQ1117" s="23"/>
      <c r="DR1117" s="23"/>
      <c r="DS1117" s="23"/>
      <c r="DT1117" s="23"/>
      <c r="DU1117" s="23"/>
      <c r="DV1117" s="23"/>
      <c r="DW1117" s="23"/>
      <c r="DX1117" s="23"/>
      <c r="DY1117" s="23"/>
      <c r="DZ1117" s="23"/>
      <c r="EA1117" s="23"/>
      <c r="EB1117" s="23"/>
      <c r="EC1117" s="23"/>
      <c r="ED1117" s="23"/>
      <c r="EE1117" s="23"/>
      <c r="EF1117" s="23"/>
      <c r="EG1117" s="23"/>
      <c r="EH1117" s="23"/>
      <c r="EI1117" s="23"/>
      <c r="EJ1117" s="23"/>
      <c r="EK1117" s="23"/>
      <c r="EL1117" s="23"/>
      <c r="EM1117" s="23"/>
      <c r="EN1117" s="23"/>
      <c r="EO1117" s="23"/>
      <c r="EP1117" s="23"/>
      <c r="EQ1117" s="23"/>
      <c r="ER1117" s="23"/>
      <c r="ES1117" s="23"/>
      <c r="ET1117" s="23"/>
      <c r="EU1117" s="23"/>
      <c r="EV1117" s="23"/>
      <c r="EW1117" s="23"/>
      <c r="EX1117" s="23"/>
      <c r="EY1117" s="23"/>
      <c r="EZ1117" s="23"/>
      <c r="FA1117" s="23"/>
      <c r="FB1117" s="23"/>
      <c r="FC1117" s="23"/>
      <c r="FD1117" s="23"/>
      <c r="FE1117" s="23"/>
      <c r="FF1117" s="23"/>
      <c r="FG1117" s="23"/>
      <c r="FH1117" s="23"/>
      <c r="FI1117" s="23"/>
      <c r="FJ1117" s="23"/>
      <c r="FK1117" s="23"/>
      <c r="FL1117" s="23"/>
      <c r="FM1117" s="23"/>
      <c r="FN1117" s="23"/>
      <c r="FO1117" s="23"/>
      <c r="FP1117" s="23"/>
      <c r="FQ1117" s="23"/>
      <c r="FR1117" s="23"/>
      <c r="FS1117" s="23"/>
      <c r="FT1117" s="23"/>
      <c r="FU1117" s="23"/>
      <c r="FV1117" s="23"/>
      <c r="FW1117" s="23"/>
      <c r="FX1117" s="23"/>
      <c r="FY1117" s="23"/>
      <c r="FZ1117" s="23"/>
      <c r="GA1117" s="23"/>
      <c r="GB1117" s="23"/>
      <c r="GC1117" s="23"/>
      <c r="GD1117" s="23"/>
      <c r="GE1117" s="23"/>
      <c r="GF1117" s="23"/>
      <c r="GG1117" s="23"/>
      <c r="GH1117" s="23"/>
      <c r="GI1117" s="23"/>
      <c r="GJ1117" s="23"/>
      <c r="GK1117" s="23"/>
    </row>
    <row r="1118" spans="1:193" x14ac:dyDescent="0.35">
      <c r="A1118" s="23"/>
      <c r="B1118" s="23"/>
      <c r="C1118" s="23"/>
      <c r="D1118" s="23"/>
      <c r="E1118" s="23"/>
      <c r="F1118" s="23"/>
      <c r="G1118" s="23"/>
      <c r="H1118" s="23"/>
      <c r="I1118" s="23"/>
      <c r="J1118" s="23"/>
      <c r="K1118" s="23"/>
      <c r="L1118" s="23"/>
      <c r="M1118" s="23"/>
      <c r="N1118" s="23"/>
      <c r="O1118" s="23"/>
      <c r="P1118" s="23"/>
      <c r="Q1118" s="23"/>
      <c r="R1118" s="23"/>
      <c r="S1118" s="23"/>
      <c r="T1118" s="23"/>
      <c r="U1118" s="23"/>
      <c r="V1118" s="23"/>
      <c r="W1118" s="23"/>
      <c r="X1118" s="23"/>
      <c r="Y1118" s="23"/>
      <c r="Z1118" s="23"/>
      <c r="AA1118" s="23"/>
      <c r="AB1118" s="23"/>
      <c r="AC1118" s="23"/>
      <c r="AD1118" s="23"/>
      <c r="AE1118" s="23"/>
      <c r="AF1118" s="23"/>
      <c r="AG1118" s="23"/>
      <c r="AH1118" s="23"/>
      <c r="AI1118" s="23"/>
      <c r="AJ1118" s="23"/>
      <c r="AK1118" s="23"/>
      <c r="AL1118" s="23"/>
      <c r="AM1118" s="23"/>
      <c r="AN1118" s="23"/>
      <c r="AO1118" s="23"/>
      <c r="AP1118" s="23"/>
      <c r="AQ1118" s="23"/>
      <c r="AR1118" s="23"/>
      <c r="AS1118" s="23"/>
      <c r="AT1118" s="23"/>
      <c r="AU1118" s="23"/>
      <c r="AV1118" s="23"/>
      <c r="AW1118" s="23"/>
      <c r="AX1118" s="23"/>
      <c r="AY1118" s="23"/>
      <c r="AZ1118" s="23"/>
      <c r="BA1118" s="23"/>
      <c r="BB1118" s="23"/>
      <c r="BC1118" s="23"/>
      <c r="BD1118" s="23"/>
      <c r="BE1118" s="23"/>
      <c r="BF1118" s="23"/>
      <c r="BG1118" s="23"/>
      <c r="BH1118" s="23"/>
      <c r="BI1118" s="23"/>
      <c r="BJ1118" s="23"/>
      <c r="BK1118" s="23"/>
      <c r="BL1118" s="23"/>
      <c r="BM1118" s="23"/>
      <c r="BN1118" s="23"/>
      <c r="BO1118" s="23"/>
      <c r="BP1118" s="23"/>
      <c r="BQ1118" s="23"/>
      <c r="BR1118" s="23"/>
      <c r="BS1118" s="23"/>
      <c r="BT1118" s="23"/>
      <c r="BU1118" s="23"/>
      <c r="BV1118" s="23"/>
      <c r="BW1118" s="23"/>
      <c r="BX1118" s="23"/>
      <c r="BY1118" s="23"/>
      <c r="BZ1118" s="23"/>
      <c r="CA1118" s="23"/>
      <c r="CB1118" s="23"/>
      <c r="CC1118" s="23"/>
      <c r="CD1118" s="23"/>
      <c r="CE1118" s="23"/>
      <c r="CF1118" s="23"/>
      <c r="CG1118" s="23"/>
      <c r="CH1118" s="23"/>
      <c r="CI1118" s="23"/>
      <c r="CJ1118" s="23"/>
      <c r="CK1118" s="23"/>
      <c r="CL1118" s="23"/>
      <c r="CM1118" s="23"/>
      <c r="CN1118" s="23"/>
      <c r="CO1118" s="23"/>
      <c r="CP1118" s="23"/>
      <c r="CQ1118" s="23"/>
      <c r="CR1118" s="23"/>
      <c r="CS1118" s="23"/>
      <c r="CT1118" s="23"/>
      <c r="CU1118" s="23"/>
      <c r="CV1118" s="23"/>
      <c r="CW1118" s="23"/>
      <c r="CX1118" s="23"/>
      <c r="CY1118" s="23"/>
      <c r="CZ1118" s="23"/>
      <c r="DA1118" s="23"/>
      <c r="DB1118" s="23"/>
      <c r="DC1118" s="23"/>
      <c r="DD1118" s="23"/>
      <c r="DE1118" s="23"/>
      <c r="DF1118" s="23"/>
      <c r="DG1118" s="23"/>
      <c r="DH1118" s="23"/>
      <c r="DI1118" s="23"/>
      <c r="DJ1118" s="23"/>
      <c r="DK1118" s="23"/>
      <c r="DL1118" s="23"/>
      <c r="DM1118" s="23"/>
      <c r="DN1118" s="23"/>
      <c r="DO1118" s="23"/>
      <c r="DP1118" s="23"/>
      <c r="DQ1118" s="23"/>
      <c r="DR1118" s="23"/>
      <c r="DS1118" s="23"/>
      <c r="DT1118" s="23"/>
      <c r="DU1118" s="23"/>
      <c r="DV1118" s="23"/>
      <c r="DW1118" s="23"/>
      <c r="DX1118" s="23"/>
      <c r="DY1118" s="23"/>
      <c r="DZ1118" s="23"/>
      <c r="EA1118" s="23"/>
      <c r="EB1118" s="23"/>
      <c r="EC1118" s="23"/>
      <c r="ED1118" s="23"/>
      <c r="EE1118" s="23"/>
      <c r="EF1118" s="23"/>
      <c r="EG1118" s="23"/>
      <c r="EH1118" s="23"/>
      <c r="EI1118" s="23"/>
      <c r="EJ1118" s="23"/>
      <c r="EK1118" s="23"/>
      <c r="EL1118" s="23"/>
      <c r="EM1118" s="23"/>
      <c r="EN1118" s="23"/>
      <c r="EO1118" s="23"/>
      <c r="EP1118" s="23"/>
      <c r="EQ1118" s="23"/>
      <c r="ER1118" s="23"/>
      <c r="ES1118" s="23"/>
      <c r="ET1118" s="23"/>
      <c r="EU1118" s="23"/>
      <c r="EV1118" s="23"/>
      <c r="EW1118" s="23"/>
      <c r="EX1118" s="23"/>
      <c r="EY1118" s="23"/>
      <c r="EZ1118" s="23"/>
      <c r="FA1118" s="23"/>
      <c r="FB1118" s="23"/>
      <c r="FC1118" s="23"/>
      <c r="FD1118" s="23"/>
      <c r="FE1118" s="23"/>
      <c r="FF1118" s="23"/>
      <c r="FG1118" s="23"/>
      <c r="FH1118" s="23"/>
      <c r="FI1118" s="23"/>
      <c r="FJ1118" s="23"/>
      <c r="FK1118" s="23"/>
      <c r="FL1118" s="23"/>
      <c r="FM1118" s="23"/>
      <c r="FN1118" s="23"/>
      <c r="FO1118" s="23"/>
      <c r="FP1118" s="23"/>
      <c r="FQ1118" s="23"/>
      <c r="FR1118" s="23"/>
      <c r="FS1118" s="23"/>
      <c r="FT1118" s="23"/>
      <c r="FU1118" s="23"/>
      <c r="FV1118" s="23"/>
      <c r="FW1118" s="23"/>
      <c r="FX1118" s="23"/>
      <c r="FY1118" s="23"/>
      <c r="FZ1118" s="23"/>
      <c r="GA1118" s="23"/>
      <c r="GB1118" s="23"/>
      <c r="GC1118" s="23"/>
      <c r="GD1118" s="23"/>
      <c r="GE1118" s="23"/>
      <c r="GF1118" s="23"/>
      <c r="GG1118" s="23"/>
      <c r="GH1118" s="23"/>
      <c r="GI1118" s="23"/>
      <c r="GJ1118" s="23"/>
      <c r="GK1118" s="23"/>
    </row>
    <row r="1119" spans="1:193" x14ac:dyDescent="0.35">
      <c r="A1119" s="23"/>
      <c r="B1119" s="23"/>
      <c r="C1119" s="23"/>
      <c r="D1119" s="23"/>
      <c r="E1119" s="23"/>
      <c r="F1119" s="23"/>
      <c r="G1119" s="23"/>
      <c r="H1119" s="23"/>
      <c r="I1119" s="23"/>
      <c r="J1119" s="23"/>
      <c r="K1119" s="23"/>
      <c r="L1119" s="23"/>
      <c r="M1119" s="23"/>
      <c r="N1119" s="23"/>
      <c r="O1119" s="23"/>
      <c r="P1119" s="23"/>
      <c r="Q1119" s="23"/>
      <c r="R1119" s="23"/>
      <c r="S1119" s="23"/>
      <c r="T1119" s="23"/>
      <c r="U1119" s="23"/>
      <c r="V1119" s="23"/>
      <c r="W1119" s="23"/>
      <c r="X1119" s="23"/>
      <c r="Y1119" s="23"/>
      <c r="Z1119" s="23"/>
      <c r="AA1119" s="23"/>
      <c r="AB1119" s="23"/>
      <c r="AC1119" s="23"/>
      <c r="AD1119" s="23"/>
      <c r="AE1119" s="23"/>
      <c r="AF1119" s="23"/>
      <c r="AG1119" s="23"/>
      <c r="AH1119" s="23"/>
      <c r="AI1119" s="23"/>
      <c r="AJ1119" s="23"/>
      <c r="AK1119" s="23"/>
      <c r="AL1119" s="23"/>
      <c r="AM1119" s="23"/>
      <c r="AN1119" s="23"/>
      <c r="AO1119" s="23"/>
      <c r="AP1119" s="23"/>
      <c r="AQ1119" s="23"/>
      <c r="AR1119" s="23"/>
      <c r="AS1119" s="23"/>
      <c r="AT1119" s="23"/>
      <c r="AU1119" s="23"/>
      <c r="AV1119" s="23"/>
      <c r="AW1119" s="23"/>
      <c r="AX1119" s="23"/>
      <c r="AY1119" s="23"/>
      <c r="AZ1119" s="23"/>
      <c r="BA1119" s="23"/>
      <c r="BB1119" s="23"/>
      <c r="BC1119" s="23"/>
      <c r="BD1119" s="23"/>
      <c r="BE1119" s="23"/>
      <c r="BF1119" s="23"/>
      <c r="BG1119" s="23"/>
      <c r="BH1119" s="23"/>
      <c r="BI1119" s="23"/>
      <c r="BJ1119" s="23"/>
      <c r="BK1119" s="23"/>
      <c r="BL1119" s="23"/>
      <c r="BM1119" s="23"/>
      <c r="BN1119" s="23"/>
      <c r="BO1119" s="23"/>
      <c r="BP1119" s="23"/>
      <c r="BQ1119" s="23"/>
      <c r="BR1119" s="23"/>
      <c r="BS1119" s="23"/>
      <c r="BT1119" s="23"/>
      <c r="BU1119" s="23"/>
      <c r="BV1119" s="23"/>
      <c r="BW1119" s="23"/>
      <c r="BX1119" s="23"/>
      <c r="BY1119" s="23"/>
      <c r="BZ1119" s="23"/>
      <c r="CA1119" s="23"/>
      <c r="CB1119" s="23"/>
      <c r="CC1119" s="23"/>
      <c r="CD1119" s="23"/>
      <c r="CE1119" s="23"/>
      <c r="CF1119" s="23"/>
      <c r="CG1119" s="23"/>
      <c r="CH1119" s="23"/>
      <c r="CI1119" s="23"/>
      <c r="CJ1119" s="23"/>
      <c r="CK1119" s="23"/>
      <c r="CL1119" s="23"/>
      <c r="CM1119" s="23"/>
      <c r="CN1119" s="23"/>
      <c r="CO1119" s="23"/>
      <c r="CP1119" s="23"/>
      <c r="CQ1119" s="23"/>
      <c r="CR1119" s="23"/>
      <c r="CS1119" s="23"/>
      <c r="CT1119" s="23"/>
      <c r="CU1119" s="23"/>
      <c r="CV1119" s="23"/>
      <c r="CW1119" s="23"/>
      <c r="CX1119" s="23"/>
      <c r="CY1119" s="23"/>
      <c r="CZ1119" s="23"/>
      <c r="DA1119" s="23"/>
      <c r="DB1119" s="23"/>
      <c r="DC1119" s="23"/>
      <c r="DD1119" s="23"/>
      <c r="DE1119" s="23"/>
      <c r="DF1119" s="23"/>
      <c r="DG1119" s="23"/>
      <c r="DH1119" s="23"/>
      <c r="DI1119" s="23"/>
      <c r="DJ1119" s="23"/>
      <c r="DK1119" s="23"/>
      <c r="DL1119" s="23"/>
      <c r="DM1119" s="23"/>
      <c r="DN1119" s="23"/>
      <c r="DO1119" s="23"/>
      <c r="DP1119" s="23"/>
      <c r="DQ1119" s="23"/>
      <c r="DR1119" s="23"/>
      <c r="DS1119" s="23"/>
      <c r="DT1119" s="23"/>
      <c r="DU1119" s="23"/>
      <c r="DV1119" s="23"/>
      <c r="DW1119" s="23"/>
      <c r="DX1119" s="23"/>
      <c r="DY1119" s="23"/>
      <c r="DZ1119" s="23"/>
      <c r="EA1119" s="23"/>
      <c r="EB1119" s="23"/>
      <c r="EC1119" s="23"/>
      <c r="ED1119" s="23"/>
      <c r="EE1119" s="23"/>
      <c r="EF1119" s="23"/>
      <c r="EG1119" s="23"/>
      <c r="EH1119" s="23"/>
      <c r="EI1119" s="23"/>
      <c r="EJ1119" s="23"/>
      <c r="EK1119" s="23"/>
      <c r="EL1119" s="23"/>
      <c r="EM1119" s="23"/>
      <c r="EN1119" s="23"/>
      <c r="EO1119" s="23"/>
      <c r="EP1119" s="23"/>
      <c r="EQ1119" s="23"/>
      <c r="ER1119" s="23"/>
      <c r="ES1119" s="23"/>
      <c r="ET1119" s="23"/>
      <c r="EU1119" s="23"/>
      <c r="EV1119" s="23"/>
      <c r="EW1119" s="23"/>
      <c r="EX1119" s="23"/>
      <c r="EY1119" s="23"/>
      <c r="EZ1119" s="23"/>
      <c r="FA1119" s="23"/>
      <c r="FB1119" s="23"/>
      <c r="FC1119" s="23"/>
      <c r="FD1119" s="23"/>
      <c r="FE1119" s="23"/>
      <c r="FF1119" s="23"/>
      <c r="FG1119" s="23"/>
      <c r="FH1119" s="23"/>
      <c r="FI1119" s="23"/>
      <c r="FJ1119" s="23"/>
      <c r="FK1119" s="23"/>
      <c r="FL1119" s="23"/>
      <c r="FM1119" s="23"/>
      <c r="FN1119" s="23"/>
      <c r="FO1119" s="23"/>
      <c r="FP1119" s="23"/>
      <c r="FQ1119" s="23"/>
      <c r="FR1119" s="23"/>
      <c r="FS1119" s="23"/>
      <c r="FT1119" s="23"/>
      <c r="FU1119" s="23"/>
      <c r="FV1119" s="23"/>
      <c r="FW1119" s="23"/>
      <c r="FX1119" s="23"/>
      <c r="FY1119" s="23"/>
      <c r="FZ1119" s="23"/>
      <c r="GA1119" s="23"/>
      <c r="GB1119" s="23"/>
      <c r="GC1119" s="23"/>
      <c r="GD1119" s="23"/>
      <c r="GE1119" s="23"/>
      <c r="GF1119" s="23"/>
      <c r="GG1119" s="23"/>
      <c r="GH1119" s="23"/>
      <c r="GI1119" s="23"/>
      <c r="GJ1119" s="23"/>
      <c r="GK1119" s="23"/>
    </row>
    <row r="1120" spans="1:193" x14ac:dyDescent="0.35">
      <c r="A1120" s="23"/>
      <c r="B1120" s="23"/>
      <c r="C1120" s="23"/>
      <c r="D1120" s="23"/>
      <c r="E1120" s="23"/>
      <c r="F1120" s="23"/>
      <c r="G1120" s="23"/>
      <c r="H1120" s="23"/>
      <c r="I1120" s="23"/>
      <c r="J1120" s="23"/>
      <c r="K1120" s="23"/>
      <c r="L1120" s="23"/>
      <c r="M1120" s="23"/>
      <c r="N1120" s="23"/>
      <c r="O1120" s="23"/>
      <c r="P1120" s="23"/>
      <c r="Q1120" s="23"/>
      <c r="R1120" s="23"/>
      <c r="S1120" s="23"/>
      <c r="T1120" s="23"/>
      <c r="U1120" s="23"/>
      <c r="V1120" s="23"/>
      <c r="W1120" s="23"/>
      <c r="X1120" s="23"/>
      <c r="Y1120" s="23"/>
      <c r="Z1120" s="23"/>
      <c r="AA1120" s="23"/>
      <c r="AB1120" s="23"/>
      <c r="AC1120" s="23"/>
      <c r="AD1120" s="23"/>
      <c r="AE1120" s="23"/>
      <c r="AF1120" s="23"/>
      <c r="AG1120" s="23"/>
      <c r="AH1120" s="23"/>
      <c r="AI1120" s="23"/>
      <c r="AJ1120" s="23"/>
      <c r="AK1120" s="23"/>
      <c r="AL1120" s="23"/>
      <c r="AM1120" s="23"/>
      <c r="AN1120" s="23"/>
      <c r="AO1120" s="23"/>
      <c r="AP1120" s="23"/>
      <c r="AQ1120" s="23"/>
      <c r="AR1120" s="23"/>
      <c r="AS1120" s="23"/>
      <c r="AT1120" s="23"/>
      <c r="AU1120" s="23"/>
      <c r="AV1120" s="23"/>
      <c r="AW1120" s="23"/>
      <c r="AX1120" s="23"/>
      <c r="AY1120" s="23"/>
      <c r="AZ1120" s="23"/>
      <c r="BA1120" s="23"/>
      <c r="BB1120" s="23"/>
      <c r="BC1120" s="23"/>
      <c r="BD1120" s="23"/>
      <c r="BE1120" s="23"/>
      <c r="BF1120" s="23"/>
      <c r="BG1120" s="23"/>
      <c r="BH1120" s="23"/>
      <c r="BI1120" s="23"/>
      <c r="BJ1120" s="23"/>
      <c r="BK1120" s="23"/>
      <c r="BL1120" s="23"/>
      <c r="BM1120" s="23"/>
      <c r="BN1120" s="23"/>
      <c r="BO1120" s="23"/>
      <c r="BP1120" s="23"/>
      <c r="BQ1120" s="23"/>
      <c r="BR1120" s="23"/>
      <c r="BS1120" s="23"/>
      <c r="BT1120" s="23"/>
      <c r="BU1120" s="23"/>
      <c r="BV1120" s="23"/>
      <c r="BW1120" s="23"/>
      <c r="BX1120" s="23"/>
      <c r="BY1120" s="23"/>
      <c r="BZ1120" s="23"/>
      <c r="CA1120" s="23"/>
      <c r="CB1120" s="23"/>
      <c r="CC1120" s="23"/>
      <c r="CD1120" s="23"/>
      <c r="CE1120" s="23"/>
      <c r="CF1120" s="23"/>
      <c r="CG1120" s="23"/>
      <c r="CH1120" s="23"/>
      <c r="CI1120" s="23"/>
      <c r="CJ1120" s="23"/>
      <c r="CK1120" s="23"/>
      <c r="CL1120" s="23"/>
      <c r="CM1120" s="23"/>
      <c r="CN1120" s="23"/>
      <c r="CO1120" s="23"/>
      <c r="CP1120" s="23"/>
      <c r="CQ1120" s="23"/>
      <c r="CR1120" s="23"/>
      <c r="CS1120" s="23"/>
      <c r="CT1120" s="23"/>
      <c r="CU1120" s="23"/>
      <c r="CV1120" s="23"/>
      <c r="CW1120" s="23"/>
      <c r="CX1120" s="23"/>
      <c r="CY1120" s="23"/>
      <c r="CZ1120" s="23"/>
      <c r="DA1120" s="23"/>
      <c r="DB1120" s="23"/>
      <c r="DC1120" s="23"/>
      <c r="DD1120" s="23"/>
      <c r="DE1120" s="23"/>
      <c r="DF1120" s="23"/>
      <c r="DG1120" s="23"/>
      <c r="DH1120" s="23"/>
      <c r="DI1120" s="23"/>
      <c r="DJ1120" s="23"/>
      <c r="DK1120" s="23"/>
      <c r="DL1120" s="23"/>
      <c r="DM1120" s="23"/>
      <c r="DN1120" s="23"/>
      <c r="DO1120" s="23"/>
      <c r="DP1120" s="23"/>
      <c r="DQ1120" s="23"/>
      <c r="DR1120" s="23"/>
      <c r="DS1120" s="23"/>
      <c r="DT1120" s="23"/>
      <c r="DU1120" s="23"/>
      <c r="DV1120" s="23"/>
      <c r="DW1120" s="23"/>
      <c r="DX1120" s="23"/>
      <c r="DY1120" s="23"/>
      <c r="DZ1120" s="23"/>
      <c r="EA1120" s="23"/>
      <c r="EB1120" s="23"/>
      <c r="EC1120" s="23"/>
      <c r="ED1120" s="23"/>
      <c r="EE1120" s="23"/>
      <c r="EF1120" s="23"/>
      <c r="EG1120" s="23"/>
      <c r="EH1120" s="23"/>
      <c r="EI1120" s="23"/>
      <c r="EJ1120" s="23"/>
      <c r="EK1120" s="23"/>
      <c r="EL1120" s="23"/>
      <c r="EM1120" s="23"/>
      <c r="EN1120" s="23"/>
      <c r="EO1120" s="23"/>
      <c r="EP1120" s="23"/>
      <c r="EQ1120" s="23"/>
      <c r="ER1120" s="23"/>
      <c r="ES1120" s="23"/>
      <c r="ET1120" s="23"/>
      <c r="EU1120" s="23"/>
      <c r="EV1120" s="23"/>
      <c r="EW1120" s="23"/>
      <c r="EX1120" s="23"/>
      <c r="EY1120" s="23"/>
      <c r="EZ1120" s="23"/>
      <c r="FA1120" s="23"/>
      <c r="FB1120" s="23"/>
      <c r="FC1120" s="23"/>
      <c r="FD1120" s="23"/>
      <c r="FE1120" s="23"/>
      <c r="FF1120" s="23"/>
      <c r="FG1120" s="23"/>
      <c r="FH1120" s="23"/>
      <c r="FI1120" s="23"/>
      <c r="FJ1120" s="23"/>
      <c r="FK1120" s="23"/>
      <c r="FL1120" s="23"/>
      <c r="FM1120" s="23"/>
      <c r="FN1120" s="23"/>
      <c r="FO1120" s="23"/>
      <c r="FP1120" s="23"/>
      <c r="FQ1120" s="23"/>
      <c r="FR1120" s="23"/>
      <c r="FS1120" s="23"/>
      <c r="FT1120" s="23"/>
      <c r="FU1120" s="23"/>
      <c r="FV1120" s="23"/>
      <c r="FW1120" s="23"/>
      <c r="FX1120" s="23"/>
      <c r="FY1120" s="23"/>
      <c r="FZ1120" s="23"/>
      <c r="GA1120" s="23"/>
      <c r="GB1120" s="23"/>
      <c r="GC1120" s="23"/>
      <c r="GD1120" s="23"/>
      <c r="GE1120" s="23"/>
      <c r="GF1120" s="23"/>
      <c r="GG1120" s="23"/>
      <c r="GH1120" s="23"/>
      <c r="GI1120" s="23"/>
      <c r="GJ1120" s="23"/>
      <c r="GK1120" s="23"/>
    </row>
    <row r="1121" spans="1:193" x14ac:dyDescent="0.35">
      <c r="A1121" s="23"/>
      <c r="B1121" s="23"/>
      <c r="C1121" s="23"/>
      <c r="D1121" s="23"/>
      <c r="E1121" s="23"/>
      <c r="F1121" s="23"/>
      <c r="G1121" s="23"/>
      <c r="H1121" s="23"/>
      <c r="I1121" s="23"/>
      <c r="J1121" s="23"/>
      <c r="K1121" s="23"/>
      <c r="L1121" s="23"/>
      <c r="M1121" s="23"/>
      <c r="N1121" s="23"/>
      <c r="O1121" s="23"/>
      <c r="P1121" s="23"/>
      <c r="Q1121" s="23"/>
      <c r="R1121" s="23"/>
      <c r="S1121" s="23"/>
      <c r="T1121" s="23"/>
      <c r="U1121" s="23"/>
      <c r="V1121" s="23"/>
      <c r="W1121" s="23"/>
      <c r="X1121" s="23"/>
      <c r="Y1121" s="23"/>
      <c r="Z1121" s="23"/>
      <c r="AA1121" s="23"/>
      <c r="AB1121" s="23"/>
      <c r="AC1121" s="23"/>
      <c r="AD1121" s="23"/>
      <c r="AE1121" s="23"/>
      <c r="AF1121" s="23"/>
      <c r="AG1121" s="23"/>
      <c r="AH1121" s="23"/>
      <c r="AI1121" s="23"/>
      <c r="AJ1121" s="23"/>
      <c r="AK1121" s="23"/>
      <c r="AL1121" s="23"/>
      <c r="AM1121" s="23"/>
      <c r="AN1121" s="23"/>
      <c r="AO1121" s="23"/>
      <c r="AP1121" s="23"/>
      <c r="AQ1121" s="23"/>
      <c r="AR1121" s="23"/>
      <c r="AS1121" s="23"/>
      <c r="AT1121" s="23"/>
      <c r="AU1121" s="23"/>
      <c r="AV1121" s="23"/>
      <c r="AW1121" s="23"/>
      <c r="AX1121" s="23"/>
      <c r="AY1121" s="23"/>
      <c r="AZ1121" s="23"/>
      <c r="BA1121" s="23"/>
      <c r="BB1121" s="23"/>
      <c r="BC1121" s="23"/>
      <c r="BD1121" s="23"/>
      <c r="BE1121" s="23"/>
      <c r="BF1121" s="23"/>
      <c r="BG1121" s="23"/>
      <c r="BH1121" s="23"/>
      <c r="BI1121" s="23"/>
      <c r="BJ1121" s="23"/>
      <c r="BK1121" s="23"/>
      <c r="BL1121" s="23"/>
      <c r="BM1121" s="23"/>
      <c r="BN1121" s="23"/>
      <c r="BO1121" s="23"/>
      <c r="BP1121" s="23"/>
      <c r="BQ1121" s="23"/>
      <c r="BR1121" s="23"/>
      <c r="BS1121" s="23"/>
      <c r="BT1121" s="23"/>
      <c r="BU1121" s="23"/>
      <c r="BV1121" s="23"/>
      <c r="BW1121" s="23"/>
      <c r="BX1121" s="23"/>
      <c r="BY1121" s="23"/>
      <c r="BZ1121" s="23"/>
      <c r="CA1121" s="23"/>
      <c r="CB1121" s="23"/>
      <c r="CC1121" s="23"/>
      <c r="CD1121" s="23"/>
      <c r="CE1121" s="23"/>
      <c r="CF1121" s="23"/>
      <c r="CG1121" s="23"/>
      <c r="CH1121" s="23"/>
      <c r="CI1121" s="23"/>
      <c r="CJ1121" s="23"/>
      <c r="CK1121" s="23"/>
      <c r="CL1121" s="23"/>
      <c r="CM1121" s="23"/>
      <c r="CN1121" s="23"/>
      <c r="CO1121" s="23"/>
      <c r="CP1121" s="23"/>
      <c r="CQ1121" s="23"/>
      <c r="CR1121" s="23"/>
      <c r="CS1121" s="23"/>
      <c r="CT1121" s="23"/>
      <c r="CU1121" s="23"/>
      <c r="CV1121" s="23"/>
      <c r="CW1121" s="23"/>
      <c r="CX1121" s="23"/>
      <c r="CY1121" s="23"/>
      <c r="CZ1121" s="23"/>
      <c r="DA1121" s="23"/>
      <c r="DB1121" s="23"/>
      <c r="DC1121" s="23"/>
      <c r="DD1121" s="23"/>
      <c r="DE1121" s="23"/>
      <c r="DF1121" s="23"/>
      <c r="DG1121" s="23"/>
      <c r="DH1121" s="23"/>
      <c r="DI1121" s="23"/>
      <c r="DJ1121" s="23"/>
      <c r="DK1121" s="23"/>
      <c r="DL1121" s="23"/>
      <c r="DM1121" s="23"/>
      <c r="DN1121" s="23"/>
      <c r="DO1121" s="23"/>
      <c r="DP1121" s="23"/>
      <c r="DQ1121" s="23"/>
      <c r="DR1121" s="23"/>
      <c r="DS1121" s="23"/>
      <c r="DT1121" s="23"/>
      <c r="DU1121" s="23"/>
      <c r="DV1121" s="23"/>
      <c r="DW1121" s="23"/>
      <c r="DX1121" s="23"/>
      <c r="DY1121" s="23"/>
      <c r="DZ1121" s="23"/>
      <c r="EA1121" s="23"/>
      <c r="EB1121" s="23"/>
      <c r="EC1121" s="23"/>
      <c r="ED1121" s="23"/>
      <c r="EE1121" s="23"/>
      <c r="EF1121" s="23"/>
      <c r="EG1121" s="23"/>
      <c r="EH1121" s="23"/>
      <c r="EI1121" s="23"/>
      <c r="EJ1121" s="23"/>
      <c r="EK1121" s="23"/>
      <c r="EL1121" s="23"/>
      <c r="EM1121" s="23"/>
      <c r="EN1121" s="23"/>
      <c r="EO1121" s="23"/>
      <c r="EP1121" s="23"/>
      <c r="EQ1121" s="23"/>
      <c r="ER1121" s="23"/>
      <c r="ES1121" s="23"/>
      <c r="ET1121" s="23"/>
      <c r="EU1121" s="23"/>
      <c r="EV1121" s="23"/>
      <c r="EW1121" s="23"/>
      <c r="EX1121" s="23"/>
      <c r="EY1121" s="23"/>
      <c r="EZ1121" s="23"/>
      <c r="FA1121" s="23"/>
      <c r="FB1121" s="23"/>
      <c r="FC1121" s="23"/>
      <c r="FD1121" s="23"/>
      <c r="FE1121" s="23"/>
      <c r="FF1121" s="23"/>
      <c r="FG1121" s="23"/>
      <c r="FH1121" s="23"/>
      <c r="FI1121" s="23"/>
      <c r="FJ1121" s="23"/>
      <c r="FK1121" s="23"/>
      <c r="FL1121" s="23"/>
      <c r="FM1121" s="23"/>
      <c r="FN1121" s="23"/>
      <c r="FO1121" s="23"/>
      <c r="FP1121" s="23"/>
      <c r="FQ1121" s="23"/>
      <c r="FR1121" s="23"/>
      <c r="FS1121" s="23"/>
      <c r="FT1121" s="23"/>
      <c r="FU1121" s="23"/>
      <c r="FV1121" s="23"/>
      <c r="FW1121" s="23"/>
      <c r="FX1121" s="23"/>
      <c r="FY1121" s="23"/>
      <c r="FZ1121" s="23"/>
      <c r="GA1121" s="23"/>
      <c r="GB1121" s="23"/>
      <c r="GC1121" s="23"/>
      <c r="GD1121" s="23"/>
      <c r="GE1121" s="23"/>
      <c r="GF1121" s="23"/>
      <c r="GG1121" s="23"/>
      <c r="GH1121" s="23"/>
      <c r="GI1121" s="23"/>
      <c r="GJ1121" s="23"/>
      <c r="GK1121" s="23"/>
    </row>
    <row r="1122" spans="1:193" x14ac:dyDescent="0.35">
      <c r="A1122" s="23"/>
      <c r="B1122" s="23"/>
      <c r="C1122" s="23"/>
      <c r="D1122" s="23"/>
      <c r="E1122" s="23"/>
      <c r="F1122" s="23"/>
      <c r="G1122" s="23"/>
      <c r="H1122" s="23"/>
      <c r="I1122" s="23"/>
      <c r="J1122" s="23"/>
      <c r="K1122" s="23"/>
      <c r="L1122" s="23"/>
      <c r="M1122" s="23"/>
      <c r="N1122" s="23"/>
      <c r="O1122" s="23"/>
      <c r="P1122" s="23"/>
      <c r="Q1122" s="23"/>
      <c r="R1122" s="23"/>
      <c r="S1122" s="23"/>
      <c r="T1122" s="23"/>
      <c r="U1122" s="23"/>
      <c r="V1122" s="23"/>
      <c r="W1122" s="23"/>
      <c r="X1122" s="23"/>
      <c r="Y1122" s="23"/>
      <c r="Z1122" s="23"/>
      <c r="AA1122" s="23"/>
      <c r="AB1122" s="23"/>
      <c r="AC1122" s="23"/>
      <c r="AD1122" s="23"/>
      <c r="AE1122" s="23"/>
      <c r="AF1122" s="23"/>
      <c r="AG1122" s="23"/>
      <c r="AH1122" s="23"/>
      <c r="AI1122" s="23"/>
      <c r="AJ1122" s="23"/>
      <c r="AK1122" s="23"/>
      <c r="AL1122" s="23"/>
      <c r="AM1122" s="23"/>
      <c r="AN1122" s="23"/>
      <c r="AO1122" s="23"/>
      <c r="AP1122" s="23"/>
      <c r="AQ1122" s="23"/>
      <c r="AR1122" s="23"/>
      <c r="AS1122" s="23"/>
      <c r="AT1122" s="23"/>
      <c r="AU1122" s="23"/>
      <c r="AV1122" s="23"/>
      <c r="AW1122" s="23"/>
      <c r="AX1122" s="23"/>
      <c r="AY1122" s="23"/>
      <c r="AZ1122" s="23"/>
      <c r="BA1122" s="23"/>
      <c r="BB1122" s="23"/>
      <c r="BC1122" s="23"/>
      <c r="BD1122" s="23"/>
      <c r="BE1122" s="23"/>
      <c r="BF1122" s="23"/>
      <c r="BG1122" s="23"/>
      <c r="BH1122" s="23"/>
      <c r="BI1122" s="23"/>
      <c r="BJ1122" s="23"/>
      <c r="BK1122" s="23"/>
      <c r="BL1122" s="23"/>
      <c r="BM1122" s="23"/>
      <c r="BN1122" s="23"/>
      <c r="BO1122" s="23"/>
      <c r="BP1122" s="23"/>
      <c r="BQ1122" s="23"/>
      <c r="BR1122" s="23"/>
      <c r="BS1122" s="23"/>
      <c r="BT1122" s="23"/>
      <c r="BU1122" s="23"/>
      <c r="BV1122" s="23"/>
      <c r="BW1122" s="23"/>
      <c r="BX1122" s="23"/>
      <c r="BY1122" s="23"/>
      <c r="BZ1122" s="23"/>
      <c r="CA1122" s="23"/>
      <c r="CB1122" s="23"/>
      <c r="CC1122" s="23"/>
      <c r="CD1122" s="23"/>
      <c r="CE1122" s="23"/>
      <c r="CF1122" s="23"/>
      <c r="CG1122" s="23"/>
      <c r="CH1122" s="23"/>
      <c r="CI1122" s="23"/>
      <c r="CJ1122" s="23"/>
      <c r="CK1122" s="23"/>
      <c r="CL1122" s="23"/>
      <c r="CM1122" s="23"/>
      <c r="CN1122" s="23"/>
      <c r="CO1122" s="23"/>
      <c r="CP1122" s="23"/>
      <c r="CQ1122" s="23"/>
      <c r="CR1122" s="23"/>
      <c r="CS1122" s="23"/>
      <c r="CT1122" s="23"/>
      <c r="CU1122" s="23"/>
      <c r="CV1122" s="23"/>
      <c r="CW1122" s="23"/>
      <c r="CX1122" s="23"/>
      <c r="CY1122" s="23"/>
      <c r="CZ1122" s="23"/>
      <c r="DA1122" s="23"/>
      <c r="DB1122" s="23"/>
      <c r="DC1122" s="23"/>
      <c r="DD1122" s="23"/>
      <c r="DE1122" s="23"/>
      <c r="DF1122" s="23"/>
      <c r="DG1122" s="23"/>
      <c r="DH1122" s="23"/>
      <c r="DI1122" s="23"/>
      <c r="DJ1122" s="23"/>
      <c r="DK1122" s="23"/>
      <c r="DL1122" s="23"/>
      <c r="DM1122" s="23"/>
      <c r="DN1122" s="23"/>
      <c r="DO1122" s="23"/>
      <c r="DP1122" s="23"/>
      <c r="DQ1122" s="23"/>
      <c r="DR1122" s="23"/>
      <c r="DS1122" s="23"/>
      <c r="DT1122" s="23"/>
      <c r="DU1122" s="23"/>
      <c r="DV1122" s="23"/>
      <c r="DW1122" s="23"/>
      <c r="DX1122" s="23"/>
      <c r="DY1122" s="23"/>
      <c r="DZ1122" s="23"/>
      <c r="EA1122" s="23"/>
      <c r="EB1122" s="23"/>
      <c r="EC1122" s="23"/>
      <c r="ED1122" s="23"/>
      <c r="EE1122" s="23"/>
      <c r="EF1122" s="23"/>
      <c r="EG1122" s="23"/>
      <c r="EH1122" s="23"/>
      <c r="EI1122" s="23"/>
      <c r="EJ1122" s="23"/>
      <c r="EK1122" s="23"/>
      <c r="EL1122" s="23"/>
      <c r="EM1122" s="23"/>
      <c r="EN1122" s="23"/>
      <c r="EO1122" s="23"/>
      <c r="EP1122" s="23"/>
      <c r="EQ1122" s="23"/>
      <c r="ER1122" s="23"/>
      <c r="ES1122" s="23"/>
      <c r="ET1122" s="23"/>
      <c r="EU1122" s="23"/>
      <c r="EV1122" s="23"/>
      <c r="EW1122" s="23"/>
      <c r="EX1122" s="23"/>
      <c r="EY1122" s="23"/>
      <c r="EZ1122" s="23"/>
      <c r="FA1122" s="23"/>
      <c r="FB1122" s="23"/>
      <c r="FC1122" s="23"/>
      <c r="FD1122" s="23"/>
      <c r="FE1122" s="23"/>
      <c r="FF1122" s="23"/>
      <c r="FG1122" s="23"/>
      <c r="FH1122" s="23"/>
      <c r="FI1122" s="23"/>
      <c r="FJ1122" s="23"/>
      <c r="FK1122" s="23"/>
      <c r="FL1122" s="23"/>
      <c r="FM1122" s="23"/>
      <c r="FN1122" s="23"/>
      <c r="FO1122" s="23"/>
      <c r="FP1122" s="23"/>
      <c r="FQ1122" s="23"/>
      <c r="FR1122" s="23"/>
      <c r="FS1122" s="23"/>
      <c r="FT1122" s="23"/>
      <c r="FU1122" s="23"/>
      <c r="FV1122" s="23"/>
      <c r="FW1122" s="23"/>
      <c r="FX1122" s="23"/>
      <c r="FY1122" s="23"/>
      <c r="FZ1122" s="23"/>
      <c r="GA1122" s="23"/>
      <c r="GB1122" s="23"/>
      <c r="GC1122" s="23"/>
      <c r="GD1122" s="23"/>
      <c r="GE1122" s="23"/>
      <c r="GF1122" s="23"/>
      <c r="GG1122" s="23"/>
      <c r="GH1122" s="23"/>
      <c r="GI1122" s="23"/>
      <c r="GJ1122" s="23"/>
      <c r="GK1122" s="23"/>
    </row>
    <row r="1123" spans="1:193" x14ac:dyDescent="0.35">
      <c r="A1123" s="23"/>
      <c r="B1123" s="23"/>
      <c r="C1123" s="23"/>
      <c r="D1123" s="23"/>
      <c r="E1123" s="23"/>
      <c r="F1123" s="23"/>
      <c r="G1123" s="23"/>
      <c r="H1123" s="23"/>
      <c r="I1123" s="23"/>
      <c r="J1123" s="23"/>
      <c r="K1123" s="23"/>
      <c r="L1123" s="23"/>
      <c r="M1123" s="23"/>
      <c r="N1123" s="23"/>
      <c r="O1123" s="23"/>
      <c r="P1123" s="23"/>
      <c r="Q1123" s="23"/>
      <c r="R1123" s="23"/>
      <c r="S1123" s="23"/>
      <c r="T1123" s="23"/>
      <c r="U1123" s="23"/>
      <c r="V1123" s="23"/>
      <c r="W1123" s="23"/>
      <c r="X1123" s="23"/>
      <c r="Y1123" s="23"/>
      <c r="Z1123" s="23"/>
      <c r="AA1123" s="23"/>
      <c r="AB1123" s="23"/>
      <c r="AC1123" s="23"/>
      <c r="AD1123" s="23"/>
      <c r="AE1123" s="23"/>
      <c r="AF1123" s="23"/>
      <c r="AG1123" s="23"/>
      <c r="AH1123" s="23"/>
      <c r="AI1123" s="23"/>
      <c r="AJ1123" s="23"/>
      <c r="AK1123" s="23"/>
      <c r="AL1123" s="23"/>
      <c r="AM1123" s="23"/>
      <c r="AN1123" s="23"/>
      <c r="AO1123" s="23"/>
      <c r="AP1123" s="23"/>
      <c r="AQ1123" s="23"/>
      <c r="AR1123" s="23"/>
      <c r="AS1123" s="23"/>
      <c r="AT1123" s="23"/>
      <c r="AU1123" s="23"/>
      <c r="AV1123" s="23"/>
      <c r="AW1123" s="23"/>
      <c r="AX1123" s="23"/>
      <c r="AY1123" s="23"/>
      <c r="AZ1123" s="23"/>
      <c r="BA1123" s="23"/>
      <c r="BB1123" s="23"/>
      <c r="BC1123" s="23"/>
      <c r="BD1123" s="23"/>
      <c r="BE1123" s="23"/>
      <c r="BF1123" s="23"/>
      <c r="BG1123" s="23"/>
      <c r="BH1123" s="23"/>
      <c r="BI1123" s="23"/>
      <c r="BJ1123" s="23"/>
      <c r="BK1123" s="23"/>
      <c r="BL1123" s="23"/>
      <c r="BM1123" s="23"/>
      <c r="BN1123" s="23"/>
      <c r="BO1123" s="23"/>
      <c r="BP1123" s="23"/>
      <c r="BQ1123" s="23"/>
      <c r="BR1123" s="23"/>
      <c r="BS1123" s="23"/>
      <c r="BT1123" s="23"/>
      <c r="BU1123" s="23"/>
      <c r="BV1123" s="23"/>
      <c r="BW1123" s="23"/>
      <c r="BX1123" s="23"/>
      <c r="BY1123" s="23"/>
      <c r="BZ1123" s="23"/>
      <c r="CA1123" s="23"/>
      <c r="CB1123" s="23"/>
      <c r="CC1123" s="23"/>
      <c r="CD1123" s="23"/>
      <c r="CE1123" s="23"/>
      <c r="CF1123" s="23"/>
      <c r="CG1123" s="23"/>
      <c r="CH1123" s="23"/>
      <c r="CI1123" s="23"/>
      <c r="CJ1123" s="23"/>
      <c r="CK1123" s="23"/>
      <c r="CL1123" s="23"/>
      <c r="CM1123" s="23"/>
      <c r="CN1123" s="23"/>
      <c r="CO1123" s="23"/>
      <c r="CP1123" s="23"/>
      <c r="CQ1123" s="23"/>
      <c r="CR1123" s="23"/>
      <c r="CS1123" s="23"/>
      <c r="CT1123" s="23"/>
      <c r="CU1123" s="23"/>
      <c r="CV1123" s="23"/>
      <c r="CW1123" s="23"/>
      <c r="CX1123" s="23"/>
      <c r="CY1123" s="23"/>
      <c r="CZ1123" s="23"/>
      <c r="DA1123" s="23"/>
      <c r="DB1123" s="23"/>
      <c r="DC1123" s="23"/>
      <c r="DD1123" s="23"/>
      <c r="DE1123" s="23"/>
      <c r="DF1123" s="23"/>
      <c r="DG1123" s="23"/>
      <c r="DH1123" s="23"/>
      <c r="DI1123" s="23"/>
      <c r="DJ1123" s="23"/>
      <c r="DK1123" s="23"/>
      <c r="DL1123" s="23"/>
      <c r="DM1123" s="23"/>
      <c r="DN1123" s="23"/>
      <c r="DO1123" s="23"/>
      <c r="DP1123" s="23"/>
      <c r="DQ1123" s="23"/>
      <c r="DR1123" s="23"/>
      <c r="DS1123" s="23"/>
      <c r="DT1123" s="23"/>
      <c r="DU1123" s="23"/>
      <c r="DV1123" s="23"/>
      <c r="DW1123" s="23"/>
      <c r="DX1123" s="23"/>
      <c r="DY1123" s="23"/>
      <c r="DZ1123" s="23"/>
      <c r="EA1123" s="23"/>
      <c r="EB1123" s="23"/>
      <c r="EC1123" s="23"/>
      <c r="ED1123" s="23"/>
      <c r="EE1123" s="23"/>
      <c r="EF1123" s="23"/>
      <c r="EG1123" s="23"/>
      <c r="EH1123" s="23"/>
      <c r="EI1123" s="23"/>
      <c r="EJ1123" s="23"/>
      <c r="EK1123" s="23"/>
      <c r="EL1123" s="23"/>
      <c r="EM1123" s="23"/>
      <c r="EN1123" s="23"/>
      <c r="EO1123" s="23"/>
      <c r="EP1123" s="23"/>
      <c r="EQ1123" s="23"/>
      <c r="ER1123" s="23"/>
      <c r="ES1123" s="23"/>
      <c r="ET1123" s="23"/>
      <c r="EU1123" s="23"/>
      <c r="EV1123" s="23"/>
      <c r="EW1123" s="23"/>
      <c r="EX1123" s="23"/>
      <c r="EY1123" s="23"/>
      <c r="EZ1123" s="23"/>
      <c r="FA1123" s="23"/>
      <c r="FB1123" s="23"/>
      <c r="FC1123" s="23"/>
      <c r="FD1123" s="23"/>
      <c r="FE1123" s="23"/>
      <c r="FF1123" s="23"/>
      <c r="FG1123" s="23"/>
      <c r="FH1123" s="23"/>
      <c r="FI1123" s="23"/>
      <c r="FJ1123" s="23"/>
      <c r="FK1123" s="23"/>
      <c r="FL1123" s="23"/>
      <c r="FM1123" s="23"/>
      <c r="FN1123" s="23"/>
      <c r="FO1123" s="23"/>
      <c r="FP1123" s="23"/>
      <c r="FQ1123" s="23"/>
      <c r="FR1123" s="23"/>
      <c r="FS1123" s="23"/>
      <c r="FT1123" s="23"/>
      <c r="FU1123" s="23"/>
      <c r="FV1123" s="23"/>
      <c r="FW1123" s="23"/>
      <c r="FX1123" s="23"/>
      <c r="FY1123" s="23"/>
      <c r="FZ1123" s="23"/>
      <c r="GA1123" s="23"/>
      <c r="GB1123" s="23"/>
      <c r="GC1123" s="23"/>
      <c r="GD1123" s="23"/>
      <c r="GE1123" s="23"/>
      <c r="GF1123" s="23"/>
      <c r="GG1123" s="23"/>
      <c r="GH1123" s="23"/>
      <c r="GI1123" s="23"/>
      <c r="GJ1123" s="23"/>
      <c r="GK1123" s="23"/>
    </row>
    <row r="1124" spans="1:193" x14ac:dyDescent="0.35">
      <c r="A1124" s="23"/>
      <c r="B1124" s="23"/>
      <c r="C1124" s="23"/>
      <c r="D1124" s="23"/>
      <c r="E1124" s="23"/>
      <c r="F1124" s="23"/>
      <c r="G1124" s="23"/>
      <c r="H1124" s="23"/>
      <c r="I1124" s="23"/>
      <c r="J1124" s="23"/>
      <c r="K1124" s="23"/>
      <c r="L1124" s="23"/>
      <c r="M1124" s="23"/>
      <c r="N1124" s="23"/>
      <c r="O1124" s="23"/>
      <c r="P1124" s="23"/>
      <c r="Q1124" s="23"/>
      <c r="R1124" s="23"/>
      <c r="S1124" s="23"/>
      <c r="T1124" s="23"/>
      <c r="U1124" s="23"/>
      <c r="V1124" s="23"/>
      <c r="W1124" s="23"/>
      <c r="X1124" s="23"/>
      <c r="Y1124" s="23"/>
      <c r="Z1124" s="23"/>
      <c r="AA1124" s="23"/>
      <c r="AB1124" s="23"/>
      <c r="AC1124" s="23"/>
      <c r="AD1124" s="23"/>
      <c r="AE1124" s="23"/>
      <c r="AF1124" s="23"/>
      <c r="AG1124" s="23"/>
      <c r="AH1124" s="23"/>
      <c r="AI1124" s="23"/>
      <c r="AJ1124" s="23"/>
      <c r="AK1124" s="23"/>
      <c r="AL1124" s="23"/>
      <c r="AM1124" s="23"/>
      <c r="AN1124" s="23"/>
      <c r="AO1124" s="23"/>
      <c r="AP1124" s="23"/>
      <c r="AQ1124" s="23"/>
      <c r="AR1124" s="23"/>
      <c r="AS1124" s="23"/>
      <c r="AT1124" s="23"/>
      <c r="AU1124" s="23"/>
      <c r="AV1124" s="23"/>
      <c r="AW1124" s="23"/>
      <c r="AX1124" s="23"/>
      <c r="AY1124" s="23"/>
      <c r="AZ1124" s="23"/>
      <c r="BA1124" s="23"/>
      <c r="BB1124" s="23"/>
      <c r="BC1124" s="23"/>
      <c r="BD1124" s="23"/>
      <c r="BE1124" s="23"/>
      <c r="BF1124" s="23"/>
      <c r="BG1124" s="23"/>
      <c r="BH1124" s="23"/>
      <c r="BI1124" s="23"/>
      <c r="BJ1124" s="23"/>
      <c r="BK1124" s="23"/>
      <c r="BL1124" s="23"/>
      <c r="BM1124" s="23"/>
      <c r="BN1124" s="23"/>
      <c r="BO1124" s="23"/>
      <c r="BP1124" s="23"/>
      <c r="BQ1124" s="23"/>
      <c r="BR1124" s="23"/>
      <c r="BS1124" s="23"/>
      <c r="BT1124" s="23"/>
      <c r="BU1124" s="23"/>
      <c r="BV1124" s="23"/>
      <c r="BW1124" s="23"/>
      <c r="BX1124" s="23"/>
      <c r="BY1124" s="23"/>
      <c r="BZ1124" s="23"/>
      <c r="CA1124" s="23"/>
      <c r="CB1124" s="23"/>
      <c r="CC1124" s="23"/>
      <c r="CD1124" s="23"/>
      <c r="CE1124" s="23"/>
      <c r="CF1124" s="23"/>
      <c r="CG1124" s="23"/>
      <c r="CH1124" s="23"/>
      <c r="CI1124" s="23"/>
      <c r="CJ1124" s="23"/>
      <c r="CK1124" s="23"/>
      <c r="CL1124" s="23"/>
      <c r="CM1124" s="23"/>
      <c r="CN1124" s="23"/>
      <c r="CO1124" s="23"/>
      <c r="CP1124" s="23"/>
      <c r="CQ1124" s="23"/>
      <c r="CR1124" s="23"/>
      <c r="CS1124" s="23"/>
      <c r="CT1124" s="23"/>
      <c r="CU1124" s="23"/>
      <c r="CV1124" s="23"/>
      <c r="CW1124" s="23"/>
      <c r="CX1124" s="23"/>
      <c r="CY1124" s="23"/>
      <c r="CZ1124" s="23"/>
      <c r="DA1124" s="23"/>
      <c r="DB1124" s="23"/>
      <c r="DC1124" s="23"/>
      <c r="DD1124" s="23"/>
      <c r="DE1124" s="23"/>
      <c r="DF1124" s="23"/>
      <c r="DG1124" s="23"/>
      <c r="DH1124" s="23"/>
      <c r="DI1124" s="23"/>
      <c r="DJ1124" s="23"/>
      <c r="DK1124" s="23"/>
      <c r="DL1124" s="23"/>
      <c r="DM1124" s="23"/>
      <c r="DN1124" s="23"/>
      <c r="DO1124" s="23"/>
      <c r="DP1124" s="23"/>
      <c r="DQ1124" s="23"/>
      <c r="DR1124" s="23"/>
      <c r="DS1124" s="23"/>
      <c r="DT1124" s="23"/>
      <c r="DU1124" s="23"/>
      <c r="DV1124" s="23"/>
      <c r="DW1124" s="23"/>
      <c r="DX1124" s="23"/>
      <c r="DY1124" s="23"/>
      <c r="DZ1124" s="23"/>
      <c r="EA1124" s="23"/>
      <c r="EB1124" s="23"/>
      <c r="EC1124" s="23"/>
      <c r="ED1124" s="23"/>
      <c r="EE1124" s="23"/>
      <c r="EF1124" s="23"/>
      <c r="EG1124" s="23"/>
      <c r="EH1124" s="23"/>
      <c r="EI1124" s="23"/>
      <c r="EJ1124" s="23"/>
      <c r="EK1124" s="23"/>
      <c r="EL1124" s="23"/>
      <c r="EM1124" s="23"/>
      <c r="EN1124" s="23"/>
      <c r="EO1124" s="23"/>
      <c r="EP1124" s="23"/>
      <c r="EQ1124" s="23"/>
      <c r="ER1124" s="23"/>
      <c r="ES1124" s="23"/>
      <c r="ET1124" s="23"/>
      <c r="EU1124" s="23"/>
      <c r="EV1124" s="23"/>
      <c r="EW1124" s="23"/>
      <c r="EX1124" s="23"/>
      <c r="EY1124" s="23"/>
      <c r="EZ1124" s="23"/>
      <c r="FA1124" s="23"/>
      <c r="FB1124" s="23"/>
      <c r="FC1124" s="23"/>
      <c r="FD1124" s="23"/>
      <c r="FE1124" s="23"/>
      <c r="FF1124" s="23"/>
      <c r="FG1124" s="23"/>
      <c r="FH1124" s="23"/>
      <c r="FI1124" s="23"/>
      <c r="FJ1124" s="23"/>
      <c r="FK1124" s="23"/>
      <c r="FL1124" s="23"/>
      <c r="FM1124" s="23"/>
      <c r="FN1124" s="23"/>
      <c r="FO1124" s="23"/>
      <c r="FP1124" s="23"/>
      <c r="FQ1124" s="23"/>
      <c r="FR1124" s="23"/>
      <c r="FS1124" s="23"/>
      <c r="FT1124" s="23"/>
      <c r="FU1124" s="23"/>
      <c r="FV1124" s="23"/>
      <c r="FW1124" s="23"/>
      <c r="FX1124" s="23"/>
      <c r="FY1124" s="23"/>
      <c r="FZ1124" s="23"/>
      <c r="GA1124" s="23"/>
      <c r="GB1124" s="23"/>
      <c r="GC1124" s="23"/>
      <c r="GD1124" s="23"/>
      <c r="GE1124" s="23"/>
      <c r="GF1124" s="23"/>
      <c r="GG1124" s="23"/>
      <c r="GH1124" s="23"/>
      <c r="GI1124" s="23"/>
      <c r="GJ1124" s="23"/>
      <c r="GK1124" s="23"/>
    </row>
    <row r="1125" spans="1:193" x14ac:dyDescent="0.35">
      <c r="A1125" s="23"/>
      <c r="B1125" s="23"/>
      <c r="C1125" s="23"/>
      <c r="D1125" s="23"/>
      <c r="E1125" s="23"/>
      <c r="F1125" s="23"/>
      <c r="G1125" s="23"/>
      <c r="H1125" s="23"/>
      <c r="I1125" s="23"/>
      <c r="J1125" s="23"/>
      <c r="K1125" s="23"/>
      <c r="L1125" s="23"/>
      <c r="M1125" s="23"/>
      <c r="N1125" s="23"/>
      <c r="O1125" s="23"/>
      <c r="P1125" s="23"/>
      <c r="Q1125" s="23"/>
      <c r="R1125" s="23"/>
      <c r="S1125" s="23"/>
      <c r="T1125" s="23"/>
      <c r="U1125" s="23"/>
      <c r="V1125" s="23"/>
      <c r="W1125" s="23"/>
      <c r="X1125" s="23"/>
      <c r="Y1125" s="23"/>
      <c r="Z1125" s="23"/>
      <c r="AA1125" s="23"/>
      <c r="AB1125" s="23"/>
      <c r="AC1125" s="23"/>
      <c r="AD1125" s="23"/>
      <c r="AE1125" s="23"/>
      <c r="AF1125" s="23"/>
      <c r="AG1125" s="23"/>
      <c r="AH1125" s="23"/>
      <c r="AI1125" s="23"/>
      <c r="AJ1125" s="23"/>
      <c r="AK1125" s="23"/>
      <c r="AL1125" s="23"/>
      <c r="AM1125" s="23"/>
      <c r="AN1125" s="23"/>
      <c r="AO1125" s="23"/>
      <c r="AP1125" s="23"/>
      <c r="AQ1125" s="23"/>
      <c r="AR1125" s="23"/>
      <c r="AS1125" s="23"/>
      <c r="AT1125" s="23"/>
      <c r="AU1125" s="23"/>
      <c r="AV1125" s="23"/>
      <c r="AW1125" s="23"/>
      <c r="AX1125" s="23"/>
      <c r="AY1125" s="23"/>
      <c r="AZ1125" s="23"/>
      <c r="BA1125" s="23"/>
      <c r="BB1125" s="23"/>
      <c r="BC1125" s="23"/>
      <c r="BD1125" s="23"/>
      <c r="BE1125" s="23"/>
      <c r="BF1125" s="23"/>
      <c r="BG1125" s="23"/>
      <c r="BH1125" s="23"/>
      <c r="BI1125" s="23"/>
      <c r="BJ1125" s="23"/>
      <c r="BK1125" s="23"/>
      <c r="BL1125" s="23"/>
      <c r="BM1125" s="23"/>
      <c r="BN1125" s="23"/>
      <c r="BO1125" s="23"/>
      <c r="BP1125" s="23"/>
      <c r="BQ1125" s="23"/>
      <c r="BR1125" s="23"/>
      <c r="BS1125" s="23"/>
      <c r="BT1125" s="23"/>
      <c r="BU1125" s="23"/>
      <c r="BV1125" s="23"/>
      <c r="BW1125" s="23"/>
      <c r="BX1125" s="23"/>
      <c r="BY1125" s="23"/>
      <c r="BZ1125" s="23"/>
      <c r="CA1125" s="23"/>
      <c r="CB1125" s="23"/>
      <c r="CC1125" s="23"/>
      <c r="CD1125" s="23"/>
      <c r="CE1125" s="23"/>
      <c r="CF1125" s="23"/>
      <c r="CG1125" s="23"/>
      <c r="CH1125" s="23"/>
      <c r="CI1125" s="23"/>
      <c r="CJ1125" s="23"/>
      <c r="CK1125" s="23"/>
      <c r="CL1125" s="23"/>
      <c r="CM1125" s="23"/>
      <c r="CN1125" s="23"/>
      <c r="CO1125" s="23"/>
      <c r="CP1125" s="23"/>
      <c r="CQ1125" s="23"/>
      <c r="CR1125" s="23"/>
      <c r="CS1125" s="23"/>
      <c r="CT1125" s="23"/>
      <c r="CU1125" s="23"/>
      <c r="CV1125" s="23"/>
      <c r="CW1125" s="23"/>
      <c r="CX1125" s="23"/>
      <c r="CY1125" s="23"/>
      <c r="CZ1125" s="23"/>
      <c r="DA1125" s="23"/>
      <c r="DB1125" s="23"/>
      <c r="DC1125" s="23"/>
      <c r="DD1125" s="23"/>
      <c r="DE1125" s="23"/>
      <c r="DF1125" s="23"/>
      <c r="DG1125" s="23"/>
      <c r="DH1125" s="23"/>
      <c r="DI1125" s="23"/>
      <c r="DJ1125" s="23"/>
      <c r="DK1125" s="23"/>
      <c r="DL1125" s="23"/>
      <c r="DM1125" s="23"/>
      <c r="DN1125" s="23"/>
      <c r="DO1125" s="23"/>
      <c r="DP1125" s="23"/>
      <c r="DQ1125" s="23"/>
      <c r="DR1125" s="23"/>
      <c r="DS1125" s="23"/>
      <c r="DT1125" s="23"/>
      <c r="DU1125" s="23"/>
      <c r="DV1125" s="23"/>
      <c r="DW1125" s="23"/>
      <c r="DX1125" s="23"/>
      <c r="DY1125" s="23"/>
      <c r="DZ1125" s="23"/>
      <c r="EA1125" s="23"/>
      <c r="EB1125" s="23"/>
      <c r="EC1125" s="23"/>
      <c r="ED1125" s="23"/>
      <c r="EE1125" s="23"/>
      <c r="EF1125" s="23"/>
      <c r="EG1125" s="23"/>
      <c r="EH1125" s="23"/>
      <c r="EI1125" s="23"/>
      <c r="EJ1125" s="23"/>
      <c r="EK1125" s="23"/>
      <c r="EL1125" s="23"/>
      <c r="EM1125" s="23"/>
      <c r="EN1125" s="23"/>
      <c r="EO1125" s="23"/>
      <c r="EP1125" s="23"/>
      <c r="EQ1125" s="23"/>
      <c r="ER1125" s="23"/>
      <c r="ES1125" s="23"/>
      <c r="ET1125" s="23"/>
      <c r="EU1125" s="23"/>
      <c r="EV1125" s="23"/>
      <c r="EW1125" s="23"/>
      <c r="EX1125" s="23"/>
      <c r="EY1125" s="23"/>
      <c r="EZ1125" s="23"/>
      <c r="FA1125" s="23"/>
      <c r="FB1125" s="23"/>
      <c r="FC1125" s="23"/>
      <c r="FD1125" s="23"/>
      <c r="FE1125" s="23"/>
      <c r="FF1125" s="23"/>
      <c r="FG1125" s="23"/>
      <c r="FH1125" s="23"/>
      <c r="FI1125" s="23"/>
      <c r="FJ1125" s="23"/>
      <c r="FK1125" s="23"/>
      <c r="FL1125" s="23"/>
      <c r="FM1125" s="23"/>
      <c r="FN1125" s="23"/>
      <c r="FO1125" s="23"/>
      <c r="FP1125" s="23"/>
      <c r="FQ1125" s="23"/>
      <c r="FR1125" s="23"/>
      <c r="FS1125" s="23"/>
      <c r="FT1125" s="23"/>
      <c r="FU1125" s="23"/>
      <c r="FV1125" s="23"/>
      <c r="FW1125" s="23"/>
      <c r="FX1125" s="23"/>
      <c r="FY1125" s="23"/>
      <c r="FZ1125" s="23"/>
      <c r="GA1125" s="23"/>
      <c r="GB1125" s="23"/>
      <c r="GC1125" s="23"/>
      <c r="GD1125" s="23"/>
      <c r="GE1125" s="23"/>
      <c r="GF1125" s="23"/>
      <c r="GG1125" s="23"/>
      <c r="GH1125" s="23"/>
      <c r="GI1125" s="23"/>
      <c r="GJ1125" s="23"/>
      <c r="GK1125" s="23"/>
    </row>
    <row r="1126" spans="1:193" x14ac:dyDescent="0.35">
      <c r="A1126" s="23"/>
      <c r="B1126" s="23"/>
      <c r="C1126" s="23"/>
      <c r="D1126" s="23"/>
      <c r="E1126" s="23"/>
      <c r="F1126" s="23"/>
      <c r="G1126" s="23"/>
      <c r="H1126" s="23"/>
      <c r="I1126" s="23"/>
      <c r="J1126" s="23"/>
      <c r="K1126" s="23"/>
      <c r="L1126" s="23"/>
      <c r="M1126" s="23"/>
      <c r="N1126" s="23"/>
      <c r="O1126" s="23"/>
      <c r="P1126" s="23"/>
      <c r="Q1126" s="23"/>
      <c r="R1126" s="23"/>
      <c r="S1126" s="23"/>
      <c r="T1126" s="23"/>
      <c r="U1126" s="23"/>
      <c r="V1126" s="23"/>
      <c r="W1126" s="23"/>
      <c r="X1126" s="23"/>
      <c r="Y1126" s="23"/>
      <c r="Z1126" s="23"/>
      <c r="AA1126" s="23"/>
      <c r="AB1126" s="23"/>
      <c r="AC1126" s="23"/>
      <c r="AD1126" s="23"/>
      <c r="AE1126" s="23"/>
      <c r="AF1126" s="23"/>
      <c r="AG1126" s="23"/>
      <c r="AH1126" s="23"/>
      <c r="AI1126" s="23"/>
      <c r="AJ1126" s="23"/>
      <c r="AK1126" s="23"/>
      <c r="AL1126" s="23"/>
      <c r="AM1126" s="23"/>
      <c r="AN1126" s="23"/>
      <c r="AO1126" s="23"/>
      <c r="AP1126" s="23"/>
      <c r="AQ1126" s="23"/>
      <c r="AR1126" s="23"/>
      <c r="AS1126" s="23"/>
      <c r="AT1126" s="23"/>
      <c r="AU1126" s="23"/>
      <c r="AV1126" s="23"/>
      <c r="AW1126" s="23"/>
      <c r="AX1126" s="23"/>
      <c r="AY1126" s="23"/>
      <c r="AZ1126" s="23"/>
      <c r="BA1126" s="23"/>
      <c r="BB1126" s="23"/>
      <c r="BC1126" s="23"/>
      <c r="BD1126" s="23"/>
      <c r="BE1126" s="23"/>
      <c r="BF1126" s="23"/>
      <c r="BG1126" s="23"/>
      <c r="BH1126" s="23"/>
      <c r="BI1126" s="23"/>
      <c r="BJ1126" s="23"/>
      <c r="BK1126" s="23"/>
      <c r="BL1126" s="23"/>
      <c r="BM1126" s="23"/>
      <c r="BN1126" s="23"/>
      <c r="BO1126" s="23"/>
      <c r="BP1126" s="23"/>
      <c r="BQ1126" s="23"/>
      <c r="BR1126" s="23"/>
      <c r="BS1126" s="23"/>
      <c r="BT1126" s="23"/>
      <c r="BU1126" s="23"/>
      <c r="BV1126" s="23"/>
      <c r="BW1126" s="23"/>
      <c r="BX1126" s="23"/>
      <c r="BY1126" s="23"/>
      <c r="BZ1126" s="23"/>
      <c r="CA1126" s="23"/>
      <c r="CB1126" s="23"/>
      <c r="CC1126" s="23"/>
      <c r="CD1126" s="23"/>
      <c r="CE1126" s="23"/>
      <c r="CF1126" s="23"/>
      <c r="CG1126" s="23"/>
      <c r="CH1126" s="23"/>
      <c r="CI1126" s="23"/>
      <c r="CJ1126" s="23"/>
      <c r="CK1126" s="23"/>
      <c r="CL1126" s="23"/>
      <c r="CM1126" s="23"/>
      <c r="CN1126" s="23"/>
      <c r="CO1126" s="23"/>
      <c r="CP1126" s="23"/>
      <c r="CQ1126" s="23"/>
      <c r="CR1126" s="23"/>
      <c r="CS1126" s="23"/>
      <c r="CT1126" s="23"/>
      <c r="CU1126" s="23"/>
      <c r="CV1126" s="23"/>
      <c r="CW1126" s="23"/>
      <c r="CX1126" s="23"/>
      <c r="CY1126" s="23"/>
      <c r="CZ1126" s="23"/>
      <c r="DA1126" s="23"/>
      <c r="DB1126" s="23"/>
      <c r="DC1126" s="23"/>
      <c r="DD1126" s="23"/>
      <c r="DE1126" s="23"/>
      <c r="DF1126" s="23"/>
      <c r="DG1126" s="23"/>
      <c r="DH1126" s="23"/>
      <c r="DI1126" s="23"/>
      <c r="DJ1126" s="23"/>
      <c r="DK1126" s="23"/>
      <c r="DL1126" s="23"/>
      <c r="DM1126" s="23"/>
      <c r="DN1126" s="23"/>
      <c r="DO1126" s="23"/>
      <c r="DP1126" s="23"/>
      <c r="DQ1126" s="23"/>
      <c r="DR1126" s="23"/>
      <c r="DS1126" s="23"/>
      <c r="DT1126" s="23"/>
      <c r="DU1126" s="23"/>
      <c r="DV1126" s="23"/>
      <c r="DW1126" s="23"/>
      <c r="DX1126" s="23"/>
      <c r="DY1126" s="23"/>
      <c r="DZ1126" s="23"/>
      <c r="EA1126" s="23"/>
      <c r="EB1126" s="23"/>
      <c r="EC1126" s="23"/>
      <c r="ED1126" s="23"/>
      <c r="EE1126" s="23"/>
      <c r="EF1126" s="23"/>
      <c r="EG1126" s="23"/>
      <c r="EH1126" s="23"/>
      <c r="EI1126" s="23"/>
      <c r="EJ1126" s="23"/>
      <c r="EK1126" s="23"/>
      <c r="EL1126" s="23"/>
      <c r="EM1126" s="23"/>
      <c r="EN1126" s="23"/>
      <c r="EO1126" s="23"/>
      <c r="EP1126" s="23"/>
      <c r="EQ1126" s="23"/>
      <c r="ER1126" s="23"/>
      <c r="ES1126" s="23"/>
      <c r="ET1126" s="23"/>
      <c r="EU1126" s="23"/>
      <c r="EV1126" s="23"/>
      <c r="EW1126" s="23"/>
      <c r="EX1126" s="23"/>
      <c r="EY1126" s="23"/>
      <c r="EZ1126" s="23"/>
      <c r="FA1126" s="23"/>
      <c r="FB1126" s="23"/>
      <c r="FC1126" s="23"/>
      <c r="FD1126" s="23"/>
      <c r="FE1126" s="23"/>
      <c r="FF1126" s="23"/>
      <c r="FG1126" s="23"/>
      <c r="FH1126" s="23"/>
      <c r="FI1126" s="23"/>
      <c r="FJ1126" s="23"/>
      <c r="FK1126" s="23"/>
      <c r="FL1126" s="23"/>
      <c r="FM1126" s="23"/>
      <c r="FN1126" s="23"/>
      <c r="FO1126" s="23"/>
      <c r="FP1126" s="23"/>
      <c r="FQ1126" s="23"/>
      <c r="FR1126" s="23"/>
      <c r="FS1126" s="23"/>
      <c r="FT1126" s="23"/>
      <c r="FU1126" s="23"/>
      <c r="FV1126" s="23"/>
      <c r="FW1126" s="23"/>
      <c r="FX1126" s="23"/>
      <c r="FY1126" s="23"/>
      <c r="FZ1126" s="23"/>
      <c r="GA1126" s="23"/>
      <c r="GB1126" s="23"/>
      <c r="GC1126" s="23"/>
      <c r="GD1126" s="23"/>
      <c r="GE1126" s="23"/>
      <c r="GF1126" s="23"/>
      <c r="GG1126" s="23"/>
      <c r="GH1126" s="23"/>
      <c r="GI1126" s="23"/>
      <c r="GJ1126" s="23"/>
      <c r="GK1126" s="23"/>
    </row>
    <row r="1127" spans="1:193" x14ac:dyDescent="0.35">
      <c r="A1127" s="23"/>
      <c r="B1127" s="23"/>
      <c r="C1127" s="23"/>
      <c r="D1127" s="23"/>
      <c r="E1127" s="23"/>
      <c r="F1127" s="23"/>
      <c r="G1127" s="23"/>
      <c r="H1127" s="23"/>
      <c r="I1127" s="23"/>
      <c r="J1127" s="23"/>
      <c r="K1127" s="23"/>
      <c r="L1127" s="23"/>
      <c r="M1127" s="23"/>
      <c r="N1127" s="23"/>
      <c r="O1127" s="23"/>
      <c r="P1127" s="23"/>
      <c r="Q1127" s="23"/>
      <c r="R1127" s="23"/>
      <c r="S1127" s="23"/>
      <c r="T1127" s="23"/>
      <c r="U1127" s="23"/>
      <c r="V1127" s="23"/>
      <c r="W1127" s="23"/>
      <c r="X1127" s="23"/>
      <c r="Y1127" s="23"/>
      <c r="Z1127" s="23"/>
      <c r="AA1127" s="23"/>
      <c r="AB1127" s="23"/>
      <c r="AC1127" s="23"/>
      <c r="AD1127" s="23"/>
      <c r="AE1127" s="23"/>
      <c r="AF1127" s="23"/>
      <c r="AG1127" s="23"/>
      <c r="AH1127" s="23"/>
      <c r="AI1127" s="23"/>
      <c r="AJ1127" s="23"/>
      <c r="AK1127" s="23"/>
      <c r="AL1127" s="23"/>
      <c r="AM1127" s="23"/>
      <c r="AN1127" s="23"/>
      <c r="AO1127" s="23"/>
      <c r="AP1127" s="23"/>
      <c r="AQ1127" s="23"/>
      <c r="AR1127" s="23"/>
      <c r="AS1127" s="23"/>
      <c r="AT1127" s="23"/>
      <c r="AU1127" s="23"/>
      <c r="AV1127" s="23"/>
      <c r="AW1127" s="23"/>
      <c r="AX1127" s="23"/>
      <c r="AY1127" s="23"/>
      <c r="AZ1127" s="23"/>
      <c r="BA1127" s="23"/>
      <c r="BB1127" s="23"/>
      <c r="BC1127" s="23"/>
      <c r="BD1127" s="23"/>
      <c r="BE1127" s="23"/>
      <c r="BF1127" s="23"/>
      <c r="BG1127" s="23"/>
      <c r="BH1127" s="23"/>
      <c r="BI1127" s="23"/>
      <c r="BJ1127" s="23"/>
      <c r="BK1127" s="23"/>
      <c r="BL1127" s="23"/>
      <c r="BM1127" s="23"/>
      <c r="BN1127" s="23"/>
      <c r="BO1127" s="23"/>
      <c r="BP1127" s="23"/>
      <c r="BQ1127" s="23"/>
      <c r="BR1127" s="23"/>
      <c r="BS1127" s="23"/>
      <c r="BT1127" s="23"/>
      <c r="BU1127" s="23"/>
      <c r="BV1127" s="23"/>
      <c r="BW1127" s="23"/>
      <c r="BX1127" s="23"/>
      <c r="BY1127" s="23"/>
      <c r="BZ1127" s="23"/>
      <c r="CA1127" s="23"/>
      <c r="CB1127" s="23"/>
      <c r="CC1127" s="23"/>
      <c r="CD1127" s="23"/>
      <c r="CE1127" s="23"/>
      <c r="CF1127" s="23"/>
      <c r="CG1127" s="23"/>
      <c r="CH1127" s="23"/>
      <c r="CI1127" s="23"/>
      <c r="CJ1127" s="23"/>
      <c r="CK1127" s="23"/>
      <c r="CL1127" s="23"/>
      <c r="CM1127" s="23"/>
      <c r="CN1127" s="23"/>
      <c r="CO1127" s="23"/>
      <c r="CP1127" s="23"/>
      <c r="CQ1127" s="23"/>
      <c r="CR1127" s="23"/>
      <c r="CS1127" s="23"/>
      <c r="CT1127" s="23"/>
      <c r="CU1127" s="23"/>
      <c r="CV1127" s="23"/>
      <c r="CW1127" s="23"/>
      <c r="CX1127" s="23"/>
      <c r="CY1127" s="23"/>
      <c r="CZ1127" s="23"/>
      <c r="DA1127" s="23"/>
      <c r="DB1127" s="23"/>
      <c r="DC1127" s="23"/>
      <c r="DD1127" s="23"/>
      <c r="DE1127" s="23"/>
      <c r="DF1127" s="23"/>
      <c r="DG1127" s="23"/>
      <c r="DH1127" s="23"/>
      <c r="DI1127" s="23"/>
      <c r="DJ1127" s="23"/>
      <c r="DK1127" s="23"/>
      <c r="DL1127" s="23"/>
      <c r="DM1127" s="23"/>
      <c r="DN1127" s="23"/>
      <c r="DO1127" s="23"/>
      <c r="DP1127" s="23"/>
      <c r="DQ1127" s="23"/>
      <c r="DR1127" s="23"/>
      <c r="DS1127" s="23"/>
      <c r="DT1127" s="23"/>
      <c r="DU1127" s="23"/>
      <c r="DV1127" s="23"/>
      <c r="DW1127" s="23"/>
      <c r="DX1127" s="23"/>
      <c r="DY1127" s="23"/>
      <c r="DZ1127" s="23"/>
      <c r="EA1127" s="23"/>
      <c r="EB1127" s="23"/>
      <c r="EC1127" s="23"/>
      <c r="ED1127" s="23"/>
      <c r="EE1127" s="23"/>
      <c r="EF1127" s="23"/>
      <c r="EG1127" s="23"/>
      <c r="EH1127" s="23"/>
      <c r="EI1127" s="23"/>
      <c r="EJ1127" s="23"/>
      <c r="EK1127" s="23"/>
      <c r="EL1127" s="23"/>
      <c r="EM1127" s="23"/>
      <c r="EN1127" s="23"/>
      <c r="EO1127" s="23"/>
      <c r="EP1127" s="23"/>
      <c r="EQ1127" s="23"/>
      <c r="ER1127" s="23"/>
      <c r="ES1127" s="23"/>
      <c r="ET1127" s="23"/>
      <c r="EU1127" s="23"/>
      <c r="EV1127" s="23"/>
      <c r="EW1127" s="23"/>
      <c r="EX1127" s="23"/>
      <c r="EY1127" s="23"/>
      <c r="EZ1127" s="23"/>
      <c r="FA1127" s="23"/>
      <c r="FB1127" s="23"/>
      <c r="FC1127" s="23"/>
      <c r="FD1127" s="23"/>
      <c r="FE1127" s="23"/>
      <c r="FF1127" s="23"/>
      <c r="FG1127" s="23"/>
      <c r="FH1127" s="23"/>
      <c r="FI1127" s="23"/>
      <c r="FJ1127" s="23"/>
      <c r="FK1127" s="23"/>
      <c r="FL1127" s="23"/>
      <c r="FM1127" s="23"/>
      <c r="FN1127" s="23"/>
      <c r="FO1127" s="23"/>
      <c r="FP1127" s="23"/>
      <c r="FQ1127" s="23"/>
      <c r="FR1127" s="23"/>
      <c r="FS1127" s="23"/>
      <c r="FT1127" s="23"/>
      <c r="FU1127" s="23"/>
      <c r="FV1127" s="23"/>
      <c r="FW1127" s="23"/>
      <c r="FX1127" s="23"/>
      <c r="FY1127" s="23"/>
      <c r="FZ1127" s="23"/>
      <c r="GA1127" s="23"/>
      <c r="GB1127" s="23"/>
      <c r="GC1127" s="23"/>
      <c r="GD1127" s="23"/>
      <c r="GE1127" s="23"/>
      <c r="GF1127" s="23"/>
      <c r="GG1127" s="23"/>
      <c r="GH1127" s="23"/>
      <c r="GI1127" s="23"/>
      <c r="GJ1127" s="23"/>
      <c r="GK1127" s="23"/>
    </row>
    <row r="1128" spans="1:193" x14ac:dyDescent="0.35">
      <c r="A1128" s="23"/>
      <c r="B1128" s="23"/>
      <c r="C1128" s="23"/>
      <c r="D1128" s="23"/>
      <c r="E1128" s="23"/>
      <c r="F1128" s="23"/>
      <c r="G1128" s="23"/>
      <c r="H1128" s="23"/>
      <c r="I1128" s="23"/>
      <c r="J1128" s="23"/>
      <c r="K1128" s="23"/>
      <c r="L1128" s="23"/>
      <c r="M1128" s="23"/>
      <c r="N1128" s="23"/>
      <c r="O1128" s="23"/>
      <c r="P1128" s="23"/>
      <c r="Q1128" s="23"/>
      <c r="R1128" s="23"/>
      <c r="S1128" s="23"/>
      <c r="T1128" s="23"/>
      <c r="U1128" s="23"/>
      <c r="V1128" s="23"/>
      <c r="W1128" s="23"/>
      <c r="X1128" s="23"/>
      <c r="Y1128" s="23"/>
      <c r="Z1128" s="23"/>
      <c r="AA1128" s="23"/>
      <c r="AB1128" s="23"/>
      <c r="AC1128" s="23"/>
      <c r="AD1128" s="23"/>
      <c r="AE1128" s="23"/>
      <c r="AF1128" s="23"/>
      <c r="AG1128" s="23"/>
      <c r="AH1128" s="23"/>
      <c r="AI1128" s="23"/>
      <c r="AJ1128" s="23"/>
      <c r="AK1128" s="23"/>
      <c r="AL1128" s="23"/>
      <c r="AM1128" s="23"/>
      <c r="AN1128" s="23"/>
      <c r="AO1128" s="23"/>
      <c r="AP1128" s="23"/>
      <c r="AQ1128" s="23"/>
      <c r="AR1128" s="23"/>
      <c r="AS1128" s="23"/>
      <c r="AT1128" s="23"/>
      <c r="AU1128" s="23"/>
      <c r="AV1128" s="23"/>
      <c r="AW1128" s="23"/>
      <c r="AX1128" s="23"/>
      <c r="AY1128" s="23"/>
      <c r="AZ1128" s="23"/>
      <c r="BA1128" s="23"/>
      <c r="BB1128" s="23"/>
      <c r="BC1128" s="23"/>
      <c r="BD1128" s="23"/>
      <c r="BE1128" s="23"/>
      <c r="BF1128" s="23"/>
      <c r="BG1128" s="23"/>
      <c r="BH1128" s="23"/>
      <c r="BI1128" s="23"/>
      <c r="BJ1128" s="23"/>
      <c r="BK1128" s="23"/>
      <c r="BL1128" s="23"/>
      <c r="BM1128" s="23"/>
      <c r="BN1128" s="23"/>
      <c r="BO1128" s="23"/>
      <c r="BP1128" s="23"/>
      <c r="BQ1128" s="23"/>
      <c r="BR1128" s="23"/>
      <c r="BS1128" s="23"/>
      <c r="BT1128" s="23"/>
      <c r="BU1128" s="23"/>
      <c r="BV1128" s="23"/>
      <c r="BW1128" s="23"/>
      <c r="BX1128" s="23"/>
      <c r="BY1128" s="23"/>
      <c r="BZ1128" s="23"/>
      <c r="CA1128" s="23"/>
      <c r="CB1128" s="23"/>
      <c r="CC1128" s="23"/>
      <c r="CD1128" s="23"/>
      <c r="CE1128" s="23"/>
      <c r="CF1128" s="23"/>
      <c r="CG1128" s="23"/>
      <c r="CH1128" s="23"/>
      <c r="CI1128" s="23"/>
      <c r="CJ1128" s="23"/>
      <c r="CK1128" s="23"/>
      <c r="CL1128" s="23"/>
      <c r="CM1128" s="23"/>
      <c r="CN1128" s="23"/>
      <c r="CO1128" s="23"/>
      <c r="CP1128" s="23"/>
      <c r="CQ1128" s="23"/>
      <c r="CR1128" s="23"/>
      <c r="CS1128" s="23"/>
      <c r="CT1128" s="23"/>
      <c r="CU1128" s="23"/>
      <c r="CV1128" s="23"/>
      <c r="CW1128" s="23"/>
      <c r="CX1128" s="23"/>
      <c r="CY1128" s="23"/>
      <c r="CZ1128" s="23"/>
      <c r="DA1128" s="23"/>
      <c r="DB1128" s="23"/>
      <c r="DC1128" s="23"/>
      <c r="DD1128" s="23"/>
      <c r="DE1128" s="23"/>
      <c r="DF1128" s="23"/>
      <c r="DG1128" s="23"/>
      <c r="DH1128" s="23"/>
      <c r="DI1128" s="23"/>
      <c r="DJ1128" s="23"/>
      <c r="DK1128" s="23"/>
      <c r="DL1128" s="23"/>
      <c r="DM1128" s="23"/>
      <c r="DN1128" s="23"/>
      <c r="DO1128" s="23"/>
      <c r="DP1128" s="23"/>
      <c r="DQ1128" s="23"/>
      <c r="DR1128" s="23"/>
      <c r="DS1128" s="23"/>
      <c r="DT1128" s="23"/>
      <c r="DU1128" s="23"/>
      <c r="DV1128" s="23"/>
      <c r="DW1128" s="23"/>
      <c r="DX1128" s="23"/>
      <c r="DY1128" s="23"/>
      <c r="DZ1128" s="23"/>
      <c r="EA1128" s="23"/>
      <c r="EB1128" s="23"/>
      <c r="EC1128" s="23"/>
      <c r="ED1128" s="23"/>
      <c r="EE1128" s="23"/>
      <c r="EF1128" s="23"/>
      <c r="EG1128" s="23"/>
      <c r="EH1128" s="23"/>
      <c r="EI1128" s="23"/>
      <c r="EJ1128" s="23"/>
      <c r="EK1128" s="23"/>
      <c r="EL1128" s="23"/>
      <c r="EM1128" s="23"/>
      <c r="EN1128" s="23"/>
      <c r="EO1128" s="23"/>
      <c r="EP1128" s="23"/>
      <c r="EQ1128" s="23"/>
      <c r="ER1128" s="23"/>
      <c r="ES1128" s="23"/>
      <c r="ET1128" s="23"/>
      <c r="EU1128" s="23"/>
      <c r="EV1128" s="23"/>
      <c r="EW1128" s="23"/>
      <c r="EX1128" s="23"/>
      <c r="EY1128" s="23"/>
      <c r="EZ1128" s="23"/>
      <c r="FA1128" s="23"/>
      <c r="FB1128" s="23"/>
      <c r="FC1128" s="23"/>
      <c r="FD1128" s="23"/>
      <c r="FE1128" s="23"/>
      <c r="FF1128" s="23"/>
      <c r="FG1128" s="23"/>
      <c r="FH1128" s="23"/>
      <c r="FI1128" s="23"/>
      <c r="FJ1128" s="23"/>
      <c r="FK1128" s="23"/>
      <c r="FL1128" s="23"/>
      <c r="FM1128" s="23"/>
      <c r="FN1128" s="23"/>
      <c r="FO1128" s="23"/>
      <c r="FP1128" s="23"/>
      <c r="FQ1128" s="23"/>
      <c r="FR1128" s="23"/>
      <c r="FS1128" s="23"/>
      <c r="FT1128" s="23"/>
      <c r="FU1128" s="23"/>
      <c r="FV1128" s="23"/>
      <c r="FW1128" s="23"/>
      <c r="FX1128" s="23"/>
      <c r="FY1128" s="23"/>
      <c r="FZ1128" s="23"/>
      <c r="GA1128" s="23"/>
      <c r="GB1128" s="23"/>
      <c r="GC1128" s="23"/>
      <c r="GD1128" s="23"/>
      <c r="GE1128" s="23"/>
      <c r="GF1128" s="23"/>
      <c r="GG1128" s="23"/>
      <c r="GH1128" s="23"/>
      <c r="GI1128" s="23"/>
      <c r="GJ1128" s="23"/>
      <c r="GK1128" s="23"/>
    </row>
    <row r="1129" spans="1:193" x14ac:dyDescent="0.35">
      <c r="A1129" s="23"/>
      <c r="B1129" s="23"/>
      <c r="C1129" s="23"/>
      <c r="D1129" s="23"/>
      <c r="E1129" s="23"/>
      <c r="F1129" s="23"/>
      <c r="G1129" s="23"/>
      <c r="H1129" s="23"/>
      <c r="I1129" s="23"/>
      <c r="J1129" s="23"/>
      <c r="K1129" s="23"/>
      <c r="L1129" s="23"/>
      <c r="M1129" s="23"/>
      <c r="N1129" s="23"/>
      <c r="O1129" s="23"/>
      <c r="P1129" s="23"/>
      <c r="Q1129" s="23"/>
      <c r="R1129" s="23"/>
      <c r="S1129" s="23"/>
      <c r="T1129" s="23"/>
      <c r="U1129" s="23"/>
      <c r="V1129" s="23"/>
      <c r="W1129" s="23"/>
      <c r="X1129" s="23"/>
      <c r="Y1129" s="23"/>
      <c r="Z1129" s="23"/>
      <c r="AA1129" s="23"/>
      <c r="AB1129" s="23"/>
      <c r="AC1129" s="23"/>
      <c r="AD1129" s="23"/>
      <c r="AE1129" s="23"/>
      <c r="AF1129" s="23"/>
      <c r="AG1129" s="23"/>
      <c r="AH1129" s="23"/>
      <c r="AI1129" s="23"/>
      <c r="AJ1129" s="23"/>
      <c r="AK1129" s="23"/>
      <c r="AL1129" s="23"/>
      <c r="AM1129" s="23"/>
      <c r="AN1129" s="23"/>
      <c r="AO1129" s="23"/>
      <c r="AP1129" s="23"/>
      <c r="AQ1129" s="23"/>
      <c r="AR1129" s="23"/>
      <c r="AS1129" s="23"/>
      <c r="AT1129" s="23"/>
      <c r="AU1129" s="23"/>
      <c r="AV1129" s="23"/>
      <c r="AW1129" s="23"/>
      <c r="AX1129" s="23"/>
      <c r="AY1129" s="23"/>
      <c r="AZ1129" s="23"/>
      <c r="BA1129" s="23"/>
      <c r="BB1129" s="23"/>
      <c r="BC1129" s="23"/>
      <c r="BD1129" s="23"/>
      <c r="BE1129" s="23"/>
      <c r="BF1129" s="23"/>
      <c r="BG1129" s="23"/>
      <c r="BH1129" s="23"/>
      <c r="BI1129" s="23"/>
      <c r="BJ1129" s="23"/>
      <c r="BK1129" s="23"/>
      <c r="BL1129" s="23"/>
      <c r="BM1129" s="23"/>
      <c r="BN1129" s="23"/>
      <c r="BO1129" s="23"/>
      <c r="BP1129" s="23"/>
      <c r="BQ1129" s="23"/>
      <c r="BR1129" s="23"/>
      <c r="BS1129" s="23"/>
      <c r="BT1129" s="23"/>
      <c r="BU1129" s="23"/>
      <c r="BV1129" s="23"/>
      <c r="BW1129" s="23"/>
      <c r="BX1129" s="23"/>
      <c r="BY1129" s="23"/>
      <c r="BZ1129" s="23"/>
      <c r="CA1129" s="23"/>
      <c r="CB1129" s="23"/>
      <c r="CC1129" s="23"/>
      <c r="CD1129" s="23"/>
      <c r="CE1129" s="23"/>
      <c r="CF1129" s="23"/>
      <c r="CG1129" s="23"/>
      <c r="CH1129" s="23"/>
      <c r="CI1129" s="23"/>
      <c r="CJ1129" s="23"/>
      <c r="CK1129" s="23"/>
      <c r="CL1129" s="23"/>
      <c r="CM1129" s="23"/>
      <c r="CN1129" s="23"/>
      <c r="CO1129" s="23"/>
      <c r="CP1129" s="23"/>
      <c r="CQ1129" s="23"/>
      <c r="CR1129" s="23"/>
      <c r="CS1129" s="23"/>
      <c r="CT1129" s="23"/>
      <c r="CU1129" s="23"/>
      <c r="CV1129" s="23"/>
      <c r="CW1129" s="23"/>
      <c r="CX1129" s="23"/>
      <c r="CY1129" s="23"/>
      <c r="CZ1129" s="23"/>
      <c r="DA1129" s="23"/>
      <c r="DB1129" s="23"/>
      <c r="DC1129" s="23"/>
      <c r="DD1129" s="23"/>
      <c r="DE1129" s="23"/>
      <c r="DF1129" s="23"/>
      <c r="DG1129" s="23"/>
      <c r="DH1129" s="23"/>
      <c r="DI1129" s="23"/>
      <c r="DJ1129" s="23"/>
      <c r="DK1129" s="23"/>
      <c r="DL1129" s="23"/>
      <c r="DM1129" s="23"/>
      <c r="DN1129" s="23"/>
      <c r="DO1129" s="23"/>
      <c r="DP1129" s="23"/>
      <c r="DQ1129" s="23"/>
      <c r="DR1129" s="23"/>
      <c r="DS1129" s="23"/>
      <c r="DT1129" s="23"/>
      <c r="DU1129" s="23"/>
      <c r="DV1129" s="23"/>
      <c r="DW1129" s="23"/>
      <c r="DX1129" s="23"/>
      <c r="DY1129" s="23"/>
      <c r="DZ1129" s="23"/>
      <c r="EA1129" s="23"/>
      <c r="EB1129" s="23"/>
      <c r="EC1129" s="23"/>
      <c r="ED1129" s="23"/>
      <c r="EE1129" s="23"/>
      <c r="EF1129" s="23"/>
      <c r="EG1129" s="23"/>
      <c r="EH1129" s="23"/>
      <c r="EI1129" s="23"/>
      <c r="EJ1129" s="23"/>
      <c r="EK1129" s="23"/>
      <c r="EL1129" s="23"/>
      <c r="EM1129" s="23"/>
      <c r="EN1129" s="23"/>
      <c r="EO1129" s="23"/>
      <c r="EP1129" s="23"/>
      <c r="EQ1129" s="23"/>
      <c r="ER1129" s="23"/>
      <c r="ES1129" s="23"/>
      <c r="ET1129" s="23"/>
      <c r="EU1129" s="23"/>
      <c r="EV1129" s="23"/>
      <c r="EW1129" s="23"/>
      <c r="EX1129" s="23"/>
      <c r="EY1129" s="23"/>
      <c r="EZ1129" s="23"/>
      <c r="FA1129" s="23"/>
      <c r="FB1129" s="23"/>
      <c r="FC1129" s="23"/>
      <c r="FD1129" s="23"/>
      <c r="FE1129" s="23"/>
      <c r="FF1129" s="23"/>
      <c r="FG1129" s="23"/>
      <c r="FH1129" s="23"/>
      <c r="FI1129" s="23"/>
      <c r="FJ1129" s="23"/>
      <c r="FK1129" s="23"/>
      <c r="FL1129" s="23"/>
      <c r="FM1129" s="23"/>
      <c r="FN1129" s="23"/>
      <c r="FO1129" s="23"/>
      <c r="FP1129" s="23"/>
      <c r="FQ1129" s="23"/>
      <c r="FR1129" s="23"/>
      <c r="FS1129" s="23"/>
      <c r="FT1129" s="23"/>
      <c r="FU1129" s="23"/>
      <c r="FV1129" s="23"/>
      <c r="FW1129" s="23"/>
      <c r="FX1129" s="23"/>
      <c r="FY1129" s="23"/>
      <c r="FZ1129" s="23"/>
      <c r="GA1129" s="23"/>
      <c r="GB1129" s="23"/>
      <c r="GC1129" s="23"/>
      <c r="GD1129" s="23"/>
      <c r="GE1129" s="23"/>
      <c r="GF1129" s="23"/>
      <c r="GG1129" s="23"/>
      <c r="GH1129" s="23"/>
      <c r="GI1129" s="23"/>
      <c r="GJ1129" s="23"/>
      <c r="GK1129" s="23"/>
    </row>
    <row r="1130" spans="1:193" x14ac:dyDescent="0.35">
      <c r="A1130" s="23"/>
      <c r="B1130" s="23"/>
      <c r="C1130" s="23"/>
      <c r="D1130" s="23"/>
      <c r="E1130" s="23"/>
      <c r="F1130" s="23"/>
      <c r="G1130" s="23"/>
      <c r="H1130" s="23"/>
      <c r="I1130" s="23"/>
      <c r="J1130" s="23"/>
      <c r="K1130" s="23"/>
      <c r="L1130" s="23"/>
      <c r="M1130" s="23"/>
      <c r="N1130" s="23"/>
      <c r="O1130" s="23"/>
      <c r="P1130" s="23"/>
      <c r="Q1130" s="23"/>
      <c r="R1130" s="23"/>
      <c r="S1130" s="23"/>
      <c r="T1130" s="23"/>
      <c r="U1130" s="23"/>
      <c r="V1130" s="23"/>
      <c r="W1130" s="23"/>
      <c r="X1130" s="23"/>
      <c r="Y1130" s="23"/>
      <c r="Z1130" s="23"/>
      <c r="AA1130" s="23"/>
      <c r="AB1130" s="23"/>
      <c r="AC1130" s="23"/>
      <c r="AD1130" s="23"/>
      <c r="AE1130" s="23"/>
      <c r="AF1130" s="23"/>
      <c r="AG1130" s="23"/>
      <c r="AH1130" s="23"/>
      <c r="AI1130" s="23"/>
      <c r="AJ1130" s="23"/>
      <c r="AK1130" s="23"/>
      <c r="AL1130" s="23"/>
      <c r="AM1130" s="23"/>
      <c r="AN1130" s="23"/>
      <c r="AO1130" s="23"/>
      <c r="AP1130" s="23"/>
      <c r="AQ1130" s="23"/>
      <c r="AR1130" s="23"/>
      <c r="AS1130" s="23"/>
      <c r="AT1130" s="23"/>
      <c r="AU1130" s="23"/>
      <c r="AV1130" s="23"/>
      <c r="AW1130" s="23"/>
      <c r="AX1130" s="23"/>
      <c r="AY1130" s="23"/>
      <c r="AZ1130" s="23"/>
      <c r="BA1130" s="23"/>
      <c r="BB1130" s="23"/>
      <c r="BC1130" s="23"/>
      <c r="BD1130" s="23"/>
      <c r="BE1130" s="23"/>
      <c r="BF1130" s="23"/>
      <c r="BG1130" s="23"/>
      <c r="BH1130" s="23"/>
      <c r="BI1130" s="23"/>
      <c r="BJ1130" s="23"/>
      <c r="BK1130" s="23"/>
      <c r="BL1130" s="23"/>
      <c r="BM1130" s="23"/>
      <c r="BN1130" s="23"/>
      <c r="BO1130" s="23"/>
      <c r="BP1130" s="23"/>
      <c r="BQ1130" s="23"/>
      <c r="BR1130" s="23"/>
      <c r="BS1130" s="23"/>
      <c r="BT1130" s="23"/>
      <c r="BU1130" s="23"/>
      <c r="BV1130" s="23"/>
      <c r="BW1130" s="23"/>
      <c r="BX1130" s="23"/>
      <c r="BY1130" s="23"/>
      <c r="BZ1130" s="23"/>
      <c r="CA1130" s="23"/>
      <c r="CB1130" s="23"/>
      <c r="CC1130" s="23"/>
      <c r="CD1130" s="23"/>
      <c r="CE1130" s="23"/>
      <c r="CF1130" s="23"/>
      <c r="CG1130" s="23"/>
      <c r="CH1130" s="23"/>
      <c r="CI1130" s="23"/>
      <c r="CJ1130" s="23"/>
      <c r="CK1130" s="23"/>
      <c r="CL1130" s="23"/>
      <c r="CM1130" s="23"/>
      <c r="CN1130" s="23"/>
      <c r="CO1130" s="23"/>
      <c r="CP1130" s="23"/>
      <c r="CQ1130" s="23"/>
      <c r="CR1130" s="23"/>
      <c r="CS1130" s="23"/>
      <c r="CT1130" s="23"/>
      <c r="CU1130" s="23"/>
      <c r="CV1130" s="23"/>
      <c r="CW1130" s="23"/>
      <c r="CX1130" s="23"/>
      <c r="CY1130" s="23"/>
      <c r="CZ1130" s="23"/>
      <c r="DA1130" s="23"/>
      <c r="DB1130" s="23"/>
      <c r="DC1130" s="23"/>
      <c r="DD1130" s="23"/>
      <c r="DE1130" s="23"/>
      <c r="DF1130" s="23"/>
      <c r="DG1130" s="23"/>
      <c r="DH1130" s="23"/>
      <c r="DI1130" s="23"/>
      <c r="DJ1130" s="23"/>
      <c r="DK1130" s="23"/>
      <c r="DL1130" s="23"/>
      <c r="DM1130" s="23"/>
      <c r="DN1130" s="23"/>
      <c r="DO1130" s="23"/>
      <c r="DP1130" s="23"/>
      <c r="DQ1130" s="23"/>
      <c r="DR1130" s="23"/>
      <c r="DS1130" s="23"/>
      <c r="DT1130" s="23"/>
      <c r="DU1130" s="23"/>
      <c r="DV1130" s="23"/>
      <c r="DW1130" s="23"/>
      <c r="DX1130" s="23"/>
      <c r="DY1130" s="23"/>
      <c r="DZ1130" s="23"/>
      <c r="EA1130" s="23"/>
      <c r="EB1130" s="23"/>
      <c r="EC1130" s="23"/>
      <c r="ED1130" s="23"/>
      <c r="EE1130" s="23"/>
      <c r="EF1130" s="23"/>
      <c r="EG1130" s="23"/>
      <c r="EH1130" s="23"/>
      <c r="EI1130" s="23"/>
      <c r="EJ1130" s="23"/>
      <c r="EK1130" s="23"/>
      <c r="EL1130" s="23"/>
      <c r="EM1130" s="23"/>
      <c r="EN1130" s="23"/>
      <c r="EO1130" s="23"/>
      <c r="EP1130" s="23"/>
      <c r="EQ1130" s="23"/>
      <c r="ER1130" s="23"/>
      <c r="ES1130" s="23"/>
      <c r="ET1130" s="23"/>
      <c r="EU1130" s="23"/>
      <c r="EV1130" s="23"/>
      <c r="EW1130" s="23"/>
      <c r="EX1130" s="23"/>
      <c r="EY1130" s="23"/>
      <c r="EZ1130" s="23"/>
      <c r="FA1130" s="23"/>
      <c r="FB1130" s="23"/>
      <c r="FC1130" s="23"/>
      <c r="FD1130" s="23"/>
      <c r="FE1130" s="23"/>
      <c r="FF1130" s="23"/>
      <c r="FG1130" s="23"/>
      <c r="FH1130" s="23"/>
      <c r="FI1130" s="23"/>
      <c r="FJ1130" s="23"/>
      <c r="FK1130" s="23"/>
      <c r="FL1130" s="23"/>
      <c r="FM1130" s="23"/>
      <c r="FN1130" s="23"/>
      <c r="FO1130" s="23"/>
      <c r="FP1130" s="23"/>
      <c r="FQ1130" s="23"/>
      <c r="FR1130" s="23"/>
      <c r="FS1130" s="23"/>
      <c r="FT1130" s="23"/>
      <c r="FU1130" s="23"/>
      <c r="FV1130" s="23"/>
      <c r="FW1130" s="23"/>
      <c r="FX1130" s="23"/>
      <c r="FY1130" s="23"/>
      <c r="FZ1130" s="23"/>
      <c r="GA1130" s="23"/>
      <c r="GB1130" s="23"/>
      <c r="GC1130" s="23"/>
      <c r="GD1130" s="23"/>
      <c r="GE1130" s="23"/>
      <c r="GF1130" s="23"/>
      <c r="GG1130" s="23"/>
      <c r="GH1130" s="23"/>
      <c r="GI1130" s="23"/>
      <c r="GJ1130" s="23"/>
      <c r="GK1130" s="23"/>
    </row>
    <row r="1131" spans="1:193" x14ac:dyDescent="0.35">
      <c r="A1131" s="23"/>
      <c r="B1131" s="23"/>
      <c r="C1131" s="23"/>
      <c r="D1131" s="23"/>
      <c r="E1131" s="23"/>
      <c r="F1131" s="23"/>
      <c r="G1131" s="23"/>
      <c r="H1131" s="23"/>
      <c r="I1131" s="23"/>
      <c r="J1131" s="23"/>
      <c r="K1131" s="23"/>
      <c r="L1131" s="23"/>
      <c r="M1131" s="23"/>
      <c r="N1131" s="23"/>
      <c r="O1131" s="23"/>
      <c r="P1131" s="23"/>
      <c r="Q1131" s="23"/>
      <c r="R1131" s="23"/>
      <c r="S1131" s="23"/>
      <c r="T1131" s="23"/>
      <c r="U1131" s="23"/>
      <c r="V1131" s="23"/>
      <c r="W1131" s="23"/>
      <c r="X1131" s="23"/>
      <c r="Y1131" s="23"/>
      <c r="Z1131" s="23"/>
      <c r="AA1131" s="23"/>
      <c r="AB1131" s="23"/>
      <c r="AC1131" s="23"/>
      <c r="AD1131" s="23"/>
      <c r="AE1131" s="23"/>
      <c r="AF1131" s="23"/>
      <c r="AG1131" s="23"/>
      <c r="AH1131" s="23"/>
      <c r="AI1131" s="23"/>
      <c r="AJ1131" s="23"/>
      <c r="AK1131" s="23"/>
      <c r="AL1131" s="23"/>
      <c r="AM1131" s="23"/>
      <c r="AN1131" s="23"/>
      <c r="AO1131" s="23"/>
      <c r="AP1131" s="23"/>
      <c r="AQ1131" s="23"/>
      <c r="AR1131" s="23"/>
      <c r="AS1131" s="23"/>
      <c r="AT1131" s="23"/>
      <c r="AU1131" s="23"/>
      <c r="AV1131" s="23"/>
      <c r="AW1131" s="23"/>
      <c r="AX1131" s="23"/>
      <c r="AY1131" s="23"/>
      <c r="AZ1131" s="23"/>
      <c r="BA1131" s="23"/>
      <c r="BB1131" s="23"/>
      <c r="BC1131" s="23"/>
      <c r="BD1131" s="23"/>
      <c r="BE1131" s="23"/>
      <c r="BF1131" s="23"/>
      <c r="BG1131" s="23"/>
      <c r="BH1131" s="23"/>
      <c r="BI1131" s="23"/>
      <c r="BJ1131" s="23"/>
      <c r="BK1131" s="23"/>
      <c r="BL1131" s="23"/>
      <c r="BM1131" s="23"/>
      <c r="BN1131" s="23"/>
      <c r="BO1131" s="23"/>
      <c r="BP1131" s="23"/>
      <c r="BQ1131" s="23"/>
      <c r="BR1131" s="23"/>
      <c r="BS1131" s="23"/>
      <c r="BT1131" s="23"/>
      <c r="BU1131" s="23"/>
      <c r="BV1131" s="23"/>
      <c r="BW1131" s="23"/>
      <c r="BX1131" s="23"/>
      <c r="BY1131" s="23"/>
      <c r="BZ1131" s="23"/>
      <c r="CA1131" s="23"/>
      <c r="CB1131" s="23"/>
      <c r="CC1131" s="23"/>
      <c r="CD1131" s="23"/>
      <c r="CE1131" s="23"/>
      <c r="CF1131" s="23"/>
      <c r="CG1131" s="23"/>
      <c r="CH1131" s="23"/>
      <c r="CI1131" s="23"/>
      <c r="CJ1131" s="23"/>
      <c r="CK1131" s="23"/>
      <c r="CL1131" s="23"/>
      <c r="CM1131" s="23"/>
      <c r="CN1131" s="23"/>
      <c r="CO1131" s="23"/>
      <c r="CP1131" s="23"/>
      <c r="CQ1131" s="23"/>
      <c r="CR1131" s="23"/>
      <c r="CS1131" s="23"/>
      <c r="CT1131" s="23"/>
      <c r="CU1131" s="23"/>
      <c r="CV1131" s="23"/>
      <c r="CW1131" s="23"/>
      <c r="CX1131" s="23"/>
      <c r="CY1131" s="23"/>
      <c r="CZ1131" s="23"/>
      <c r="DA1131" s="23"/>
      <c r="DB1131" s="23"/>
      <c r="DC1131" s="23"/>
      <c r="DD1131" s="23"/>
      <c r="DE1131" s="23"/>
      <c r="DF1131" s="23"/>
      <c r="DG1131" s="23"/>
      <c r="DH1131" s="23"/>
      <c r="DI1131" s="23"/>
      <c r="DJ1131" s="23"/>
      <c r="DK1131" s="23"/>
      <c r="DL1131" s="23"/>
      <c r="DM1131" s="23"/>
      <c r="DN1131" s="23"/>
      <c r="DO1131" s="23"/>
      <c r="DP1131" s="23"/>
      <c r="DQ1131" s="23"/>
      <c r="DR1131" s="23"/>
      <c r="DS1131" s="23"/>
      <c r="DT1131" s="23"/>
      <c r="DU1131" s="23"/>
      <c r="DV1131" s="23"/>
      <c r="DW1131" s="23"/>
      <c r="DX1131" s="23"/>
      <c r="DY1131" s="23"/>
      <c r="DZ1131" s="23"/>
      <c r="EA1131" s="23"/>
      <c r="EB1131" s="23"/>
      <c r="EC1131" s="23"/>
      <c r="ED1131" s="23"/>
      <c r="EE1131" s="23"/>
      <c r="EF1131" s="23"/>
      <c r="EG1131" s="23"/>
      <c r="EH1131" s="23"/>
      <c r="EI1131" s="23"/>
      <c r="EJ1131" s="23"/>
      <c r="EK1131" s="23"/>
      <c r="EL1131" s="23"/>
      <c r="EM1131" s="23"/>
      <c r="EN1131" s="23"/>
      <c r="EO1131" s="23"/>
      <c r="EP1131" s="23"/>
      <c r="EQ1131" s="23"/>
      <c r="ER1131" s="23"/>
      <c r="ES1131" s="23"/>
      <c r="ET1131" s="23"/>
      <c r="EU1131" s="23"/>
      <c r="EV1131" s="23"/>
      <c r="EW1131" s="23"/>
      <c r="EX1131" s="23"/>
      <c r="EY1131" s="23"/>
      <c r="EZ1131" s="23"/>
      <c r="FA1131" s="23"/>
      <c r="FB1131" s="23"/>
      <c r="FC1131" s="23"/>
      <c r="FD1131" s="23"/>
      <c r="FE1131" s="23"/>
      <c r="FF1131" s="23"/>
      <c r="FG1131" s="23"/>
      <c r="FH1131" s="23"/>
      <c r="FI1131" s="23"/>
      <c r="FJ1131" s="23"/>
      <c r="FK1131" s="23"/>
      <c r="FL1131" s="23"/>
      <c r="FM1131" s="23"/>
      <c r="FN1131" s="23"/>
      <c r="FO1131" s="23"/>
      <c r="FP1131" s="23"/>
      <c r="FQ1131" s="23"/>
      <c r="FR1131" s="23"/>
      <c r="FS1131" s="23"/>
      <c r="FT1131" s="23"/>
      <c r="FU1131" s="23"/>
      <c r="FV1131" s="23"/>
      <c r="FW1131" s="23"/>
      <c r="FX1131" s="23"/>
      <c r="FY1131" s="23"/>
      <c r="FZ1131" s="23"/>
      <c r="GA1131" s="23"/>
      <c r="GB1131" s="23"/>
      <c r="GC1131" s="23"/>
      <c r="GD1131" s="23"/>
      <c r="GE1131" s="23"/>
      <c r="GF1131" s="23"/>
      <c r="GG1131" s="23"/>
      <c r="GH1131" s="23"/>
      <c r="GI1131" s="23"/>
      <c r="GJ1131" s="23"/>
      <c r="GK1131" s="23"/>
    </row>
    <row r="1132" spans="1:193" x14ac:dyDescent="0.35">
      <c r="A1132" s="23"/>
      <c r="B1132" s="23"/>
      <c r="C1132" s="23"/>
      <c r="D1132" s="23"/>
      <c r="E1132" s="23"/>
      <c r="F1132" s="23"/>
      <c r="G1132" s="23"/>
      <c r="H1132" s="23"/>
      <c r="I1132" s="23"/>
      <c r="J1132" s="23"/>
      <c r="K1132" s="23"/>
      <c r="L1132" s="23"/>
      <c r="M1132" s="23"/>
      <c r="N1132" s="23"/>
      <c r="O1132" s="23"/>
      <c r="P1132" s="23"/>
      <c r="Q1132" s="23"/>
      <c r="R1132" s="23"/>
      <c r="S1132" s="23"/>
      <c r="T1132" s="23"/>
      <c r="U1132" s="23"/>
      <c r="V1132" s="23"/>
      <c r="W1132" s="23"/>
      <c r="X1132" s="23"/>
      <c r="Y1132" s="23"/>
      <c r="Z1132" s="23"/>
      <c r="AA1132" s="23"/>
      <c r="AB1132" s="23"/>
      <c r="AC1132" s="23"/>
      <c r="AD1132" s="23"/>
      <c r="AE1132" s="23"/>
      <c r="AF1132" s="23"/>
      <c r="AG1132" s="23"/>
      <c r="AH1132" s="23"/>
      <c r="AI1132" s="23"/>
      <c r="AJ1132" s="23"/>
      <c r="AK1132" s="23"/>
      <c r="AL1132" s="23"/>
      <c r="AM1132" s="23"/>
      <c r="AN1132" s="23"/>
      <c r="AO1132" s="23"/>
      <c r="AP1132" s="23"/>
      <c r="AQ1132" s="23"/>
      <c r="AR1132" s="23"/>
      <c r="AS1132" s="23"/>
      <c r="AT1132" s="23"/>
      <c r="AU1132" s="23"/>
      <c r="AV1132" s="23"/>
      <c r="AW1132" s="23"/>
      <c r="AX1132" s="23"/>
      <c r="AY1132" s="23"/>
      <c r="AZ1132" s="23"/>
      <c r="BA1132" s="23"/>
      <c r="BB1132" s="23"/>
      <c r="BC1132" s="23"/>
      <c r="BD1132" s="23"/>
      <c r="BE1132" s="23"/>
      <c r="BF1132" s="23"/>
      <c r="BG1132" s="23"/>
      <c r="BH1132" s="23"/>
      <c r="BI1132" s="23"/>
      <c r="BJ1132" s="23"/>
      <c r="BK1132" s="23"/>
      <c r="BL1132" s="23"/>
      <c r="BM1132" s="23"/>
      <c r="BN1132" s="23"/>
      <c r="BO1132" s="23"/>
      <c r="BP1132" s="23"/>
      <c r="BQ1132" s="23"/>
      <c r="BR1132" s="23"/>
      <c r="BS1132" s="23"/>
      <c r="BT1132" s="23"/>
      <c r="BU1132" s="23"/>
      <c r="BV1132" s="23"/>
      <c r="BW1132" s="23"/>
      <c r="BX1132" s="23"/>
      <c r="BY1132" s="23"/>
      <c r="BZ1132" s="23"/>
      <c r="CA1132" s="23"/>
      <c r="CB1132" s="23"/>
      <c r="CC1132" s="23"/>
      <c r="CD1132" s="23"/>
      <c r="CE1132" s="23"/>
      <c r="CF1132" s="23"/>
      <c r="CG1132" s="23"/>
      <c r="CH1132" s="23"/>
      <c r="CI1132" s="23"/>
      <c r="CJ1132" s="23"/>
      <c r="CK1132" s="23"/>
      <c r="CL1132" s="23"/>
      <c r="CM1132" s="23"/>
      <c r="CN1132" s="23"/>
      <c r="CO1132" s="23"/>
      <c r="CP1132" s="23"/>
      <c r="CQ1132" s="23"/>
      <c r="CR1132" s="23"/>
      <c r="CS1132" s="23"/>
      <c r="CT1132" s="23"/>
      <c r="CU1132" s="23"/>
      <c r="CV1132" s="23"/>
      <c r="CW1132" s="23"/>
      <c r="CX1132" s="23"/>
      <c r="CY1132" s="23"/>
      <c r="CZ1132" s="23"/>
      <c r="DA1132" s="23"/>
      <c r="DB1132" s="23"/>
      <c r="DC1132" s="23"/>
      <c r="DD1132" s="23"/>
      <c r="DE1132" s="23"/>
      <c r="DF1132" s="23"/>
      <c r="DG1132" s="23"/>
      <c r="DH1132" s="23"/>
      <c r="DI1132" s="23"/>
      <c r="DJ1132" s="23"/>
      <c r="DK1132" s="23"/>
      <c r="DL1132" s="23"/>
      <c r="DM1132" s="23"/>
      <c r="DN1132" s="23"/>
      <c r="DO1132" s="23"/>
      <c r="DP1132" s="23"/>
      <c r="DQ1132" s="23"/>
      <c r="DR1132" s="23"/>
      <c r="DS1132" s="23"/>
      <c r="DT1132" s="23"/>
      <c r="DU1132" s="23"/>
      <c r="DV1132" s="23"/>
      <c r="DW1132" s="23"/>
      <c r="DX1132" s="23"/>
      <c r="DY1132" s="23"/>
      <c r="DZ1132" s="23"/>
      <c r="EA1132" s="23"/>
      <c r="EB1132" s="23"/>
      <c r="EC1132" s="23"/>
      <c r="ED1132" s="23"/>
      <c r="EE1132" s="23"/>
      <c r="EF1132" s="23"/>
      <c r="EG1132" s="23"/>
      <c r="EH1132" s="23"/>
      <c r="EI1132" s="23"/>
      <c r="EJ1132" s="23"/>
      <c r="EK1132" s="23"/>
      <c r="EL1132" s="23"/>
      <c r="EM1132" s="23"/>
      <c r="EN1132" s="23"/>
      <c r="EO1132" s="23"/>
      <c r="EP1132" s="23"/>
      <c r="EQ1132" s="23"/>
      <c r="ER1132" s="23"/>
      <c r="ES1132" s="23"/>
      <c r="ET1132" s="23"/>
      <c r="EU1132" s="23"/>
      <c r="EV1132" s="23"/>
      <c r="EW1132" s="23"/>
      <c r="EX1132" s="23"/>
      <c r="EY1132" s="23"/>
      <c r="EZ1132" s="23"/>
      <c r="FA1132" s="23"/>
      <c r="FB1132" s="23"/>
      <c r="FC1132" s="23"/>
      <c r="FD1132" s="23"/>
      <c r="FE1132" s="23"/>
      <c r="FF1132" s="23"/>
      <c r="FG1132" s="23"/>
      <c r="FH1132" s="23"/>
      <c r="FI1132" s="23"/>
      <c r="FJ1132" s="23"/>
      <c r="FK1132" s="23"/>
      <c r="FL1132" s="23"/>
      <c r="FM1132" s="23"/>
      <c r="FN1132" s="23"/>
      <c r="FO1132" s="23"/>
      <c r="FP1132" s="23"/>
      <c r="FQ1132" s="23"/>
      <c r="FR1132" s="23"/>
      <c r="FS1132" s="23"/>
      <c r="FT1132" s="23"/>
      <c r="FU1132" s="23"/>
      <c r="FV1132" s="23"/>
      <c r="FW1132" s="23"/>
      <c r="FX1132" s="23"/>
      <c r="FY1132" s="23"/>
      <c r="FZ1132" s="23"/>
      <c r="GA1132" s="23"/>
      <c r="GB1132" s="23"/>
      <c r="GC1132" s="23"/>
      <c r="GD1132" s="23"/>
      <c r="GE1132" s="23"/>
      <c r="GF1132" s="23"/>
      <c r="GG1132" s="23"/>
      <c r="GH1132" s="23"/>
      <c r="GI1132" s="23"/>
      <c r="GJ1132" s="23"/>
      <c r="GK1132" s="23"/>
    </row>
    <row r="1133" spans="1:193" x14ac:dyDescent="0.35">
      <c r="A1133" s="23"/>
      <c r="B1133" s="23"/>
      <c r="C1133" s="23"/>
      <c r="D1133" s="23"/>
      <c r="E1133" s="23"/>
      <c r="F1133" s="23"/>
      <c r="G1133" s="23"/>
      <c r="H1133" s="23"/>
      <c r="I1133" s="23"/>
      <c r="J1133" s="23"/>
      <c r="K1133" s="23"/>
      <c r="L1133" s="23"/>
      <c r="M1133" s="23"/>
      <c r="N1133" s="23"/>
      <c r="O1133" s="23"/>
      <c r="P1133" s="23"/>
      <c r="Q1133" s="23"/>
      <c r="R1133" s="23"/>
      <c r="S1133" s="23"/>
      <c r="T1133" s="23"/>
      <c r="U1133" s="23"/>
      <c r="V1133" s="23"/>
      <c r="W1133" s="23"/>
      <c r="X1133" s="23"/>
      <c r="Y1133" s="23"/>
      <c r="Z1133" s="23"/>
      <c r="AA1133" s="23"/>
      <c r="AB1133" s="23"/>
      <c r="AC1133" s="23"/>
      <c r="AD1133" s="23"/>
      <c r="AE1133" s="23"/>
      <c r="AF1133" s="23"/>
      <c r="AG1133" s="23"/>
      <c r="AH1133" s="23"/>
      <c r="AI1133" s="23"/>
      <c r="AJ1133" s="23"/>
      <c r="AK1133" s="23"/>
      <c r="AL1133" s="23"/>
      <c r="AM1133" s="23"/>
      <c r="AN1133" s="23"/>
      <c r="AO1133" s="23"/>
      <c r="AP1133" s="23"/>
      <c r="AQ1133" s="23"/>
      <c r="AR1133" s="23"/>
      <c r="AS1133" s="23"/>
      <c r="AT1133" s="23"/>
      <c r="AU1133" s="23"/>
      <c r="AV1133" s="23"/>
      <c r="AW1133" s="23"/>
      <c r="AX1133" s="23"/>
      <c r="AY1133" s="23"/>
      <c r="AZ1133" s="23"/>
      <c r="BA1133" s="23"/>
      <c r="BB1133" s="23"/>
      <c r="BC1133" s="23"/>
      <c r="BD1133" s="23"/>
      <c r="BE1133" s="23"/>
      <c r="BF1133" s="23"/>
      <c r="BG1133" s="23"/>
      <c r="BH1133" s="23"/>
      <c r="BI1133" s="23"/>
      <c r="BJ1133" s="23"/>
      <c r="BK1133" s="23"/>
      <c r="BL1133" s="23"/>
      <c r="BM1133" s="23"/>
      <c r="BN1133" s="23"/>
      <c r="BO1133" s="23"/>
      <c r="BP1133" s="23"/>
      <c r="BQ1133" s="23"/>
      <c r="BR1133" s="23"/>
      <c r="BS1133" s="23"/>
      <c r="BT1133" s="23"/>
      <c r="BU1133" s="23"/>
      <c r="BV1133" s="23"/>
      <c r="BW1133" s="23"/>
      <c r="BX1133" s="23"/>
      <c r="BY1133" s="23"/>
      <c r="BZ1133" s="23"/>
      <c r="CA1133" s="23"/>
      <c r="CB1133" s="23"/>
      <c r="CC1133" s="23"/>
      <c r="CD1133" s="23"/>
      <c r="CE1133" s="23"/>
      <c r="CF1133" s="23"/>
      <c r="CG1133" s="23"/>
      <c r="CH1133" s="23"/>
      <c r="CI1133" s="23"/>
      <c r="CJ1133" s="23"/>
      <c r="CK1133" s="23"/>
      <c r="CL1133" s="23"/>
      <c r="CM1133" s="23"/>
      <c r="CN1133" s="23"/>
      <c r="CO1133" s="23"/>
      <c r="CP1133" s="23"/>
      <c r="CQ1133" s="23"/>
      <c r="CR1133" s="23"/>
      <c r="CS1133" s="23"/>
      <c r="CT1133" s="23"/>
      <c r="CU1133" s="23"/>
      <c r="CV1133" s="23"/>
      <c r="CW1133" s="23"/>
      <c r="CX1133" s="23"/>
      <c r="CY1133" s="23"/>
      <c r="CZ1133" s="23"/>
      <c r="DA1133" s="23"/>
      <c r="DB1133" s="23"/>
      <c r="DC1133" s="23"/>
      <c r="DD1133" s="23"/>
      <c r="DE1133" s="23"/>
      <c r="DF1133" s="23"/>
      <c r="DG1133" s="23"/>
      <c r="DH1133" s="23"/>
      <c r="DI1133" s="23"/>
      <c r="DJ1133" s="23"/>
      <c r="DK1133" s="23"/>
      <c r="DL1133" s="23"/>
      <c r="DM1133" s="23"/>
      <c r="DN1133" s="23"/>
      <c r="DO1133" s="23"/>
      <c r="DP1133" s="23"/>
      <c r="DQ1133" s="23"/>
      <c r="DR1133" s="23"/>
      <c r="DS1133" s="23"/>
      <c r="DT1133" s="23"/>
      <c r="DU1133" s="23"/>
      <c r="DV1133" s="23"/>
      <c r="DW1133" s="23"/>
      <c r="DX1133" s="23"/>
      <c r="DY1133" s="23"/>
      <c r="DZ1133" s="23"/>
      <c r="EA1133" s="23"/>
      <c r="EB1133" s="23"/>
      <c r="EC1133" s="23"/>
      <c r="ED1133" s="23"/>
      <c r="EE1133" s="23"/>
      <c r="EF1133" s="23"/>
      <c r="EG1133" s="23"/>
      <c r="EH1133" s="23"/>
      <c r="EI1133" s="23"/>
      <c r="EJ1133" s="23"/>
      <c r="EK1133" s="23"/>
      <c r="EL1133" s="23"/>
      <c r="EM1133" s="23"/>
      <c r="EN1133" s="23"/>
      <c r="EO1133" s="23"/>
      <c r="EP1133" s="23"/>
      <c r="EQ1133" s="23"/>
      <c r="ER1133" s="23"/>
      <c r="ES1133" s="23"/>
      <c r="ET1133" s="23"/>
      <c r="EU1133" s="23"/>
      <c r="EV1133" s="23"/>
      <c r="EW1133" s="23"/>
      <c r="EX1133" s="23"/>
      <c r="EY1133" s="23"/>
      <c r="EZ1133" s="23"/>
      <c r="FA1133" s="23"/>
      <c r="FB1133" s="23"/>
      <c r="FC1133" s="23"/>
      <c r="FD1133" s="23"/>
      <c r="FE1133" s="23"/>
      <c r="FF1133" s="23"/>
      <c r="FG1133" s="23"/>
      <c r="FH1133" s="23"/>
      <c r="FI1133" s="23"/>
      <c r="FJ1133" s="23"/>
      <c r="FK1133" s="23"/>
      <c r="FL1133" s="23"/>
      <c r="FM1133" s="23"/>
      <c r="FN1133" s="23"/>
      <c r="FO1133" s="23"/>
      <c r="FP1133" s="23"/>
      <c r="FQ1133" s="23"/>
      <c r="FR1133" s="23"/>
      <c r="FS1133" s="23"/>
      <c r="FT1133" s="23"/>
      <c r="FU1133" s="23"/>
      <c r="FV1133" s="23"/>
      <c r="FW1133" s="23"/>
      <c r="FX1133" s="23"/>
      <c r="FY1133" s="23"/>
      <c r="FZ1133" s="23"/>
      <c r="GA1133" s="23"/>
      <c r="GB1133" s="23"/>
      <c r="GC1133" s="23"/>
      <c r="GD1133" s="23"/>
      <c r="GE1133" s="23"/>
      <c r="GF1133" s="23"/>
      <c r="GG1133" s="23"/>
      <c r="GH1133" s="23"/>
      <c r="GI1133" s="23"/>
      <c r="GJ1133" s="23"/>
      <c r="GK1133" s="23"/>
    </row>
    <row r="1134" spans="1:193" x14ac:dyDescent="0.35">
      <c r="A1134" s="23"/>
      <c r="B1134" s="23"/>
      <c r="C1134" s="23"/>
      <c r="D1134" s="23"/>
      <c r="E1134" s="23"/>
      <c r="F1134" s="23"/>
      <c r="G1134" s="23"/>
      <c r="H1134" s="23"/>
      <c r="I1134" s="23"/>
      <c r="J1134" s="23"/>
      <c r="K1134" s="23"/>
      <c r="L1134" s="23"/>
      <c r="M1134" s="23"/>
      <c r="N1134" s="23"/>
      <c r="O1134" s="23"/>
      <c r="P1134" s="23"/>
      <c r="Q1134" s="23"/>
      <c r="R1134" s="23"/>
      <c r="S1134" s="23"/>
      <c r="T1134" s="23"/>
      <c r="U1134" s="23"/>
      <c r="V1134" s="23"/>
      <c r="W1134" s="23"/>
      <c r="X1134" s="23"/>
      <c r="Y1134" s="23"/>
      <c r="Z1134" s="23"/>
      <c r="AA1134" s="23"/>
      <c r="AB1134" s="23"/>
      <c r="AC1134" s="23"/>
      <c r="AD1134" s="23"/>
      <c r="AE1134" s="23"/>
      <c r="AF1134" s="23"/>
      <c r="AG1134" s="23"/>
      <c r="AH1134" s="23"/>
      <c r="AI1134" s="23"/>
      <c r="AJ1134" s="23"/>
      <c r="AK1134" s="23"/>
      <c r="AL1134" s="23"/>
      <c r="AM1134" s="23"/>
      <c r="AN1134" s="23"/>
      <c r="AO1134" s="23"/>
      <c r="AP1134" s="23"/>
      <c r="AQ1134" s="23"/>
      <c r="AR1134" s="23"/>
      <c r="AS1134" s="23"/>
      <c r="AT1134" s="23"/>
      <c r="AU1134" s="23"/>
      <c r="AV1134" s="23"/>
      <c r="AW1134" s="23"/>
      <c r="AX1134" s="23"/>
      <c r="AY1134" s="23"/>
      <c r="AZ1134" s="23"/>
      <c r="BA1134" s="23"/>
      <c r="BB1134" s="23"/>
      <c r="BC1134" s="23"/>
      <c r="BD1134" s="23"/>
      <c r="BE1134" s="23"/>
      <c r="BF1134" s="23"/>
      <c r="BG1134" s="23"/>
      <c r="BH1134" s="23"/>
      <c r="BI1134" s="23"/>
      <c r="BJ1134" s="23"/>
      <c r="BK1134" s="23"/>
      <c r="BL1134" s="23"/>
      <c r="BM1134" s="23"/>
      <c r="BN1134" s="23"/>
      <c r="BO1134" s="23"/>
      <c r="BP1134" s="23"/>
      <c r="BQ1134" s="23"/>
      <c r="BR1134" s="23"/>
      <c r="BS1134" s="23"/>
      <c r="BT1134" s="23"/>
      <c r="BU1134" s="23"/>
      <c r="BV1134" s="23"/>
      <c r="BW1134" s="23"/>
      <c r="BX1134" s="23"/>
      <c r="BY1134" s="23"/>
      <c r="BZ1134" s="23"/>
      <c r="CA1134" s="23"/>
      <c r="CB1134" s="23"/>
      <c r="CC1134" s="23"/>
      <c r="CD1134" s="23"/>
      <c r="CE1134" s="23"/>
      <c r="CF1134" s="23"/>
      <c r="CG1134" s="23"/>
      <c r="CH1134" s="23"/>
      <c r="CI1134" s="23"/>
      <c r="CJ1134" s="23"/>
      <c r="CK1134" s="23"/>
      <c r="CL1134" s="23"/>
      <c r="CM1134" s="23"/>
      <c r="CN1134" s="23"/>
      <c r="CO1134" s="23"/>
      <c r="CP1134" s="23"/>
      <c r="CQ1134" s="23"/>
      <c r="CR1134" s="23"/>
      <c r="CS1134" s="23"/>
      <c r="CT1134" s="23"/>
      <c r="CU1134" s="23"/>
      <c r="CV1134" s="23"/>
      <c r="CW1134" s="23"/>
      <c r="CX1134" s="23"/>
      <c r="CY1134" s="23"/>
      <c r="CZ1134" s="23"/>
      <c r="DA1134" s="23"/>
      <c r="DB1134" s="23"/>
      <c r="DC1134" s="23"/>
      <c r="DD1134" s="23"/>
      <c r="DE1134" s="23"/>
      <c r="DF1134" s="23"/>
      <c r="DG1134" s="23"/>
      <c r="DH1134" s="23"/>
      <c r="DI1134" s="23"/>
      <c r="DJ1134" s="23"/>
      <c r="DK1134" s="23"/>
      <c r="DL1134" s="23"/>
      <c r="DM1134" s="23"/>
      <c r="DN1134" s="23"/>
      <c r="DO1134" s="23"/>
      <c r="DP1134" s="23"/>
      <c r="DQ1134" s="23"/>
      <c r="DR1134" s="23"/>
      <c r="DS1134" s="23"/>
      <c r="DT1134" s="23"/>
      <c r="DU1134" s="23"/>
      <c r="DV1134" s="23"/>
      <c r="DW1134" s="23"/>
      <c r="DX1134" s="23"/>
      <c r="DY1134" s="23"/>
      <c r="DZ1134" s="23"/>
      <c r="EA1134" s="23"/>
      <c r="EB1134" s="23"/>
      <c r="EC1134" s="23"/>
      <c r="ED1134" s="23"/>
      <c r="EE1134" s="23"/>
      <c r="EF1134" s="23"/>
      <c r="EG1134" s="23"/>
      <c r="EH1134" s="23"/>
      <c r="EI1134" s="23"/>
      <c r="EJ1134" s="23"/>
      <c r="EK1134" s="23"/>
      <c r="EL1134" s="23"/>
      <c r="EM1134" s="23"/>
      <c r="EN1134" s="23"/>
      <c r="EO1134" s="23"/>
      <c r="EP1134" s="23"/>
      <c r="EQ1134" s="23"/>
      <c r="ER1134" s="23"/>
      <c r="ES1134" s="23"/>
      <c r="ET1134" s="23"/>
      <c r="EU1134" s="23"/>
      <c r="EV1134" s="23"/>
      <c r="EW1134" s="23"/>
      <c r="EX1134" s="23"/>
      <c r="EY1134" s="23"/>
      <c r="EZ1134" s="23"/>
      <c r="FA1134" s="23"/>
      <c r="FB1134" s="23"/>
      <c r="FC1134" s="23"/>
      <c r="FD1134" s="23"/>
      <c r="FE1134" s="23"/>
      <c r="FF1134" s="23"/>
      <c r="FG1134" s="23"/>
      <c r="FH1134" s="23"/>
      <c r="FI1134" s="23"/>
      <c r="FJ1134" s="23"/>
      <c r="FK1134" s="23"/>
      <c r="FL1134" s="23"/>
      <c r="FM1134" s="23"/>
      <c r="FN1134" s="23"/>
      <c r="FO1134" s="23"/>
      <c r="FP1134" s="23"/>
      <c r="FQ1134" s="23"/>
      <c r="FR1134" s="23"/>
      <c r="FS1134" s="23"/>
      <c r="FT1134" s="23"/>
      <c r="FU1134" s="23"/>
      <c r="FV1134" s="23"/>
      <c r="FW1134" s="23"/>
      <c r="FX1134" s="23"/>
      <c r="FY1134" s="23"/>
      <c r="FZ1134" s="23"/>
      <c r="GA1134" s="23"/>
      <c r="GB1134" s="23"/>
      <c r="GC1134" s="23"/>
      <c r="GD1134" s="23"/>
      <c r="GE1134" s="23"/>
      <c r="GF1134" s="23"/>
      <c r="GG1134" s="23"/>
      <c r="GH1134" s="23"/>
      <c r="GI1134" s="23"/>
      <c r="GJ1134" s="23"/>
      <c r="GK1134" s="23"/>
    </row>
    <row r="1135" spans="1:193" x14ac:dyDescent="0.35">
      <c r="A1135" s="23"/>
      <c r="B1135" s="23"/>
      <c r="C1135" s="23"/>
      <c r="D1135" s="23"/>
      <c r="E1135" s="23"/>
      <c r="F1135" s="23"/>
      <c r="G1135" s="23"/>
      <c r="H1135" s="23"/>
      <c r="I1135" s="23"/>
      <c r="J1135" s="23"/>
      <c r="K1135" s="23"/>
      <c r="L1135" s="23"/>
      <c r="M1135" s="23"/>
      <c r="N1135" s="23"/>
      <c r="O1135" s="23"/>
      <c r="P1135" s="23"/>
      <c r="Q1135" s="23"/>
      <c r="R1135" s="23"/>
      <c r="S1135" s="23"/>
      <c r="T1135" s="23"/>
      <c r="U1135" s="23"/>
      <c r="V1135" s="23"/>
      <c r="W1135" s="23"/>
      <c r="X1135" s="23"/>
      <c r="Y1135" s="23"/>
      <c r="Z1135" s="23"/>
      <c r="AA1135" s="23"/>
      <c r="AB1135" s="23"/>
      <c r="AC1135" s="23"/>
      <c r="AD1135" s="23"/>
      <c r="AE1135" s="23"/>
      <c r="AF1135" s="23"/>
      <c r="AG1135" s="23"/>
      <c r="AH1135" s="23"/>
      <c r="AI1135" s="23"/>
      <c r="AJ1135" s="23"/>
      <c r="AK1135" s="23"/>
      <c r="AL1135" s="23"/>
      <c r="AM1135" s="23"/>
      <c r="AN1135" s="23"/>
      <c r="AO1135" s="23"/>
      <c r="AP1135" s="23"/>
      <c r="AQ1135" s="23"/>
      <c r="AR1135" s="23"/>
      <c r="AS1135" s="23"/>
      <c r="AT1135" s="23"/>
      <c r="AU1135" s="23"/>
      <c r="AV1135" s="23"/>
      <c r="AW1135" s="23"/>
      <c r="AX1135" s="23"/>
      <c r="AY1135" s="23"/>
      <c r="AZ1135" s="23"/>
      <c r="BA1135" s="23"/>
      <c r="BB1135" s="23"/>
      <c r="BC1135" s="23"/>
      <c r="BD1135" s="23"/>
      <c r="BE1135" s="23"/>
      <c r="BF1135" s="23"/>
      <c r="BG1135" s="23"/>
      <c r="BH1135" s="23"/>
      <c r="BI1135" s="23"/>
      <c r="BJ1135" s="23"/>
      <c r="BK1135" s="23"/>
      <c r="BL1135" s="23"/>
      <c r="BM1135" s="23"/>
      <c r="BN1135" s="23"/>
      <c r="BO1135" s="23"/>
      <c r="BP1135" s="23"/>
      <c r="BQ1135" s="23"/>
      <c r="BR1135" s="23"/>
      <c r="BS1135" s="23"/>
      <c r="BT1135" s="23"/>
      <c r="BU1135" s="23"/>
      <c r="BV1135" s="23"/>
      <c r="BW1135" s="23"/>
      <c r="BX1135" s="23"/>
      <c r="BY1135" s="23"/>
      <c r="BZ1135" s="23"/>
      <c r="CA1135" s="23"/>
      <c r="CB1135" s="23"/>
      <c r="CC1135" s="23"/>
      <c r="CD1135" s="23"/>
      <c r="CE1135" s="23"/>
      <c r="CF1135" s="23"/>
      <c r="CG1135" s="23"/>
      <c r="CH1135" s="23"/>
      <c r="CI1135" s="23"/>
      <c r="CJ1135" s="23"/>
      <c r="CK1135" s="23"/>
      <c r="CL1135" s="23"/>
      <c r="CM1135" s="23"/>
      <c r="CN1135" s="23"/>
      <c r="CO1135" s="23"/>
      <c r="CP1135" s="23"/>
      <c r="CQ1135" s="23"/>
      <c r="CR1135" s="23"/>
      <c r="CS1135" s="23"/>
      <c r="CT1135" s="23"/>
      <c r="CU1135" s="23"/>
      <c r="CV1135" s="23"/>
      <c r="CW1135" s="23"/>
      <c r="CX1135" s="23"/>
      <c r="CY1135" s="23"/>
      <c r="CZ1135" s="23"/>
      <c r="DA1135" s="23"/>
      <c r="DB1135" s="23"/>
      <c r="DC1135" s="23"/>
      <c r="DD1135" s="23"/>
      <c r="DE1135" s="23"/>
      <c r="DF1135" s="23"/>
      <c r="DG1135" s="23"/>
      <c r="DH1135" s="23"/>
      <c r="DI1135" s="23"/>
      <c r="DJ1135" s="23"/>
      <c r="DK1135" s="23"/>
      <c r="DL1135" s="23"/>
      <c r="DM1135" s="23"/>
      <c r="DN1135" s="23"/>
      <c r="DO1135" s="23"/>
      <c r="DP1135" s="23"/>
      <c r="DQ1135" s="23"/>
      <c r="DR1135" s="23"/>
      <c r="DS1135" s="23"/>
      <c r="DT1135" s="23"/>
      <c r="DU1135" s="23"/>
      <c r="DV1135" s="23"/>
      <c r="DW1135" s="23"/>
      <c r="DX1135" s="23"/>
      <c r="DY1135" s="23"/>
      <c r="DZ1135" s="23"/>
      <c r="EA1135" s="23"/>
      <c r="EB1135" s="23"/>
      <c r="EC1135" s="23"/>
      <c r="ED1135" s="23"/>
      <c r="EE1135" s="23"/>
      <c r="EF1135" s="23"/>
      <c r="EG1135" s="23"/>
      <c r="EH1135" s="23"/>
      <c r="EI1135" s="23"/>
      <c r="EJ1135" s="23"/>
      <c r="EK1135" s="23"/>
      <c r="EL1135" s="23"/>
      <c r="EM1135" s="23"/>
      <c r="EN1135" s="23"/>
      <c r="EO1135" s="23"/>
      <c r="EP1135" s="23"/>
      <c r="EQ1135" s="23"/>
      <c r="ER1135" s="23"/>
      <c r="ES1135" s="23"/>
      <c r="ET1135" s="23"/>
      <c r="EU1135" s="23"/>
      <c r="EV1135" s="23"/>
      <c r="EW1135" s="23"/>
      <c r="EX1135" s="23"/>
      <c r="EY1135" s="23"/>
      <c r="EZ1135" s="23"/>
      <c r="FA1135" s="23"/>
      <c r="FB1135" s="23"/>
      <c r="FC1135" s="23"/>
      <c r="FD1135" s="23"/>
      <c r="FE1135" s="23"/>
      <c r="FF1135" s="23"/>
      <c r="FG1135" s="23"/>
      <c r="FH1135" s="23"/>
      <c r="FI1135" s="23"/>
      <c r="FJ1135" s="23"/>
      <c r="FK1135" s="23"/>
      <c r="FL1135" s="23"/>
      <c r="FM1135" s="23"/>
      <c r="FN1135" s="23"/>
      <c r="FO1135" s="23"/>
      <c r="FP1135" s="23"/>
      <c r="FQ1135" s="23"/>
      <c r="FR1135" s="23"/>
      <c r="FS1135" s="23"/>
      <c r="FT1135" s="23"/>
      <c r="FU1135" s="23"/>
      <c r="FV1135" s="23"/>
      <c r="FW1135" s="23"/>
      <c r="FX1135" s="23"/>
      <c r="FY1135" s="23"/>
      <c r="FZ1135" s="23"/>
      <c r="GA1135" s="23"/>
      <c r="GB1135" s="23"/>
      <c r="GC1135" s="23"/>
      <c r="GD1135" s="23"/>
      <c r="GE1135" s="23"/>
      <c r="GF1135" s="23"/>
      <c r="GG1135" s="23"/>
      <c r="GH1135" s="23"/>
      <c r="GI1135" s="23"/>
      <c r="GJ1135" s="23"/>
      <c r="GK1135" s="23"/>
    </row>
    <row r="1136" spans="1:193" x14ac:dyDescent="0.35">
      <c r="A1136" s="23"/>
      <c r="B1136" s="23"/>
      <c r="C1136" s="23"/>
      <c r="D1136" s="23"/>
      <c r="E1136" s="23"/>
      <c r="F1136" s="23"/>
      <c r="G1136" s="23"/>
      <c r="H1136" s="23"/>
      <c r="I1136" s="23"/>
      <c r="J1136" s="23"/>
      <c r="K1136" s="23"/>
      <c r="L1136" s="23"/>
      <c r="M1136" s="23"/>
      <c r="N1136" s="23"/>
      <c r="O1136" s="23"/>
      <c r="P1136" s="23"/>
      <c r="Q1136" s="23"/>
      <c r="R1136" s="23"/>
      <c r="S1136" s="23"/>
      <c r="T1136" s="23"/>
      <c r="U1136" s="23"/>
      <c r="V1136" s="23"/>
      <c r="W1136" s="23"/>
      <c r="X1136" s="23"/>
      <c r="Y1136" s="23"/>
      <c r="Z1136" s="23"/>
      <c r="AA1136" s="23"/>
      <c r="AB1136" s="23"/>
      <c r="AC1136" s="23"/>
      <c r="AD1136" s="23"/>
      <c r="AE1136" s="23"/>
      <c r="AF1136" s="23"/>
      <c r="AG1136" s="23"/>
      <c r="AH1136" s="23"/>
      <c r="AI1136" s="23"/>
      <c r="AJ1136" s="23"/>
      <c r="AK1136" s="23"/>
      <c r="AL1136" s="23"/>
      <c r="AM1136" s="23"/>
      <c r="AN1136" s="23"/>
      <c r="AO1136" s="23"/>
      <c r="AP1136" s="23"/>
      <c r="AQ1136" s="23"/>
      <c r="AR1136" s="23"/>
      <c r="AS1136" s="23"/>
      <c r="AT1136" s="23"/>
      <c r="AU1136" s="23"/>
      <c r="AV1136" s="23"/>
      <c r="AW1136" s="23"/>
      <c r="AX1136" s="23"/>
      <c r="AY1136" s="23"/>
      <c r="AZ1136" s="23"/>
      <c r="BA1136" s="23"/>
      <c r="BB1136" s="23"/>
      <c r="BC1136" s="23"/>
      <c r="BD1136" s="23"/>
      <c r="BE1136" s="23"/>
      <c r="BF1136" s="23"/>
      <c r="BG1136" s="23"/>
      <c r="BH1136" s="23"/>
      <c r="BI1136" s="23"/>
      <c r="BJ1136" s="23"/>
      <c r="BK1136" s="23"/>
      <c r="BL1136" s="23"/>
      <c r="BM1136" s="23"/>
      <c r="BN1136" s="23"/>
      <c r="BO1136" s="23"/>
      <c r="BP1136" s="23"/>
      <c r="BQ1136" s="23"/>
      <c r="BR1136" s="23"/>
      <c r="BS1136" s="23"/>
      <c r="BT1136" s="23"/>
      <c r="BU1136" s="23"/>
      <c r="BV1136" s="23"/>
      <c r="BW1136" s="23"/>
      <c r="BX1136" s="23"/>
      <c r="BY1136" s="23"/>
      <c r="BZ1136" s="23"/>
      <c r="CA1136" s="23"/>
      <c r="CB1136" s="23"/>
      <c r="CC1136" s="23"/>
      <c r="CD1136" s="23"/>
      <c r="CE1136" s="23"/>
      <c r="CF1136" s="23"/>
      <c r="CG1136" s="23"/>
      <c r="CH1136" s="23"/>
      <c r="CI1136" s="23"/>
      <c r="CJ1136" s="23"/>
      <c r="CK1136" s="23"/>
      <c r="CL1136" s="23"/>
      <c r="CM1136" s="23"/>
      <c r="CN1136" s="23"/>
      <c r="CO1136" s="23"/>
      <c r="CP1136" s="23"/>
      <c r="CQ1136" s="23"/>
      <c r="CR1136" s="23"/>
      <c r="CS1136" s="23"/>
      <c r="CT1136" s="23"/>
      <c r="CU1136" s="23"/>
      <c r="CV1136" s="23"/>
      <c r="CW1136" s="23"/>
      <c r="CX1136" s="23"/>
      <c r="CY1136" s="23"/>
      <c r="CZ1136" s="23"/>
      <c r="DA1136" s="23"/>
      <c r="DB1136" s="23"/>
      <c r="DC1136" s="23"/>
      <c r="DD1136" s="23"/>
      <c r="DE1136" s="23"/>
      <c r="DF1136" s="23"/>
      <c r="DG1136" s="23"/>
      <c r="DH1136" s="23"/>
      <c r="DI1136" s="23"/>
      <c r="DJ1136" s="23"/>
      <c r="DK1136" s="23"/>
      <c r="DL1136" s="23"/>
      <c r="DM1136" s="23"/>
      <c r="DN1136" s="23"/>
      <c r="DO1136" s="23"/>
      <c r="DP1136" s="23"/>
      <c r="DQ1136" s="23"/>
      <c r="DR1136" s="23"/>
      <c r="DS1136" s="23"/>
      <c r="DT1136" s="23"/>
      <c r="DU1136" s="23"/>
      <c r="DV1136" s="23"/>
      <c r="DW1136" s="23"/>
      <c r="DX1136" s="23"/>
      <c r="DY1136" s="23"/>
      <c r="DZ1136" s="23"/>
      <c r="EA1136" s="23"/>
      <c r="EB1136" s="23"/>
      <c r="EC1136" s="23"/>
      <c r="ED1136" s="23"/>
      <c r="EE1136" s="23"/>
      <c r="EF1136" s="23"/>
      <c r="EG1136" s="23"/>
      <c r="EH1136" s="23"/>
      <c r="EI1136" s="23"/>
      <c r="EJ1136" s="23"/>
      <c r="EK1136" s="23"/>
      <c r="EL1136" s="23"/>
      <c r="EM1136" s="23"/>
      <c r="EN1136" s="23"/>
      <c r="EO1136" s="23"/>
      <c r="EP1136" s="23"/>
      <c r="EQ1136" s="23"/>
      <c r="ER1136" s="23"/>
      <c r="ES1136" s="23"/>
      <c r="ET1136" s="23"/>
      <c r="EU1136" s="23"/>
      <c r="EV1136" s="23"/>
      <c r="EW1136" s="23"/>
      <c r="EX1136" s="23"/>
      <c r="EY1136" s="23"/>
      <c r="EZ1136" s="23"/>
      <c r="FA1136" s="23"/>
      <c r="FB1136" s="23"/>
      <c r="FC1136" s="23"/>
      <c r="FD1136" s="23"/>
      <c r="FE1136" s="23"/>
      <c r="FF1136" s="23"/>
      <c r="FG1136" s="23"/>
      <c r="FH1136" s="23"/>
      <c r="FI1136" s="23"/>
      <c r="FJ1136" s="23"/>
      <c r="FK1136" s="23"/>
      <c r="FL1136" s="23"/>
      <c r="FM1136" s="23"/>
      <c r="FN1136" s="23"/>
      <c r="FO1136" s="23"/>
      <c r="FP1136" s="23"/>
      <c r="FQ1136" s="23"/>
      <c r="FR1136" s="23"/>
      <c r="FS1136" s="23"/>
      <c r="FT1136" s="23"/>
      <c r="FU1136" s="23"/>
      <c r="FV1136" s="23"/>
      <c r="FW1136" s="23"/>
      <c r="FX1136" s="23"/>
      <c r="FY1136" s="23"/>
      <c r="FZ1136" s="23"/>
      <c r="GA1136" s="23"/>
      <c r="GB1136" s="23"/>
      <c r="GC1136" s="23"/>
      <c r="GD1136" s="23"/>
      <c r="GE1136" s="23"/>
      <c r="GF1136" s="23"/>
      <c r="GG1136" s="23"/>
      <c r="GH1136" s="23"/>
      <c r="GI1136" s="23"/>
      <c r="GJ1136" s="23"/>
      <c r="GK1136" s="23"/>
    </row>
    <row r="1137" spans="1:193" x14ac:dyDescent="0.35">
      <c r="A1137" s="23"/>
      <c r="B1137" s="23"/>
      <c r="C1137" s="23"/>
      <c r="D1137" s="23"/>
      <c r="E1137" s="23"/>
      <c r="F1137" s="23"/>
      <c r="G1137" s="23"/>
      <c r="H1137" s="23"/>
      <c r="I1137" s="23"/>
      <c r="J1137" s="23"/>
      <c r="K1137" s="23"/>
      <c r="L1137" s="23"/>
      <c r="M1137" s="23"/>
      <c r="N1137" s="23"/>
      <c r="O1137" s="23"/>
      <c r="P1137" s="23"/>
      <c r="Q1137" s="23"/>
      <c r="R1137" s="23"/>
      <c r="S1137" s="23"/>
      <c r="T1137" s="23"/>
      <c r="U1137" s="23"/>
      <c r="V1137" s="23"/>
      <c r="W1137" s="23"/>
      <c r="X1137" s="23"/>
      <c r="Y1137" s="23"/>
      <c r="Z1137" s="23"/>
      <c r="AA1137" s="23"/>
      <c r="AB1137" s="23"/>
      <c r="AC1137" s="23"/>
      <c r="AD1137" s="23"/>
      <c r="AE1137" s="23"/>
      <c r="AF1137" s="23"/>
      <c r="AG1137" s="23"/>
      <c r="AH1137" s="23"/>
      <c r="AI1137" s="23"/>
      <c r="AJ1137" s="23"/>
      <c r="AK1137" s="23"/>
      <c r="AL1137" s="23"/>
      <c r="AM1137" s="23"/>
      <c r="AN1137" s="23"/>
      <c r="AO1137" s="23"/>
      <c r="AP1137" s="23"/>
      <c r="AQ1137" s="23"/>
      <c r="AR1137" s="23"/>
      <c r="AS1137" s="23"/>
      <c r="AT1137" s="23"/>
      <c r="AU1137" s="23"/>
      <c r="AV1137" s="23"/>
      <c r="AW1137" s="23"/>
      <c r="AX1137" s="23"/>
      <c r="AY1137" s="23"/>
      <c r="AZ1137" s="23"/>
      <c r="BA1137" s="23"/>
      <c r="BB1137" s="23"/>
      <c r="BC1137" s="23"/>
      <c r="BD1137" s="23"/>
      <c r="BE1137" s="23"/>
      <c r="BF1137" s="23"/>
      <c r="BG1137" s="23"/>
      <c r="BH1137" s="23"/>
      <c r="BI1137" s="23"/>
      <c r="BJ1137" s="23"/>
      <c r="BK1137" s="23"/>
      <c r="BL1137" s="23"/>
      <c r="BM1137" s="23"/>
      <c r="BN1137" s="23"/>
      <c r="BO1137" s="23"/>
      <c r="BP1137" s="23"/>
      <c r="BQ1137" s="23"/>
      <c r="BR1137" s="23"/>
      <c r="BS1137" s="23"/>
      <c r="BT1137" s="23"/>
      <c r="BU1137" s="23"/>
      <c r="BV1137" s="23"/>
      <c r="BW1137" s="23"/>
      <c r="BX1137" s="23"/>
      <c r="BY1137" s="23"/>
      <c r="BZ1137" s="23"/>
      <c r="CA1137" s="23"/>
      <c r="CB1137" s="23"/>
      <c r="CC1137" s="23"/>
      <c r="CD1137" s="23"/>
      <c r="CE1137" s="23"/>
      <c r="CF1137" s="23"/>
      <c r="CG1137" s="23"/>
      <c r="CH1137" s="23"/>
      <c r="CI1137" s="23"/>
      <c r="CJ1137" s="23"/>
      <c r="CK1137" s="23"/>
      <c r="CL1137" s="23"/>
      <c r="CM1137" s="23"/>
      <c r="CN1137" s="23"/>
      <c r="CO1137" s="23"/>
      <c r="CP1137" s="23"/>
      <c r="CQ1137" s="23"/>
      <c r="CR1137" s="23"/>
      <c r="CS1137" s="23"/>
      <c r="CT1137" s="23"/>
      <c r="CU1137" s="23"/>
      <c r="CV1137" s="23"/>
      <c r="CW1137" s="23"/>
      <c r="CX1137" s="23"/>
      <c r="CY1137" s="23"/>
      <c r="CZ1137" s="23"/>
      <c r="DA1137" s="23"/>
      <c r="DB1137" s="23"/>
      <c r="DC1137" s="23"/>
      <c r="DD1137" s="23"/>
      <c r="DE1137" s="23"/>
      <c r="DF1137" s="23"/>
      <c r="DG1137" s="23"/>
      <c r="DH1137" s="23"/>
      <c r="DI1137" s="23"/>
      <c r="DJ1137" s="23"/>
      <c r="DK1137" s="23"/>
      <c r="DL1137" s="23"/>
      <c r="DM1137" s="23"/>
      <c r="DN1137" s="23"/>
      <c r="DO1137" s="23"/>
      <c r="DP1137" s="23"/>
      <c r="DQ1137" s="23"/>
      <c r="DR1137" s="23"/>
      <c r="DS1137" s="23"/>
      <c r="DT1137" s="23"/>
      <c r="DU1137" s="23"/>
      <c r="DV1137" s="23"/>
      <c r="DW1137" s="23"/>
      <c r="DX1137" s="23"/>
      <c r="DY1137" s="23"/>
      <c r="DZ1137" s="23"/>
      <c r="EA1137" s="23"/>
      <c r="EB1137" s="23"/>
      <c r="EC1137" s="23"/>
      <c r="ED1137" s="23"/>
      <c r="EE1137" s="23"/>
      <c r="EF1137" s="23"/>
      <c r="EG1137" s="23"/>
      <c r="EH1137" s="23"/>
      <c r="EI1137" s="23"/>
      <c r="EJ1137" s="23"/>
      <c r="EK1137" s="23"/>
      <c r="EL1137" s="23"/>
      <c r="EM1137" s="23"/>
      <c r="EN1137" s="23"/>
      <c r="EO1137" s="23"/>
      <c r="EP1137" s="23"/>
      <c r="EQ1137" s="23"/>
      <c r="ER1137" s="23"/>
      <c r="ES1137" s="23"/>
      <c r="ET1137" s="23"/>
      <c r="EU1137" s="23"/>
      <c r="EV1137" s="23"/>
      <c r="EW1137" s="23"/>
      <c r="EX1137" s="23"/>
      <c r="EY1137" s="23"/>
      <c r="EZ1137" s="23"/>
      <c r="FA1137" s="23"/>
      <c r="FB1137" s="23"/>
      <c r="FC1137" s="23"/>
      <c r="FD1137" s="23"/>
      <c r="FE1137" s="23"/>
      <c r="FF1137" s="23"/>
      <c r="FG1137" s="23"/>
      <c r="FH1137" s="23"/>
      <c r="FI1137" s="23"/>
      <c r="FJ1137" s="23"/>
      <c r="FK1137" s="23"/>
      <c r="FL1137" s="23"/>
      <c r="FM1137" s="23"/>
      <c r="FN1137" s="23"/>
      <c r="FO1137" s="23"/>
      <c r="FP1137" s="23"/>
      <c r="FQ1137" s="23"/>
      <c r="FR1137" s="23"/>
      <c r="FS1137" s="23"/>
      <c r="FT1137" s="23"/>
      <c r="FU1137" s="23"/>
      <c r="FV1137" s="23"/>
      <c r="FW1137" s="23"/>
      <c r="FX1137" s="23"/>
      <c r="FY1137" s="23"/>
      <c r="FZ1137" s="23"/>
      <c r="GA1137" s="23"/>
      <c r="GB1137" s="23"/>
      <c r="GC1137" s="23"/>
      <c r="GD1137" s="23"/>
      <c r="GE1137" s="23"/>
      <c r="GF1137" s="23"/>
      <c r="GG1137" s="23"/>
      <c r="GH1137" s="23"/>
      <c r="GI1137" s="23"/>
      <c r="GJ1137" s="23"/>
      <c r="GK1137" s="23"/>
    </row>
    <row r="1138" spans="1:193" x14ac:dyDescent="0.35">
      <c r="A1138" s="23"/>
      <c r="B1138" s="23"/>
      <c r="C1138" s="23"/>
      <c r="D1138" s="23"/>
      <c r="E1138" s="23"/>
      <c r="F1138" s="23"/>
      <c r="G1138" s="23"/>
      <c r="H1138" s="23"/>
      <c r="I1138" s="23"/>
      <c r="J1138" s="23"/>
      <c r="K1138" s="23"/>
      <c r="L1138" s="23"/>
      <c r="M1138" s="23"/>
      <c r="N1138" s="23"/>
      <c r="O1138" s="23"/>
      <c r="P1138" s="23"/>
      <c r="Q1138" s="23"/>
      <c r="R1138" s="23"/>
      <c r="S1138" s="23"/>
      <c r="T1138" s="23"/>
      <c r="U1138" s="23"/>
      <c r="V1138" s="23"/>
      <c r="W1138" s="23"/>
      <c r="X1138" s="23"/>
      <c r="Y1138" s="23"/>
      <c r="Z1138" s="23"/>
      <c r="AA1138" s="23"/>
      <c r="AB1138" s="23"/>
      <c r="AC1138" s="23"/>
      <c r="AD1138" s="23"/>
      <c r="AE1138" s="23"/>
      <c r="AF1138" s="23"/>
      <c r="AG1138" s="23"/>
      <c r="AH1138" s="23"/>
      <c r="AI1138" s="23"/>
      <c r="AJ1138" s="23"/>
      <c r="AK1138" s="23"/>
      <c r="AL1138" s="23"/>
      <c r="AM1138" s="23"/>
      <c r="AN1138" s="23"/>
      <c r="AO1138" s="23"/>
      <c r="AP1138" s="23"/>
      <c r="AQ1138" s="23"/>
      <c r="AR1138" s="23"/>
      <c r="AS1138" s="23"/>
      <c r="AT1138" s="23"/>
      <c r="AU1138" s="23"/>
      <c r="AV1138" s="23"/>
      <c r="AW1138" s="23"/>
      <c r="AX1138" s="23"/>
      <c r="AY1138" s="23"/>
      <c r="AZ1138" s="23"/>
      <c r="BA1138" s="23"/>
      <c r="BB1138" s="23"/>
      <c r="BC1138" s="23"/>
      <c r="BD1138" s="23"/>
      <c r="BE1138" s="23"/>
      <c r="BF1138" s="23"/>
      <c r="BG1138" s="23"/>
      <c r="BH1138" s="23"/>
      <c r="BI1138" s="23"/>
      <c r="BJ1138" s="23"/>
      <c r="BK1138" s="23"/>
      <c r="BL1138" s="23"/>
      <c r="BM1138" s="23"/>
      <c r="BN1138" s="23"/>
      <c r="BO1138" s="23"/>
      <c r="BP1138" s="23"/>
      <c r="BQ1138" s="23"/>
      <c r="BR1138" s="23"/>
      <c r="BS1138" s="23"/>
      <c r="BT1138" s="23"/>
      <c r="BU1138" s="23"/>
      <c r="BV1138" s="23"/>
      <c r="BW1138" s="23"/>
      <c r="BX1138" s="23"/>
      <c r="BY1138" s="23"/>
      <c r="BZ1138" s="23"/>
      <c r="CA1138" s="23"/>
      <c r="CB1138" s="23"/>
      <c r="CC1138" s="23"/>
      <c r="CD1138" s="23"/>
      <c r="CE1138" s="23"/>
      <c r="CF1138" s="23"/>
      <c r="CG1138" s="23"/>
      <c r="CH1138" s="23"/>
      <c r="CI1138" s="23"/>
      <c r="CJ1138" s="23"/>
      <c r="CK1138" s="23"/>
      <c r="CL1138" s="23"/>
      <c r="CM1138" s="23"/>
      <c r="CN1138" s="23"/>
      <c r="CO1138" s="23"/>
      <c r="CP1138" s="23"/>
      <c r="CQ1138" s="23"/>
      <c r="CR1138" s="23"/>
      <c r="CS1138" s="23"/>
      <c r="CT1138" s="23"/>
      <c r="CU1138" s="23"/>
      <c r="CV1138" s="23"/>
      <c r="CW1138" s="23"/>
      <c r="CX1138" s="23"/>
      <c r="CY1138" s="23"/>
      <c r="CZ1138" s="23"/>
      <c r="DA1138" s="23"/>
      <c r="DB1138" s="23"/>
      <c r="DC1138" s="23"/>
      <c r="DD1138" s="23"/>
      <c r="DE1138" s="23"/>
      <c r="DF1138" s="23"/>
      <c r="DG1138" s="23"/>
      <c r="DH1138" s="23"/>
      <c r="DI1138" s="23"/>
      <c r="DJ1138" s="23"/>
      <c r="DK1138" s="23"/>
      <c r="DL1138" s="23"/>
      <c r="DM1138" s="23"/>
      <c r="DN1138" s="23"/>
      <c r="DO1138" s="23"/>
      <c r="DP1138" s="23"/>
      <c r="DQ1138" s="23"/>
      <c r="DR1138" s="23"/>
      <c r="DS1138" s="23"/>
      <c r="DT1138" s="23"/>
      <c r="DU1138" s="23"/>
      <c r="DV1138" s="23"/>
      <c r="DW1138" s="23"/>
      <c r="DX1138" s="23"/>
      <c r="DY1138" s="23"/>
      <c r="DZ1138" s="23"/>
      <c r="EA1138" s="23"/>
      <c r="EB1138" s="23"/>
      <c r="EC1138" s="23"/>
      <c r="ED1138" s="23"/>
      <c r="EE1138" s="23"/>
      <c r="EF1138" s="23"/>
      <c r="EG1138" s="23"/>
      <c r="EH1138" s="23"/>
      <c r="EI1138" s="23"/>
      <c r="EJ1138" s="23"/>
      <c r="EK1138" s="23"/>
      <c r="EL1138" s="23"/>
      <c r="EM1138" s="23"/>
      <c r="EN1138" s="23"/>
      <c r="EO1138" s="23"/>
      <c r="EP1138" s="23"/>
      <c r="EQ1138" s="23"/>
      <c r="ER1138" s="23"/>
      <c r="ES1138" s="23"/>
      <c r="ET1138" s="23"/>
      <c r="EU1138" s="23"/>
      <c r="EV1138" s="23"/>
      <c r="EW1138" s="23"/>
      <c r="EX1138" s="23"/>
      <c r="EY1138" s="23"/>
      <c r="EZ1138" s="23"/>
      <c r="FA1138" s="23"/>
      <c r="FB1138" s="23"/>
      <c r="FC1138" s="23"/>
      <c r="FD1138" s="23"/>
      <c r="FE1138" s="23"/>
      <c r="FF1138" s="23"/>
      <c r="FG1138" s="23"/>
      <c r="FH1138" s="23"/>
      <c r="FI1138" s="23"/>
      <c r="FJ1138" s="23"/>
      <c r="FK1138" s="23"/>
      <c r="FL1138" s="23"/>
      <c r="FM1138" s="23"/>
      <c r="FN1138" s="23"/>
      <c r="FO1138" s="23"/>
      <c r="FP1138" s="23"/>
      <c r="FQ1138" s="23"/>
      <c r="FR1138" s="23"/>
      <c r="FS1138" s="23"/>
      <c r="FT1138" s="23"/>
      <c r="FU1138" s="23"/>
      <c r="FV1138" s="23"/>
      <c r="FW1138" s="23"/>
      <c r="FX1138" s="23"/>
      <c r="FY1138" s="23"/>
      <c r="FZ1138" s="23"/>
      <c r="GA1138" s="23"/>
      <c r="GB1138" s="23"/>
      <c r="GC1138" s="23"/>
      <c r="GD1138" s="23"/>
      <c r="GE1138" s="23"/>
      <c r="GF1138" s="23"/>
      <c r="GG1138" s="23"/>
      <c r="GH1138" s="23"/>
      <c r="GI1138" s="23"/>
      <c r="GJ1138" s="23"/>
      <c r="GK1138" s="23"/>
    </row>
    <row r="1139" spans="1:193" x14ac:dyDescent="0.35">
      <c r="A1139" s="23"/>
      <c r="B1139" s="23"/>
      <c r="C1139" s="23"/>
      <c r="D1139" s="23"/>
      <c r="E1139" s="23"/>
      <c r="F1139" s="23"/>
      <c r="G1139" s="23"/>
      <c r="H1139" s="23"/>
      <c r="I1139" s="23"/>
      <c r="J1139" s="23"/>
      <c r="K1139" s="23"/>
      <c r="L1139" s="23"/>
      <c r="M1139" s="23"/>
      <c r="N1139" s="23"/>
      <c r="O1139" s="23"/>
      <c r="P1139" s="23"/>
      <c r="Q1139" s="23"/>
      <c r="R1139" s="23"/>
      <c r="S1139" s="23"/>
      <c r="T1139" s="23"/>
      <c r="U1139" s="23"/>
      <c r="V1139" s="23"/>
      <c r="W1139" s="23"/>
      <c r="X1139" s="23"/>
      <c r="Y1139" s="23"/>
      <c r="Z1139" s="23"/>
      <c r="AA1139" s="23"/>
      <c r="AB1139" s="23"/>
      <c r="AC1139" s="23"/>
      <c r="AD1139" s="23"/>
      <c r="AE1139" s="23"/>
      <c r="AF1139" s="23"/>
      <c r="AG1139" s="23"/>
      <c r="AH1139" s="23"/>
      <c r="AI1139" s="23"/>
      <c r="AJ1139" s="23"/>
      <c r="AK1139" s="23"/>
      <c r="AL1139" s="23"/>
      <c r="AM1139" s="23"/>
      <c r="AN1139" s="23"/>
      <c r="AO1139" s="23"/>
      <c r="AP1139" s="23"/>
      <c r="AQ1139" s="23"/>
      <c r="AR1139" s="23"/>
      <c r="AS1139" s="23"/>
      <c r="AT1139" s="23"/>
      <c r="AU1139" s="23"/>
      <c r="AV1139" s="23"/>
      <c r="AW1139" s="23"/>
      <c r="AX1139" s="23"/>
      <c r="AY1139" s="23"/>
      <c r="AZ1139" s="23"/>
      <c r="BA1139" s="23"/>
      <c r="BB1139" s="23"/>
      <c r="BC1139" s="23"/>
      <c r="BD1139" s="23"/>
      <c r="BE1139" s="23"/>
      <c r="BF1139" s="23"/>
      <c r="BG1139" s="23"/>
      <c r="BH1139" s="23"/>
      <c r="BI1139" s="23"/>
      <c r="BJ1139" s="23"/>
      <c r="BK1139" s="23"/>
      <c r="BL1139" s="23"/>
      <c r="BM1139" s="23"/>
      <c r="BN1139" s="23"/>
      <c r="BO1139" s="23"/>
      <c r="BP1139" s="23"/>
      <c r="BQ1139" s="23"/>
      <c r="BR1139" s="23"/>
      <c r="BS1139" s="23"/>
      <c r="BT1139" s="23"/>
      <c r="BU1139" s="23"/>
      <c r="BV1139" s="23"/>
      <c r="BW1139" s="23"/>
      <c r="BX1139" s="23"/>
      <c r="BY1139" s="23"/>
      <c r="BZ1139" s="23"/>
      <c r="CA1139" s="23"/>
      <c r="CB1139" s="23"/>
      <c r="CC1139" s="23"/>
      <c r="CD1139" s="23"/>
      <c r="CE1139" s="23"/>
      <c r="CF1139" s="23"/>
      <c r="CG1139" s="23"/>
      <c r="CH1139" s="23"/>
      <c r="CI1139" s="23"/>
      <c r="CJ1139" s="23"/>
      <c r="CK1139" s="23"/>
      <c r="CL1139" s="23"/>
      <c r="CM1139" s="23"/>
      <c r="CN1139" s="23"/>
      <c r="CO1139" s="23"/>
      <c r="CP1139" s="23"/>
      <c r="CQ1139" s="23"/>
      <c r="CR1139" s="23"/>
      <c r="CS1139" s="23"/>
      <c r="CT1139" s="23"/>
      <c r="CU1139" s="23"/>
      <c r="CV1139" s="23"/>
      <c r="CW1139" s="23"/>
      <c r="CX1139" s="23"/>
      <c r="CY1139" s="23"/>
      <c r="CZ1139" s="23"/>
      <c r="DA1139" s="23"/>
      <c r="DB1139" s="23"/>
      <c r="DC1139" s="23"/>
      <c r="DD1139" s="23"/>
      <c r="DE1139" s="23"/>
      <c r="DF1139" s="23"/>
      <c r="DG1139" s="23"/>
      <c r="DH1139" s="23"/>
      <c r="DI1139" s="23"/>
      <c r="DJ1139" s="23"/>
      <c r="DK1139" s="23"/>
      <c r="DL1139" s="23"/>
      <c r="DM1139" s="23"/>
      <c r="DN1139" s="23"/>
      <c r="DO1139" s="23"/>
      <c r="DP1139" s="23"/>
      <c r="DQ1139" s="23"/>
      <c r="DR1139" s="23"/>
      <c r="DS1139" s="23"/>
      <c r="DT1139" s="23"/>
      <c r="DU1139" s="23"/>
      <c r="DV1139" s="23"/>
      <c r="DW1139" s="23"/>
      <c r="DX1139" s="23"/>
      <c r="DY1139" s="23"/>
      <c r="DZ1139" s="23"/>
      <c r="EA1139" s="23"/>
      <c r="EB1139" s="23"/>
      <c r="EC1139" s="23"/>
      <c r="ED1139" s="23"/>
      <c r="EE1139" s="23"/>
      <c r="EF1139" s="23"/>
      <c r="EG1139" s="23"/>
      <c r="EH1139" s="23"/>
      <c r="EI1139" s="23"/>
      <c r="EJ1139" s="23"/>
      <c r="EK1139" s="23"/>
      <c r="EL1139" s="23"/>
      <c r="EM1139" s="23"/>
      <c r="EN1139" s="23"/>
      <c r="EO1139" s="23"/>
      <c r="EP1139" s="23"/>
      <c r="EQ1139" s="23"/>
      <c r="ER1139" s="23"/>
      <c r="ES1139" s="23"/>
      <c r="ET1139" s="23"/>
      <c r="EU1139" s="23"/>
      <c r="EV1139" s="23"/>
      <c r="EW1139" s="23"/>
      <c r="EX1139" s="23"/>
      <c r="EY1139" s="23"/>
      <c r="EZ1139" s="23"/>
      <c r="FA1139" s="23"/>
      <c r="FB1139" s="23"/>
      <c r="FC1139" s="23"/>
      <c r="FD1139" s="23"/>
      <c r="FE1139" s="23"/>
      <c r="FF1139" s="23"/>
      <c r="FG1139" s="23"/>
      <c r="FH1139" s="23"/>
      <c r="FI1139" s="23"/>
      <c r="FJ1139" s="23"/>
      <c r="FK1139" s="23"/>
      <c r="FL1139" s="23"/>
      <c r="FM1139" s="23"/>
      <c r="FN1139" s="23"/>
      <c r="FO1139" s="23"/>
      <c r="FP1139" s="23"/>
      <c r="FQ1139" s="23"/>
      <c r="FR1139" s="23"/>
      <c r="FS1139" s="23"/>
      <c r="FT1139" s="23"/>
      <c r="FU1139" s="23"/>
      <c r="FV1139" s="23"/>
      <c r="FW1139" s="23"/>
      <c r="FX1139" s="23"/>
      <c r="FY1139" s="23"/>
      <c r="FZ1139" s="23"/>
      <c r="GA1139" s="23"/>
      <c r="GB1139" s="23"/>
      <c r="GC1139" s="23"/>
      <c r="GD1139" s="23"/>
      <c r="GE1139" s="23"/>
      <c r="GF1139" s="23"/>
      <c r="GG1139" s="23"/>
      <c r="GH1139" s="23"/>
      <c r="GI1139" s="23"/>
      <c r="GJ1139" s="23"/>
      <c r="GK1139" s="23"/>
    </row>
    <row r="1140" spans="1:193" x14ac:dyDescent="0.35">
      <c r="A1140" s="23"/>
      <c r="B1140" s="23"/>
      <c r="C1140" s="23"/>
      <c r="D1140" s="23"/>
      <c r="E1140" s="23"/>
      <c r="F1140" s="23"/>
      <c r="G1140" s="23"/>
      <c r="H1140" s="23"/>
      <c r="I1140" s="23"/>
      <c r="J1140" s="23"/>
      <c r="K1140" s="23"/>
      <c r="L1140" s="23"/>
      <c r="M1140" s="23"/>
      <c r="N1140" s="23"/>
      <c r="O1140" s="23"/>
      <c r="P1140" s="23"/>
      <c r="Q1140" s="23"/>
      <c r="R1140" s="23"/>
      <c r="S1140" s="23"/>
      <c r="T1140" s="23"/>
      <c r="U1140" s="23"/>
      <c r="V1140" s="23"/>
      <c r="W1140" s="23"/>
      <c r="X1140" s="23"/>
      <c r="Y1140" s="23"/>
      <c r="Z1140" s="23"/>
      <c r="AA1140" s="23"/>
      <c r="AB1140" s="23"/>
      <c r="AC1140" s="23"/>
      <c r="AD1140" s="23"/>
      <c r="AE1140" s="23"/>
      <c r="AF1140" s="23"/>
      <c r="AG1140" s="23"/>
      <c r="AH1140" s="23"/>
      <c r="AI1140" s="23"/>
      <c r="AJ1140" s="23"/>
      <c r="AK1140" s="23"/>
      <c r="AL1140" s="23"/>
      <c r="AM1140" s="23"/>
      <c r="AN1140" s="23"/>
      <c r="AO1140" s="23"/>
      <c r="AP1140" s="23"/>
      <c r="AQ1140" s="23"/>
      <c r="AR1140" s="23"/>
      <c r="AS1140" s="23"/>
      <c r="AT1140" s="23"/>
      <c r="AU1140" s="23"/>
      <c r="AV1140" s="23"/>
      <c r="AW1140" s="23"/>
      <c r="AX1140" s="23"/>
      <c r="AY1140" s="23"/>
      <c r="AZ1140" s="23"/>
      <c r="BA1140" s="23"/>
      <c r="BB1140" s="23"/>
      <c r="BC1140" s="23"/>
      <c r="BD1140" s="23"/>
      <c r="BE1140" s="23"/>
      <c r="BF1140" s="23"/>
      <c r="BG1140" s="23"/>
      <c r="BH1140" s="23"/>
      <c r="BI1140" s="23"/>
      <c r="BJ1140" s="23"/>
      <c r="BK1140" s="23"/>
      <c r="BL1140" s="23"/>
      <c r="BM1140" s="23"/>
      <c r="BN1140" s="23"/>
      <c r="BO1140" s="23"/>
      <c r="BP1140" s="23"/>
      <c r="BQ1140" s="23"/>
      <c r="BR1140" s="23"/>
      <c r="BS1140" s="23"/>
      <c r="BT1140" s="23"/>
      <c r="BU1140" s="23"/>
      <c r="BV1140" s="23"/>
      <c r="BW1140" s="23"/>
      <c r="BX1140" s="23"/>
      <c r="BY1140" s="23"/>
      <c r="BZ1140" s="23"/>
      <c r="CA1140" s="23"/>
      <c r="CB1140" s="23"/>
      <c r="CC1140" s="23"/>
      <c r="CD1140" s="23"/>
      <c r="CE1140" s="23"/>
      <c r="CF1140" s="23"/>
      <c r="CG1140" s="23"/>
      <c r="CH1140" s="23"/>
      <c r="CI1140" s="23"/>
      <c r="CJ1140" s="23"/>
      <c r="CK1140" s="23"/>
      <c r="CL1140" s="23"/>
      <c r="CM1140" s="23"/>
      <c r="CN1140" s="23"/>
      <c r="CO1140" s="23"/>
      <c r="CP1140" s="23"/>
      <c r="CQ1140" s="23"/>
      <c r="CR1140" s="23"/>
      <c r="CS1140" s="23"/>
      <c r="CT1140" s="23"/>
      <c r="CU1140" s="23"/>
      <c r="CV1140" s="23"/>
      <c r="CW1140" s="23"/>
      <c r="CX1140" s="23"/>
      <c r="CY1140" s="23"/>
      <c r="CZ1140" s="23"/>
      <c r="DA1140" s="23"/>
      <c r="DB1140" s="23"/>
      <c r="DC1140" s="23"/>
      <c r="DD1140" s="23"/>
      <c r="DE1140" s="23"/>
      <c r="DF1140" s="23"/>
      <c r="DG1140" s="23"/>
      <c r="DH1140" s="23"/>
      <c r="DI1140" s="23"/>
      <c r="DJ1140" s="23"/>
      <c r="DK1140" s="23"/>
      <c r="DL1140" s="23"/>
      <c r="DM1140" s="23"/>
      <c r="DN1140" s="23"/>
      <c r="DO1140" s="23"/>
      <c r="DP1140" s="23"/>
      <c r="DQ1140" s="23"/>
      <c r="DR1140" s="23"/>
      <c r="DS1140" s="23"/>
      <c r="DT1140" s="23"/>
      <c r="DU1140" s="23"/>
      <c r="DV1140" s="23"/>
      <c r="DW1140" s="23"/>
      <c r="DX1140" s="23"/>
      <c r="DY1140" s="23"/>
      <c r="DZ1140" s="23"/>
      <c r="EA1140" s="23"/>
      <c r="EB1140" s="23"/>
      <c r="EC1140" s="23"/>
      <c r="ED1140" s="23"/>
      <c r="EE1140" s="23"/>
      <c r="EF1140" s="23"/>
      <c r="EG1140" s="23"/>
      <c r="EH1140" s="23"/>
      <c r="EI1140" s="23"/>
      <c r="EJ1140" s="23"/>
      <c r="EK1140" s="23"/>
      <c r="EL1140" s="23"/>
      <c r="EM1140" s="23"/>
      <c r="EN1140" s="23"/>
      <c r="EO1140" s="23"/>
      <c r="EP1140" s="23"/>
      <c r="EQ1140" s="23"/>
      <c r="ER1140" s="23"/>
      <c r="ES1140" s="23"/>
      <c r="ET1140" s="23"/>
      <c r="EU1140" s="23"/>
      <c r="EV1140" s="23"/>
      <c r="EW1140" s="23"/>
      <c r="EX1140" s="23"/>
      <c r="EY1140" s="23"/>
      <c r="EZ1140" s="23"/>
      <c r="FA1140" s="23"/>
      <c r="FB1140" s="23"/>
      <c r="FC1140" s="23"/>
      <c r="FD1140" s="23"/>
      <c r="FE1140" s="23"/>
      <c r="FF1140" s="23"/>
      <c r="FG1140" s="23"/>
      <c r="FH1140" s="23"/>
      <c r="FI1140" s="23"/>
      <c r="FJ1140" s="23"/>
      <c r="FK1140" s="23"/>
      <c r="FL1140" s="23"/>
      <c r="FM1140" s="23"/>
      <c r="FN1140" s="23"/>
      <c r="FO1140" s="23"/>
      <c r="FP1140" s="23"/>
      <c r="FQ1140" s="23"/>
      <c r="FR1140" s="23"/>
      <c r="FS1140" s="23"/>
      <c r="FT1140" s="23"/>
      <c r="FU1140" s="23"/>
      <c r="FV1140" s="23"/>
      <c r="FW1140" s="23"/>
      <c r="FX1140" s="23"/>
      <c r="FY1140" s="23"/>
      <c r="FZ1140" s="23"/>
      <c r="GA1140" s="23"/>
      <c r="GB1140" s="23"/>
      <c r="GC1140" s="23"/>
      <c r="GD1140" s="23"/>
      <c r="GE1140" s="23"/>
      <c r="GF1140" s="23"/>
      <c r="GG1140" s="23"/>
      <c r="GH1140" s="23"/>
      <c r="GI1140" s="23"/>
      <c r="GJ1140" s="23"/>
      <c r="GK1140" s="23"/>
    </row>
    <row r="1141" spans="1:193" x14ac:dyDescent="0.35">
      <c r="A1141" s="23"/>
      <c r="B1141" s="23"/>
      <c r="C1141" s="23"/>
      <c r="D1141" s="23"/>
      <c r="E1141" s="23"/>
      <c r="F1141" s="23"/>
      <c r="G1141" s="23"/>
      <c r="H1141" s="23"/>
      <c r="I1141" s="23"/>
      <c r="J1141" s="23"/>
      <c r="K1141" s="23"/>
      <c r="L1141" s="23"/>
      <c r="M1141" s="23"/>
      <c r="N1141" s="23"/>
      <c r="O1141" s="23"/>
      <c r="P1141" s="23"/>
      <c r="Q1141" s="23"/>
      <c r="R1141" s="23"/>
      <c r="S1141" s="23"/>
      <c r="T1141" s="23"/>
      <c r="U1141" s="23"/>
      <c r="V1141" s="23"/>
      <c r="W1141" s="23"/>
      <c r="X1141" s="23"/>
      <c r="Y1141" s="23"/>
      <c r="Z1141" s="23"/>
      <c r="AA1141" s="23"/>
      <c r="AB1141" s="23"/>
      <c r="AC1141" s="23"/>
      <c r="AD1141" s="23"/>
      <c r="AE1141" s="23"/>
      <c r="AF1141" s="23"/>
      <c r="AG1141" s="23"/>
      <c r="AH1141" s="23"/>
      <c r="AI1141" s="23"/>
      <c r="AJ1141" s="23"/>
      <c r="AK1141" s="23"/>
      <c r="AL1141" s="23"/>
      <c r="AM1141" s="23"/>
      <c r="AN1141" s="23"/>
      <c r="AO1141" s="23"/>
      <c r="AP1141" s="23"/>
      <c r="AQ1141" s="23"/>
      <c r="AR1141" s="23"/>
      <c r="AS1141" s="23"/>
      <c r="AT1141" s="23"/>
      <c r="AU1141" s="23"/>
      <c r="AV1141" s="23"/>
      <c r="AW1141" s="23"/>
      <c r="AX1141" s="23"/>
      <c r="AY1141" s="23"/>
      <c r="AZ1141" s="23"/>
      <c r="BA1141" s="23"/>
      <c r="BB1141" s="23"/>
      <c r="BC1141" s="23"/>
      <c r="BD1141" s="23"/>
      <c r="BE1141" s="23"/>
      <c r="BF1141" s="23"/>
      <c r="BG1141" s="23"/>
      <c r="BH1141" s="23"/>
      <c r="BI1141" s="23"/>
      <c r="BJ1141" s="23"/>
      <c r="BK1141" s="23"/>
      <c r="BL1141" s="23"/>
      <c r="BM1141" s="23"/>
      <c r="BN1141" s="23"/>
      <c r="BO1141" s="23"/>
      <c r="BP1141" s="23"/>
      <c r="BQ1141" s="23"/>
      <c r="BR1141" s="23"/>
      <c r="BS1141" s="23"/>
      <c r="BT1141" s="23"/>
      <c r="BU1141" s="23"/>
      <c r="BV1141" s="23"/>
      <c r="BW1141" s="23"/>
      <c r="BX1141" s="23"/>
      <c r="BY1141" s="23"/>
      <c r="BZ1141" s="23"/>
      <c r="CA1141" s="23"/>
      <c r="CB1141" s="23"/>
      <c r="CC1141" s="23"/>
      <c r="CD1141" s="23"/>
      <c r="CE1141" s="23"/>
      <c r="CF1141" s="23"/>
      <c r="CG1141" s="23"/>
      <c r="CH1141" s="23"/>
      <c r="CI1141" s="23"/>
      <c r="CJ1141" s="23"/>
      <c r="CK1141" s="23"/>
      <c r="CL1141" s="23"/>
      <c r="CM1141" s="23"/>
      <c r="CN1141" s="23"/>
      <c r="CO1141" s="23"/>
      <c r="CP1141" s="23"/>
      <c r="CQ1141" s="23"/>
      <c r="CR1141" s="23"/>
      <c r="CS1141" s="23"/>
      <c r="CT1141" s="23"/>
      <c r="CU1141" s="23"/>
      <c r="CV1141" s="23"/>
      <c r="CW1141" s="23"/>
      <c r="CX1141" s="23"/>
      <c r="CY1141" s="23"/>
      <c r="CZ1141" s="23"/>
      <c r="DA1141" s="23"/>
      <c r="DB1141" s="23"/>
      <c r="DC1141" s="23"/>
      <c r="DD1141" s="23"/>
      <c r="DE1141" s="23"/>
      <c r="DF1141" s="23"/>
      <c r="DG1141" s="23"/>
      <c r="DH1141" s="23"/>
      <c r="DI1141" s="23"/>
      <c r="DJ1141" s="23"/>
      <c r="DK1141" s="23"/>
      <c r="DL1141" s="23"/>
      <c r="DM1141" s="23"/>
      <c r="DN1141" s="23"/>
      <c r="DO1141" s="23"/>
      <c r="DP1141" s="23"/>
      <c r="DQ1141" s="23"/>
      <c r="DR1141" s="23"/>
      <c r="DS1141" s="23"/>
      <c r="DT1141" s="23"/>
      <c r="DU1141" s="23"/>
      <c r="DV1141" s="23"/>
      <c r="DW1141" s="23"/>
      <c r="DX1141" s="23"/>
      <c r="DY1141" s="23"/>
      <c r="DZ1141" s="23"/>
      <c r="EA1141" s="23"/>
      <c r="EB1141" s="23"/>
      <c r="EC1141" s="23"/>
      <c r="ED1141" s="23"/>
      <c r="EE1141" s="23"/>
      <c r="EF1141" s="23"/>
      <c r="EG1141" s="23"/>
      <c r="EH1141" s="23"/>
      <c r="EI1141" s="23"/>
      <c r="EJ1141" s="23"/>
      <c r="EK1141" s="23"/>
      <c r="EL1141" s="23"/>
      <c r="EM1141" s="23"/>
      <c r="EN1141" s="23"/>
      <c r="EO1141" s="23"/>
      <c r="EP1141" s="23"/>
      <c r="EQ1141" s="23"/>
      <c r="ER1141" s="23"/>
      <c r="ES1141" s="23"/>
      <c r="ET1141" s="23"/>
      <c r="EU1141" s="23"/>
      <c r="EV1141" s="23"/>
      <c r="EW1141" s="23"/>
      <c r="EX1141" s="23"/>
      <c r="EY1141" s="23"/>
      <c r="EZ1141" s="23"/>
      <c r="FA1141" s="23"/>
      <c r="FB1141" s="23"/>
      <c r="FC1141" s="23"/>
      <c r="FD1141" s="23"/>
      <c r="FE1141" s="23"/>
      <c r="FF1141" s="23"/>
      <c r="FG1141" s="23"/>
      <c r="FH1141" s="23"/>
      <c r="FI1141" s="23"/>
      <c r="FJ1141" s="23"/>
      <c r="FK1141" s="23"/>
      <c r="FL1141" s="23"/>
      <c r="FM1141" s="23"/>
      <c r="FN1141" s="23"/>
      <c r="FO1141" s="23"/>
      <c r="FP1141" s="23"/>
      <c r="FQ1141" s="23"/>
      <c r="FR1141" s="23"/>
      <c r="FS1141" s="23"/>
      <c r="FT1141" s="23"/>
      <c r="FU1141" s="23"/>
      <c r="FV1141" s="23"/>
      <c r="FW1141" s="23"/>
      <c r="FX1141" s="23"/>
      <c r="FY1141" s="23"/>
      <c r="FZ1141" s="23"/>
      <c r="GA1141" s="23"/>
      <c r="GB1141" s="23"/>
      <c r="GC1141" s="23"/>
      <c r="GD1141" s="23"/>
      <c r="GE1141" s="23"/>
      <c r="GF1141" s="23"/>
      <c r="GG1141" s="23"/>
      <c r="GH1141" s="23"/>
      <c r="GI1141" s="23"/>
      <c r="GJ1141" s="23"/>
      <c r="GK1141" s="23"/>
    </row>
    <row r="1142" spans="1:193" x14ac:dyDescent="0.35">
      <c r="A1142" s="23"/>
      <c r="B1142" s="23"/>
      <c r="C1142" s="23"/>
      <c r="D1142" s="23"/>
      <c r="E1142" s="23"/>
      <c r="F1142" s="23"/>
      <c r="G1142" s="23"/>
      <c r="H1142" s="23"/>
      <c r="I1142" s="23"/>
      <c r="J1142" s="23"/>
      <c r="K1142" s="23"/>
      <c r="L1142" s="23"/>
      <c r="M1142" s="23"/>
      <c r="N1142" s="23"/>
      <c r="O1142" s="23"/>
      <c r="P1142" s="23"/>
      <c r="Q1142" s="23"/>
      <c r="R1142" s="23"/>
      <c r="S1142" s="23"/>
      <c r="T1142" s="23"/>
      <c r="U1142" s="23"/>
      <c r="V1142" s="23"/>
      <c r="W1142" s="23"/>
      <c r="X1142" s="23"/>
      <c r="Y1142" s="23"/>
      <c r="Z1142" s="23"/>
      <c r="AA1142" s="23"/>
      <c r="AB1142" s="23"/>
      <c r="AC1142" s="23"/>
      <c r="AD1142" s="23"/>
      <c r="AE1142" s="23"/>
      <c r="AF1142" s="23"/>
      <c r="AG1142" s="23"/>
      <c r="AH1142" s="23"/>
      <c r="AI1142" s="23"/>
      <c r="AJ1142" s="23"/>
      <c r="AK1142" s="23"/>
      <c r="AL1142" s="23"/>
      <c r="AM1142" s="23"/>
      <c r="AN1142" s="23"/>
      <c r="AO1142" s="23"/>
      <c r="AP1142" s="23"/>
      <c r="AQ1142" s="23"/>
      <c r="AR1142" s="23"/>
      <c r="AS1142" s="23"/>
      <c r="AT1142" s="23"/>
      <c r="AU1142" s="23"/>
      <c r="AV1142" s="23"/>
      <c r="AW1142" s="23"/>
      <c r="AX1142" s="23"/>
      <c r="AY1142" s="23"/>
      <c r="AZ1142" s="23"/>
      <c r="BA1142" s="23"/>
      <c r="BB1142" s="23"/>
      <c r="BC1142" s="23"/>
      <c r="BD1142" s="23"/>
      <c r="BE1142" s="23"/>
      <c r="BF1142" s="23"/>
      <c r="BG1142" s="23"/>
      <c r="BH1142" s="23"/>
      <c r="BI1142" s="23"/>
      <c r="BJ1142" s="23"/>
      <c r="BK1142" s="23"/>
      <c r="BL1142" s="23"/>
      <c r="BM1142" s="23"/>
      <c r="BN1142" s="23"/>
      <c r="BO1142" s="23"/>
      <c r="BP1142" s="23"/>
      <c r="BQ1142" s="23"/>
      <c r="BR1142" s="23"/>
      <c r="BS1142" s="23"/>
      <c r="BT1142" s="23"/>
      <c r="BU1142" s="23"/>
      <c r="BV1142" s="23"/>
      <c r="BW1142" s="23"/>
      <c r="BX1142" s="23"/>
      <c r="BY1142" s="23"/>
      <c r="BZ1142" s="23"/>
      <c r="CA1142" s="23"/>
      <c r="CB1142" s="23"/>
      <c r="CC1142" s="23"/>
      <c r="CD1142" s="23"/>
      <c r="CE1142" s="23"/>
      <c r="CF1142" s="23"/>
      <c r="CG1142" s="23"/>
      <c r="CH1142" s="23"/>
      <c r="CI1142" s="23"/>
      <c r="CJ1142" s="23"/>
      <c r="CK1142" s="23"/>
      <c r="CL1142" s="23"/>
      <c r="CM1142" s="23"/>
      <c r="CN1142" s="23"/>
      <c r="CO1142" s="23"/>
      <c r="CP1142" s="23"/>
      <c r="CQ1142" s="23"/>
      <c r="CR1142" s="23"/>
      <c r="CS1142" s="23"/>
      <c r="CT1142" s="23"/>
      <c r="CU1142" s="23"/>
      <c r="CV1142" s="23"/>
      <c r="CW1142" s="23"/>
      <c r="CX1142" s="23"/>
      <c r="CY1142" s="23"/>
      <c r="CZ1142" s="23"/>
      <c r="DA1142" s="23"/>
      <c r="DB1142" s="23"/>
      <c r="DC1142" s="23"/>
      <c r="DD1142" s="23"/>
      <c r="DE1142" s="23"/>
      <c r="DF1142" s="23"/>
      <c r="DG1142" s="23"/>
      <c r="DH1142" s="23"/>
      <c r="DI1142" s="23"/>
      <c r="DJ1142" s="23"/>
      <c r="DK1142" s="23"/>
      <c r="DL1142" s="23"/>
      <c r="DM1142" s="23"/>
      <c r="DN1142" s="23"/>
      <c r="DO1142" s="23"/>
      <c r="DP1142" s="23"/>
      <c r="DQ1142" s="23"/>
      <c r="DR1142" s="23"/>
      <c r="DS1142" s="23"/>
      <c r="DT1142" s="23"/>
      <c r="DU1142" s="23"/>
      <c r="DV1142" s="23"/>
      <c r="DW1142" s="23"/>
      <c r="DX1142" s="23"/>
      <c r="DY1142" s="23"/>
      <c r="DZ1142" s="23"/>
      <c r="EA1142" s="23"/>
      <c r="EB1142" s="23"/>
      <c r="EC1142" s="23"/>
      <c r="ED1142" s="23"/>
      <c r="EE1142" s="23"/>
      <c r="EF1142" s="23"/>
      <c r="EG1142" s="23"/>
      <c r="EH1142" s="23"/>
      <c r="EI1142" s="23"/>
      <c r="EJ1142" s="23"/>
      <c r="EK1142" s="23"/>
      <c r="EL1142" s="23"/>
      <c r="EM1142" s="23"/>
      <c r="EN1142" s="23"/>
      <c r="EO1142" s="23"/>
      <c r="EP1142" s="23"/>
      <c r="EQ1142" s="23"/>
      <c r="ER1142" s="23"/>
      <c r="ES1142" s="23"/>
      <c r="ET1142" s="23"/>
      <c r="EU1142" s="23"/>
      <c r="EV1142" s="23"/>
      <c r="EW1142" s="23"/>
      <c r="EX1142" s="23"/>
      <c r="EY1142" s="23"/>
      <c r="EZ1142" s="23"/>
      <c r="FA1142" s="23"/>
      <c r="FB1142" s="23"/>
      <c r="FC1142" s="23"/>
      <c r="FD1142" s="23"/>
      <c r="FE1142" s="23"/>
      <c r="FF1142" s="23"/>
      <c r="FG1142" s="23"/>
      <c r="FH1142" s="23"/>
      <c r="FI1142" s="23"/>
      <c r="FJ1142" s="23"/>
      <c r="FK1142" s="23"/>
      <c r="FL1142" s="23"/>
      <c r="FM1142" s="23"/>
      <c r="FN1142" s="23"/>
      <c r="FO1142" s="23"/>
      <c r="FP1142" s="23"/>
      <c r="FQ1142" s="23"/>
      <c r="FR1142" s="23"/>
      <c r="FS1142" s="23"/>
      <c r="FT1142" s="23"/>
      <c r="FU1142" s="23"/>
      <c r="FV1142" s="23"/>
      <c r="FW1142" s="23"/>
      <c r="FX1142" s="23"/>
      <c r="FY1142" s="23"/>
      <c r="FZ1142" s="23"/>
      <c r="GA1142" s="23"/>
      <c r="GB1142" s="23"/>
      <c r="GC1142" s="23"/>
      <c r="GD1142" s="23"/>
      <c r="GE1142" s="23"/>
      <c r="GF1142" s="23"/>
      <c r="GG1142" s="23"/>
      <c r="GH1142" s="23"/>
      <c r="GI1142" s="23"/>
      <c r="GJ1142" s="23"/>
      <c r="GK1142" s="23"/>
    </row>
    <row r="1143" spans="1:193" x14ac:dyDescent="0.35">
      <c r="A1143" s="23"/>
      <c r="B1143" s="23"/>
      <c r="C1143" s="23"/>
      <c r="D1143" s="23"/>
      <c r="E1143" s="23"/>
      <c r="F1143" s="23"/>
      <c r="G1143" s="23"/>
      <c r="H1143" s="23"/>
      <c r="I1143" s="23"/>
      <c r="J1143" s="23"/>
      <c r="K1143" s="23"/>
      <c r="L1143" s="23"/>
      <c r="M1143" s="23"/>
      <c r="N1143" s="23"/>
      <c r="O1143" s="23"/>
      <c r="P1143" s="23"/>
      <c r="Q1143" s="23"/>
      <c r="R1143" s="23"/>
      <c r="S1143" s="23"/>
      <c r="T1143" s="23"/>
      <c r="U1143" s="23"/>
      <c r="V1143" s="23"/>
      <c r="W1143" s="23"/>
      <c r="X1143" s="23"/>
      <c r="Y1143" s="23"/>
      <c r="Z1143" s="23"/>
      <c r="AA1143" s="23"/>
      <c r="AB1143" s="23"/>
      <c r="AC1143" s="23"/>
      <c r="AD1143" s="23"/>
      <c r="AE1143" s="23"/>
      <c r="AF1143" s="23"/>
      <c r="AG1143" s="23"/>
      <c r="AH1143" s="23"/>
      <c r="AI1143" s="23"/>
      <c r="AJ1143" s="23"/>
      <c r="AK1143" s="23"/>
      <c r="AL1143" s="23"/>
      <c r="AM1143" s="23"/>
      <c r="AN1143" s="23"/>
      <c r="AO1143" s="23"/>
      <c r="AP1143" s="23"/>
      <c r="AQ1143" s="23"/>
      <c r="AR1143" s="23"/>
      <c r="AS1143" s="23"/>
      <c r="AT1143" s="23"/>
      <c r="AU1143" s="23"/>
      <c r="AV1143" s="23"/>
      <c r="AW1143" s="23"/>
      <c r="AX1143" s="23"/>
      <c r="AY1143" s="23"/>
      <c r="AZ1143" s="23"/>
      <c r="BA1143" s="23"/>
      <c r="BB1143" s="23"/>
      <c r="BC1143" s="23"/>
      <c r="BD1143" s="23"/>
      <c r="BE1143" s="23"/>
      <c r="BF1143" s="23"/>
      <c r="BG1143" s="23"/>
      <c r="BH1143" s="23"/>
      <c r="BI1143" s="23"/>
      <c r="BJ1143" s="23"/>
      <c r="BK1143" s="23"/>
      <c r="BL1143" s="23"/>
      <c r="BM1143" s="23"/>
      <c r="BN1143" s="23"/>
      <c r="BO1143" s="23"/>
      <c r="BP1143" s="23"/>
      <c r="BQ1143" s="23"/>
      <c r="BR1143" s="23"/>
      <c r="BS1143" s="23"/>
      <c r="BT1143" s="23"/>
      <c r="BU1143" s="23"/>
      <c r="BV1143" s="23"/>
      <c r="BW1143" s="23"/>
      <c r="BX1143" s="23"/>
      <c r="BY1143" s="23"/>
      <c r="BZ1143" s="23"/>
      <c r="CA1143" s="23"/>
      <c r="CB1143" s="23"/>
      <c r="CC1143" s="23"/>
      <c r="CD1143" s="23"/>
      <c r="CE1143" s="23"/>
      <c r="CF1143" s="23"/>
      <c r="CG1143" s="23"/>
      <c r="CH1143" s="23"/>
      <c r="CI1143" s="23"/>
      <c r="CJ1143" s="23"/>
      <c r="CK1143" s="23"/>
      <c r="CL1143" s="23"/>
      <c r="CM1143" s="23"/>
      <c r="CN1143" s="23"/>
      <c r="CO1143" s="23"/>
      <c r="CP1143" s="23"/>
      <c r="CQ1143" s="23"/>
      <c r="CR1143" s="23"/>
      <c r="CS1143" s="23"/>
      <c r="CT1143" s="23"/>
      <c r="CU1143" s="23"/>
      <c r="CV1143" s="23"/>
      <c r="CW1143" s="23"/>
      <c r="CX1143" s="23"/>
      <c r="CY1143" s="23"/>
      <c r="CZ1143" s="23"/>
      <c r="DA1143" s="23"/>
      <c r="DB1143" s="23"/>
      <c r="DC1143" s="23"/>
      <c r="DD1143" s="23"/>
      <c r="DE1143" s="23"/>
      <c r="DF1143" s="23"/>
      <c r="DG1143" s="23"/>
      <c r="DH1143" s="23"/>
      <c r="DI1143" s="23"/>
      <c r="DJ1143" s="23"/>
      <c r="DK1143" s="23"/>
      <c r="DL1143" s="23"/>
      <c r="DM1143" s="23"/>
      <c r="DN1143" s="23"/>
      <c r="DO1143" s="23"/>
      <c r="DP1143" s="23"/>
      <c r="DQ1143" s="23"/>
      <c r="DR1143" s="23"/>
      <c r="DS1143" s="23"/>
      <c r="DT1143" s="23"/>
      <c r="DU1143" s="23"/>
      <c r="DV1143" s="23"/>
      <c r="DW1143" s="23"/>
      <c r="DX1143" s="23"/>
      <c r="DY1143" s="23"/>
      <c r="DZ1143" s="23"/>
      <c r="EA1143" s="23"/>
      <c r="EB1143" s="23"/>
      <c r="EC1143" s="23"/>
      <c r="ED1143" s="23"/>
      <c r="EE1143" s="23"/>
      <c r="EF1143" s="23"/>
      <c r="EG1143" s="23"/>
      <c r="EH1143" s="23"/>
      <c r="EI1143" s="23"/>
      <c r="EJ1143" s="23"/>
      <c r="EK1143" s="23"/>
      <c r="EL1143" s="23"/>
      <c r="EM1143" s="23"/>
      <c r="EN1143" s="23"/>
      <c r="EO1143" s="23"/>
      <c r="EP1143" s="23"/>
      <c r="EQ1143" s="23"/>
      <c r="ER1143" s="23"/>
      <c r="ES1143" s="23"/>
      <c r="ET1143" s="23"/>
      <c r="EU1143" s="23"/>
      <c r="EV1143" s="23"/>
      <c r="EW1143" s="23"/>
      <c r="EX1143" s="23"/>
      <c r="EY1143" s="23"/>
      <c r="EZ1143" s="23"/>
      <c r="FA1143" s="23"/>
      <c r="FB1143" s="23"/>
      <c r="FC1143" s="23"/>
      <c r="FD1143" s="23"/>
      <c r="FE1143" s="23"/>
      <c r="FF1143" s="23"/>
      <c r="FG1143" s="23"/>
      <c r="FH1143" s="23"/>
      <c r="FI1143" s="23"/>
      <c r="FJ1143" s="23"/>
      <c r="FK1143" s="23"/>
      <c r="FL1143" s="23"/>
      <c r="FM1143" s="23"/>
      <c r="FN1143" s="23"/>
      <c r="FO1143" s="23"/>
      <c r="FP1143" s="23"/>
      <c r="FQ1143" s="23"/>
      <c r="FR1143" s="23"/>
      <c r="FS1143" s="23"/>
      <c r="FT1143" s="23"/>
      <c r="FU1143" s="23"/>
      <c r="FV1143" s="23"/>
      <c r="FW1143" s="23"/>
      <c r="FX1143" s="23"/>
      <c r="FY1143" s="23"/>
      <c r="FZ1143" s="23"/>
      <c r="GA1143" s="23"/>
      <c r="GB1143" s="23"/>
      <c r="GC1143" s="23"/>
      <c r="GD1143" s="23"/>
      <c r="GE1143" s="23"/>
      <c r="GF1143" s="23"/>
      <c r="GG1143" s="23"/>
      <c r="GH1143" s="23"/>
      <c r="GI1143" s="23"/>
      <c r="GJ1143" s="23"/>
      <c r="GK1143" s="23"/>
    </row>
    <row r="1144" spans="1:193" x14ac:dyDescent="0.35">
      <c r="A1144" s="23"/>
      <c r="B1144" s="23"/>
      <c r="C1144" s="23"/>
      <c r="D1144" s="23"/>
      <c r="E1144" s="23"/>
      <c r="F1144" s="23"/>
      <c r="G1144" s="23"/>
      <c r="H1144" s="23"/>
      <c r="I1144" s="23"/>
      <c r="J1144" s="23"/>
      <c r="K1144" s="23"/>
      <c r="L1144" s="23"/>
      <c r="M1144" s="23"/>
      <c r="N1144" s="23"/>
      <c r="O1144" s="23"/>
      <c r="P1144" s="23"/>
      <c r="Q1144" s="23"/>
      <c r="R1144" s="23"/>
      <c r="S1144" s="23"/>
      <c r="T1144" s="23"/>
      <c r="U1144" s="23"/>
      <c r="V1144" s="23"/>
      <c r="W1144" s="23"/>
      <c r="X1144" s="23"/>
      <c r="Y1144" s="23"/>
      <c r="Z1144" s="23"/>
      <c r="AA1144" s="23"/>
      <c r="AB1144" s="23"/>
      <c r="AC1144" s="23"/>
      <c r="AD1144" s="23"/>
      <c r="AE1144" s="23"/>
      <c r="AF1144" s="23"/>
      <c r="AG1144" s="23"/>
      <c r="AH1144" s="23"/>
      <c r="AI1144" s="23"/>
      <c r="AJ1144" s="23"/>
      <c r="AK1144" s="23"/>
      <c r="AL1144" s="23"/>
      <c r="AM1144" s="23"/>
      <c r="AN1144" s="23"/>
      <c r="AO1144" s="23"/>
      <c r="AP1144" s="23"/>
      <c r="AQ1144" s="23"/>
      <c r="AR1144" s="23"/>
      <c r="AS1144" s="23"/>
      <c r="AT1144" s="23"/>
      <c r="AU1144" s="23"/>
      <c r="AV1144" s="23"/>
      <c r="AW1144" s="23"/>
      <c r="AX1144" s="23"/>
      <c r="AY1144" s="23"/>
      <c r="AZ1144" s="23"/>
      <c r="BA1144" s="23"/>
      <c r="BB1144" s="23"/>
      <c r="BC1144" s="23"/>
      <c r="BD1144" s="23"/>
      <c r="BE1144" s="23"/>
      <c r="BF1144" s="23"/>
      <c r="BG1144" s="23"/>
      <c r="BH1144" s="23"/>
      <c r="BI1144" s="23"/>
      <c r="BJ1144" s="23"/>
      <c r="BK1144" s="23"/>
      <c r="BL1144" s="23"/>
      <c r="BM1144" s="23"/>
      <c r="BN1144" s="23"/>
      <c r="BO1144" s="23"/>
      <c r="BP1144" s="23"/>
      <c r="BQ1144" s="23"/>
      <c r="BR1144" s="23"/>
      <c r="BS1144" s="23"/>
      <c r="BT1144" s="23"/>
      <c r="BU1144" s="23"/>
      <c r="BV1144" s="23"/>
      <c r="BW1144" s="23"/>
      <c r="BX1144" s="23"/>
      <c r="BY1144" s="23"/>
      <c r="BZ1144" s="23"/>
      <c r="CA1144" s="23"/>
      <c r="CB1144" s="23"/>
      <c r="CC1144" s="23"/>
      <c r="CD1144" s="23"/>
      <c r="CE1144" s="23"/>
      <c r="CF1144" s="23"/>
      <c r="CG1144" s="23"/>
      <c r="CH1144" s="23"/>
      <c r="CI1144" s="23"/>
      <c r="CJ1144" s="23"/>
      <c r="CK1144" s="23"/>
      <c r="CL1144" s="23"/>
      <c r="CM1144" s="23"/>
      <c r="CN1144" s="23"/>
      <c r="CO1144" s="23"/>
      <c r="CP1144" s="23"/>
      <c r="CQ1144" s="23"/>
      <c r="CR1144" s="23"/>
      <c r="CS1144" s="23"/>
      <c r="CT1144" s="23"/>
      <c r="CU1144" s="23"/>
      <c r="CV1144" s="23"/>
      <c r="CW1144" s="23"/>
      <c r="CX1144" s="23"/>
      <c r="CY1144" s="23"/>
      <c r="CZ1144" s="23"/>
      <c r="DA1144" s="23"/>
      <c r="DB1144" s="23"/>
      <c r="DC1144" s="23"/>
      <c r="DD1144" s="23"/>
      <c r="DE1144" s="23"/>
      <c r="DF1144" s="23"/>
      <c r="DG1144" s="23"/>
      <c r="DH1144" s="23"/>
      <c r="DI1144" s="23"/>
      <c r="DJ1144" s="23"/>
      <c r="DK1144" s="23"/>
      <c r="DL1144" s="23"/>
      <c r="DM1144" s="23"/>
      <c r="DN1144" s="23"/>
      <c r="DO1144" s="23"/>
      <c r="DP1144" s="23"/>
      <c r="DQ1144" s="23"/>
      <c r="DR1144" s="23"/>
      <c r="DS1144" s="23"/>
      <c r="DT1144" s="23"/>
      <c r="DU1144" s="23"/>
      <c r="DV1144" s="23"/>
      <c r="DW1144" s="23"/>
      <c r="DX1144" s="23"/>
      <c r="DY1144" s="23"/>
      <c r="DZ1144" s="23"/>
      <c r="EA1144" s="23"/>
      <c r="EB1144" s="23"/>
      <c r="EC1144" s="23"/>
      <c r="ED1144" s="23"/>
      <c r="EE1144" s="23"/>
      <c r="EF1144" s="23"/>
      <c r="EG1144" s="23"/>
      <c r="EH1144" s="23"/>
      <c r="EI1144" s="23"/>
      <c r="EJ1144" s="23"/>
      <c r="EK1144" s="23"/>
      <c r="EL1144" s="23"/>
      <c r="EM1144" s="23"/>
      <c r="EN1144" s="23"/>
      <c r="EO1144" s="23"/>
      <c r="EP1144" s="23"/>
      <c r="EQ1144" s="23"/>
      <c r="ER1144" s="23"/>
      <c r="ES1144" s="23"/>
      <c r="ET1144" s="23"/>
      <c r="EU1144" s="23"/>
      <c r="EV1144" s="23"/>
      <c r="EW1144" s="23"/>
      <c r="EX1144" s="23"/>
      <c r="EY1144" s="23"/>
      <c r="EZ1144" s="23"/>
      <c r="FA1144" s="23"/>
      <c r="FB1144" s="23"/>
      <c r="FC1144" s="23"/>
      <c r="FD1144" s="23"/>
      <c r="FE1144" s="23"/>
      <c r="FF1144" s="23"/>
      <c r="FG1144" s="23"/>
      <c r="FH1144" s="23"/>
      <c r="FI1144" s="23"/>
      <c r="FJ1144" s="23"/>
      <c r="FK1144" s="23"/>
      <c r="FL1144" s="23"/>
      <c r="FM1144" s="23"/>
      <c r="FN1144" s="23"/>
      <c r="FO1144" s="23"/>
      <c r="FP1144" s="23"/>
      <c r="FQ1144" s="23"/>
      <c r="FR1144" s="23"/>
      <c r="FS1144" s="23"/>
      <c r="FT1144" s="23"/>
      <c r="FU1144" s="23"/>
      <c r="FV1144" s="23"/>
      <c r="FW1144" s="23"/>
      <c r="FX1144" s="23"/>
      <c r="FY1144" s="23"/>
      <c r="FZ1144" s="23"/>
      <c r="GA1144" s="23"/>
      <c r="GB1144" s="23"/>
      <c r="GC1144" s="23"/>
      <c r="GD1144" s="23"/>
      <c r="GE1144" s="23"/>
      <c r="GF1144" s="23"/>
      <c r="GG1144" s="23"/>
      <c r="GH1144" s="23"/>
      <c r="GI1144" s="23"/>
      <c r="GJ1144" s="23"/>
      <c r="GK1144" s="23"/>
    </row>
    <row r="1145" spans="1:193" x14ac:dyDescent="0.35">
      <c r="A1145" s="23"/>
      <c r="B1145" s="23"/>
      <c r="C1145" s="23"/>
      <c r="D1145" s="23"/>
      <c r="E1145" s="23"/>
      <c r="F1145" s="23"/>
      <c r="G1145" s="23"/>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c r="AR1145" s="23"/>
      <c r="AS1145" s="23"/>
      <c r="AT1145" s="23"/>
      <c r="AU1145" s="23"/>
      <c r="AV1145" s="23"/>
      <c r="AW1145" s="23"/>
      <c r="AX1145" s="23"/>
      <c r="AY1145" s="23"/>
      <c r="AZ1145" s="23"/>
      <c r="BA1145" s="23"/>
      <c r="BB1145" s="23"/>
      <c r="BC1145" s="23"/>
      <c r="BD1145" s="23"/>
      <c r="BE1145" s="23"/>
      <c r="BF1145" s="23"/>
      <c r="BG1145" s="23"/>
      <c r="BH1145" s="23"/>
      <c r="BI1145" s="23"/>
      <c r="BJ1145" s="23"/>
      <c r="BK1145" s="23"/>
      <c r="BL1145" s="23"/>
      <c r="BM1145" s="23"/>
      <c r="BN1145" s="23"/>
      <c r="BO1145" s="23"/>
      <c r="BP1145" s="23"/>
      <c r="BQ1145" s="23"/>
      <c r="BR1145" s="23"/>
      <c r="BS1145" s="23"/>
      <c r="BT1145" s="23"/>
      <c r="BU1145" s="23"/>
      <c r="BV1145" s="23"/>
      <c r="BW1145" s="23"/>
      <c r="BX1145" s="23"/>
      <c r="BY1145" s="23"/>
      <c r="BZ1145" s="23"/>
      <c r="CA1145" s="23"/>
      <c r="CB1145" s="23"/>
      <c r="CC1145" s="23"/>
      <c r="CD1145" s="23"/>
      <c r="CE1145" s="23"/>
      <c r="CF1145" s="23"/>
      <c r="CG1145" s="23"/>
      <c r="CH1145" s="23"/>
      <c r="CI1145" s="23"/>
      <c r="CJ1145" s="23"/>
      <c r="CK1145" s="23"/>
      <c r="CL1145" s="23"/>
      <c r="CM1145" s="23"/>
      <c r="CN1145" s="23"/>
      <c r="CO1145" s="23"/>
      <c r="CP1145" s="23"/>
      <c r="CQ1145" s="23"/>
      <c r="CR1145" s="23"/>
      <c r="CS1145" s="23"/>
      <c r="CT1145" s="23"/>
      <c r="CU1145" s="23"/>
      <c r="CV1145" s="23"/>
      <c r="CW1145" s="23"/>
      <c r="CX1145" s="23"/>
      <c r="CY1145" s="23"/>
      <c r="CZ1145" s="23"/>
      <c r="DA1145" s="23"/>
      <c r="DB1145" s="23"/>
      <c r="DC1145" s="23"/>
      <c r="DD1145" s="23"/>
      <c r="DE1145" s="23"/>
      <c r="DF1145" s="23"/>
      <c r="DG1145" s="23"/>
      <c r="DH1145" s="23"/>
      <c r="DI1145" s="23"/>
      <c r="DJ1145" s="23"/>
      <c r="DK1145" s="23"/>
      <c r="DL1145" s="23"/>
      <c r="DM1145" s="23"/>
      <c r="DN1145" s="23"/>
      <c r="DO1145" s="23"/>
      <c r="DP1145" s="23"/>
      <c r="DQ1145" s="23"/>
      <c r="DR1145" s="23"/>
      <c r="DS1145" s="23"/>
      <c r="DT1145" s="23"/>
      <c r="DU1145" s="23"/>
      <c r="DV1145" s="23"/>
      <c r="DW1145" s="23"/>
      <c r="DX1145" s="23"/>
      <c r="DY1145" s="23"/>
      <c r="DZ1145" s="23"/>
      <c r="EA1145" s="23"/>
      <c r="EB1145" s="23"/>
      <c r="EC1145" s="23"/>
      <c r="ED1145" s="23"/>
      <c r="EE1145" s="23"/>
      <c r="EF1145" s="23"/>
      <c r="EG1145" s="23"/>
      <c r="EH1145" s="23"/>
      <c r="EI1145" s="23"/>
      <c r="EJ1145" s="23"/>
      <c r="EK1145" s="23"/>
      <c r="EL1145" s="23"/>
      <c r="EM1145" s="23"/>
      <c r="EN1145" s="23"/>
      <c r="EO1145" s="23"/>
      <c r="EP1145" s="23"/>
      <c r="EQ1145" s="23"/>
      <c r="ER1145" s="23"/>
      <c r="ES1145" s="23"/>
      <c r="ET1145" s="23"/>
      <c r="EU1145" s="23"/>
      <c r="EV1145" s="23"/>
      <c r="EW1145" s="23"/>
      <c r="EX1145" s="23"/>
      <c r="EY1145" s="23"/>
      <c r="EZ1145" s="23"/>
      <c r="FA1145" s="23"/>
      <c r="FB1145" s="23"/>
      <c r="FC1145" s="23"/>
      <c r="FD1145" s="23"/>
      <c r="FE1145" s="23"/>
      <c r="FF1145" s="23"/>
      <c r="FG1145" s="23"/>
      <c r="FH1145" s="23"/>
      <c r="FI1145" s="23"/>
      <c r="FJ1145" s="23"/>
      <c r="FK1145" s="23"/>
      <c r="FL1145" s="23"/>
      <c r="FM1145" s="23"/>
      <c r="FN1145" s="23"/>
      <c r="FO1145" s="23"/>
      <c r="FP1145" s="23"/>
      <c r="FQ1145" s="23"/>
      <c r="FR1145" s="23"/>
      <c r="FS1145" s="23"/>
      <c r="FT1145" s="23"/>
      <c r="FU1145" s="23"/>
      <c r="FV1145" s="23"/>
      <c r="FW1145" s="23"/>
      <c r="FX1145" s="23"/>
      <c r="FY1145" s="23"/>
      <c r="FZ1145" s="23"/>
      <c r="GA1145" s="23"/>
      <c r="GB1145" s="23"/>
      <c r="GC1145" s="23"/>
      <c r="GD1145" s="23"/>
      <c r="GE1145" s="23"/>
      <c r="GF1145" s="23"/>
      <c r="GG1145" s="23"/>
      <c r="GH1145" s="23"/>
      <c r="GI1145" s="23"/>
      <c r="GJ1145" s="23"/>
      <c r="GK1145" s="23"/>
    </row>
    <row r="1146" spans="1:193" x14ac:dyDescent="0.35">
      <c r="A1146" s="23"/>
      <c r="B1146" s="23"/>
      <c r="C1146" s="23"/>
      <c r="D1146" s="23"/>
      <c r="E1146" s="23"/>
      <c r="F1146" s="23"/>
      <c r="G1146" s="23"/>
      <c r="H1146" s="23"/>
      <c r="I1146" s="23"/>
      <c r="J1146" s="23"/>
      <c r="K1146" s="23"/>
      <c r="L1146" s="23"/>
      <c r="M1146" s="23"/>
      <c r="N1146" s="23"/>
      <c r="O1146" s="23"/>
      <c r="P1146" s="23"/>
      <c r="Q1146" s="23"/>
      <c r="R1146" s="23"/>
      <c r="S1146" s="23"/>
      <c r="T1146" s="23"/>
      <c r="U1146" s="23"/>
      <c r="V1146" s="23"/>
      <c r="W1146" s="23"/>
      <c r="X1146" s="23"/>
      <c r="Y1146" s="23"/>
      <c r="Z1146" s="23"/>
      <c r="AA1146" s="23"/>
      <c r="AB1146" s="23"/>
      <c r="AC1146" s="23"/>
      <c r="AD1146" s="23"/>
      <c r="AE1146" s="23"/>
      <c r="AF1146" s="23"/>
      <c r="AG1146" s="23"/>
      <c r="AH1146" s="23"/>
      <c r="AI1146" s="23"/>
      <c r="AJ1146" s="23"/>
      <c r="AK1146" s="23"/>
      <c r="AL1146" s="23"/>
      <c r="AM1146" s="23"/>
      <c r="AN1146" s="23"/>
      <c r="AO1146" s="23"/>
      <c r="AP1146" s="23"/>
      <c r="AQ1146" s="23"/>
      <c r="AR1146" s="23"/>
      <c r="AS1146" s="23"/>
      <c r="AT1146" s="23"/>
      <c r="AU1146" s="23"/>
      <c r="AV1146" s="23"/>
      <c r="AW1146" s="23"/>
      <c r="AX1146" s="23"/>
      <c r="AY1146" s="23"/>
      <c r="AZ1146" s="23"/>
      <c r="BA1146" s="23"/>
      <c r="BB1146" s="23"/>
      <c r="BC1146" s="23"/>
      <c r="BD1146" s="23"/>
      <c r="BE1146" s="23"/>
      <c r="BF1146" s="23"/>
      <c r="BG1146" s="23"/>
      <c r="BH1146" s="23"/>
      <c r="BI1146" s="23"/>
      <c r="BJ1146" s="23"/>
      <c r="BK1146" s="23"/>
      <c r="BL1146" s="23"/>
      <c r="BM1146" s="23"/>
      <c r="BN1146" s="23"/>
      <c r="BO1146" s="23"/>
      <c r="BP1146" s="23"/>
      <c r="BQ1146" s="23"/>
      <c r="BR1146" s="23"/>
      <c r="BS1146" s="23"/>
      <c r="BT1146" s="23"/>
      <c r="BU1146" s="23"/>
      <c r="BV1146" s="23"/>
      <c r="BW1146" s="23"/>
      <c r="BX1146" s="23"/>
      <c r="BY1146" s="23"/>
      <c r="BZ1146" s="23"/>
      <c r="CA1146" s="23"/>
      <c r="CB1146" s="23"/>
      <c r="CC1146" s="23"/>
      <c r="CD1146" s="23"/>
      <c r="CE1146" s="23"/>
      <c r="CF1146" s="23"/>
      <c r="CG1146" s="23"/>
      <c r="CH1146" s="23"/>
      <c r="CI1146" s="23"/>
      <c r="CJ1146" s="23"/>
      <c r="CK1146" s="23"/>
      <c r="CL1146" s="23"/>
      <c r="CM1146" s="23"/>
      <c r="CN1146" s="23"/>
      <c r="CO1146" s="23"/>
      <c r="CP1146" s="23"/>
      <c r="CQ1146" s="23"/>
      <c r="CR1146" s="23"/>
      <c r="CS1146" s="23"/>
      <c r="CT1146" s="23"/>
      <c r="CU1146" s="23"/>
      <c r="CV1146" s="23"/>
      <c r="CW1146" s="23"/>
      <c r="CX1146" s="23"/>
      <c r="CY1146" s="23"/>
      <c r="CZ1146" s="23"/>
      <c r="DA1146" s="23"/>
      <c r="DB1146" s="23"/>
      <c r="DC1146" s="23"/>
      <c r="DD1146" s="23"/>
      <c r="DE1146" s="23"/>
      <c r="DF1146" s="23"/>
      <c r="DG1146" s="23"/>
      <c r="DH1146" s="23"/>
      <c r="DI1146" s="23"/>
      <c r="DJ1146" s="23"/>
      <c r="DK1146" s="23"/>
      <c r="DL1146" s="23"/>
      <c r="DM1146" s="23"/>
      <c r="DN1146" s="23"/>
      <c r="DO1146" s="23"/>
      <c r="DP1146" s="23"/>
      <c r="DQ1146" s="23"/>
      <c r="DR1146" s="23"/>
      <c r="DS1146" s="23"/>
      <c r="DT1146" s="23"/>
      <c r="DU1146" s="23"/>
      <c r="DV1146" s="23"/>
      <c r="DW1146" s="23"/>
      <c r="DX1146" s="23"/>
      <c r="DY1146" s="23"/>
      <c r="DZ1146" s="23"/>
      <c r="EA1146" s="23"/>
      <c r="EB1146" s="23"/>
      <c r="EC1146" s="23"/>
      <c r="ED1146" s="23"/>
      <c r="EE1146" s="23"/>
      <c r="EF1146" s="23"/>
      <c r="EG1146" s="23"/>
      <c r="EH1146" s="23"/>
      <c r="EI1146" s="23"/>
      <c r="EJ1146" s="23"/>
      <c r="EK1146" s="23"/>
      <c r="EL1146" s="23"/>
      <c r="EM1146" s="23"/>
      <c r="EN1146" s="23"/>
      <c r="EO1146" s="23"/>
      <c r="EP1146" s="23"/>
      <c r="EQ1146" s="23"/>
      <c r="ER1146" s="23"/>
      <c r="ES1146" s="23"/>
      <c r="ET1146" s="23"/>
      <c r="EU1146" s="23"/>
      <c r="EV1146" s="23"/>
      <c r="EW1146" s="23"/>
      <c r="EX1146" s="23"/>
      <c r="EY1146" s="23"/>
      <c r="EZ1146" s="23"/>
      <c r="FA1146" s="23"/>
      <c r="FB1146" s="23"/>
      <c r="FC1146" s="23"/>
      <c r="FD1146" s="23"/>
      <c r="FE1146" s="23"/>
      <c r="FF1146" s="23"/>
      <c r="FG1146" s="23"/>
      <c r="FH1146" s="23"/>
      <c r="FI1146" s="23"/>
      <c r="FJ1146" s="23"/>
      <c r="FK1146" s="23"/>
      <c r="FL1146" s="23"/>
      <c r="FM1146" s="23"/>
      <c r="FN1146" s="23"/>
      <c r="FO1146" s="23"/>
      <c r="FP1146" s="23"/>
      <c r="FQ1146" s="23"/>
      <c r="FR1146" s="23"/>
      <c r="FS1146" s="23"/>
      <c r="FT1146" s="23"/>
      <c r="FU1146" s="23"/>
      <c r="FV1146" s="23"/>
      <c r="FW1146" s="23"/>
      <c r="FX1146" s="23"/>
      <c r="FY1146" s="23"/>
      <c r="FZ1146" s="23"/>
      <c r="GA1146" s="23"/>
      <c r="GB1146" s="23"/>
      <c r="GC1146" s="23"/>
      <c r="GD1146" s="23"/>
      <c r="GE1146" s="23"/>
      <c r="GF1146" s="23"/>
      <c r="GG1146" s="23"/>
      <c r="GH1146" s="23"/>
      <c r="GI1146" s="23"/>
      <c r="GJ1146" s="23"/>
      <c r="GK1146" s="23"/>
    </row>
    <row r="1147" spans="1:193" x14ac:dyDescent="0.35">
      <c r="A1147" s="23"/>
      <c r="B1147" s="23"/>
      <c r="C1147" s="23"/>
      <c r="D1147" s="23"/>
      <c r="E1147" s="23"/>
      <c r="F1147" s="23"/>
      <c r="G1147" s="23"/>
      <c r="H1147" s="23"/>
      <c r="I1147" s="23"/>
      <c r="J1147" s="23"/>
      <c r="K1147" s="23"/>
      <c r="L1147" s="23"/>
      <c r="M1147" s="23"/>
      <c r="N1147" s="23"/>
      <c r="O1147" s="23"/>
      <c r="P1147" s="23"/>
      <c r="Q1147" s="23"/>
      <c r="R1147" s="23"/>
      <c r="S1147" s="23"/>
      <c r="T1147" s="23"/>
      <c r="U1147" s="23"/>
      <c r="V1147" s="23"/>
      <c r="W1147" s="23"/>
      <c r="X1147" s="23"/>
      <c r="Y1147" s="23"/>
      <c r="Z1147" s="23"/>
      <c r="AA1147" s="23"/>
      <c r="AB1147" s="23"/>
      <c r="AC1147" s="23"/>
      <c r="AD1147" s="23"/>
      <c r="AE1147" s="23"/>
      <c r="AF1147" s="23"/>
      <c r="AG1147" s="23"/>
      <c r="AH1147" s="23"/>
      <c r="AI1147" s="23"/>
      <c r="AJ1147" s="23"/>
      <c r="AK1147" s="23"/>
      <c r="AL1147" s="23"/>
      <c r="AM1147" s="23"/>
      <c r="AN1147" s="23"/>
      <c r="AO1147" s="23"/>
      <c r="AP1147" s="23"/>
      <c r="AQ1147" s="23"/>
      <c r="AR1147" s="23"/>
      <c r="AS1147" s="23"/>
      <c r="AT1147" s="23"/>
      <c r="AU1147" s="23"/>
      <c r="AV1147" s="23"/>
      <c r="AW1147" s="23"/>
      <c r="AX1147" s="23"/>
      <c r="AY1147" s="23"/>
      <c r="AZ1147" s="23"/>
      <c r="BA1147" s="23"/>
      <c r="BB1147" s="23"/>
      <c r="BC1147" s="23"/>
      <c r="BD1147" s="23"/>
      <c r="BE1147" s="23"/>
      <c r="BF1147" s="23"/>
      <c r="BG1147" s="23"/>
      <c r="BH1147" s="23"/>
      <c r="BI1147" s="23"/>
      <c r="BJ1147" s="23"/>
      <c r="BK1147" s="23"/>
      <c r="BL1147" s="23"/>
      <c r="BM1147" s="23"/>
      <c r="BN1147" s="23"/>
      <c r="BO1147" s="23"/>
      <c r="BP1147" s="23"/>
      <c r="BQ1147" s="23"/>
      <c r="BR1147" s="23"/>
      <c r="BS1147" s="23"/>
      <c r="BT1147" s="23"/>
      <c r="BU1147" s="23"/>
      <c r="BV1147" s="23"/>
      <c r="BW1147" s="23"/>
      <c r="BX1147" s="23"/>
      <c r="BY1147" s="23"/>
      <c r="BZ1147" s="23"/>
      <c r="CA1147" s="23"/>
      <c r="CB1147" s="23"/>
      <c r="CC1147" s="23"/>
      <c r="CD1147" s="23"/>
      <c r="CE1147" s="23"/>
      <c r="CF1147" s="23"/>
      <c r="CG1147" s="23"/>
      <c r="CH1147" s="23"/>
      <c r="CI1147" s="23"/>
      <c r="CJ1147" s="23"/>
      <c r="CK1147" s="23"/>
      <c r="CL1147" s="23"/>
      <c r="CM1147" s="23"/>
      <c r="CN1147" s="23"/>
      <c r="CO1147" s="23"/>
      <c r="CP1147" s="23"/>
      <c r="CQ1147" s="23"/>
      <c r="CR1147" s="23"/>
      <c r="CS1147" s="23"/>
      <c r="CT1147" s="23"/>
      <c r="CU1147" s="23"/>
      <c r="CV1147" s="23"/>
      <c r="CW1147" s="23"/>
      <c r="CX1147" s="23"/>
      <c r="CY1147" s="23"/>
      <c r="CZ1147" s="23"/>
      <c r="DA1147" s="23"/>
      <c r="DB1147" s="23"/>
      <c r="DC1147" s="23"/>
      <c r="DD1147" s="23"/>
      <c r="DE1147" s="23"/>
      <c r="DF1147" s="23"/>
      <c r="DG1147" s="23"/>
      <c r="DH1147" s="23"/>
      <c r="DI1147" s="23"/>
      <c r="DJ1147" s="23"/>
      <c r="DK1147" s="23"/>
      <c r="DL1147" s="23"/>
      <c r="DM1147" s="23"/>
      <c r="DN1147" s="23"/>
      <c r="DO1147" s="23"/>
      <c r="DP1147" s="23"/>
      <c r="DQ1147" s="23"/>
      <c r="DR1147" s="23"/>
      <c r="DS1147" s="23"/>
      <c r="DT1147" s="23"/>
      <c r="DU1147" s="23"/>
      <c r="DV1147" s="23"/>
      <c r="DW1147" s="23"/>
      <c r="DX1147" s="23"/>
      <c r="DY1147" s="23"/>
      <c r="DZ1147" s="23"/>
      <c r="EA1147" s="23"/>
      <c r="EB1147" s="23"/>
      <c r="EC1147" s="23"/>
      <c r="ED1147" s="23"/>
      <c r="EE1147" s="23"/>
      <c r="EF1147" s="23"/>
      <c r="EG1147" s="23"/>
      <c r="EH1147" s="23"/>
      <c r="EI1147" s="23"/>
      <c r="EJ1147" s="23"/>
      <c r="EK1147" s="23"/>
      <c r="EL1147" s="23"/>
      <c r="EM1147" s="23"/>
      <c r="EN1147" s="23"/>
      <c r="EO1147" s="23"/>
      <c r="EP1147" s="23"/>
      <c r="EQ1147" s="23"/>
      <c r="ER1147" s="23"/>
      <c r="ES1147" s="23"/>
      <c r="ET1147" s="23"/>
      <c r="EU1147" s="23"/>
      <c r="EV1147" s="23"/>
      <c r="EW1147" s="23"/>
      <c r="EX1147" s="23"/>
      <c r="EY1147" s="23"/>
      <c r="EZ1147" s="23"/>
      <c r="FA1147" s="23"/>
      <c r="FB1147" s="23"/>
      <c r="FC1147" s="23"/>
      <c r="FD1147" s="23"/>
      <c r="FE1147" s="23"/>
      <c r="FF1147" s="23"/>
      <c r="FG1147" s="23"/>
      <c r="FH1147" s="23"/>
      <c r="FI1147" s="23"/>
      <c r="FJ1147" s="23"/>
      <c r="FK1147" s="23"/>
      <c r="FL1147" s="23"/>
      <c r="FM1147" s="23"/>
      <c r="FN1147" s="23"/>
      <c r="FO1147" s="23"/>
      <c r="FP1147" s="23"/>
      <c r="FQ1147" s="23"/>
      <c r="FR1147" s="23"/>
      <c r="FS1147" s="23"/>
      <c r="FT1147" s="23"/>
      <c r="FU1147" s="23"/>
      <c r="FV1147" s="23"/>
      <c r="FW1147" s="23"/>
      <c r="FX1147" s="23"/>
      <c r="FY1147" s="23"/>
      <c r="FZ1147" s="23"/>
      <c r="GA1147" s="23"/>
      <c r="GB1147" s="23"/>
      <c r="GC1147" s="23"/>
      <c r="GD1147" s="23"/>
      <c r="GE1147" s="23"/>
      <c r="GF1147" s="23"/>
      <c r="GG1147" s="23"/>
      <c r="GH1147" s="23"/>
      <c r="GI1147" s="23"/>
      <c r="GJ1147" s="23"/>
      <c r="GK1147" s="23"/>
    </row>
    <row r="1148" spans="1:193" x14ac:dyDescent="0.35">
      <c r="A1148" s="23"/>
      <c r="B1148" s="23"/>
      <c r="C1148" s="23"/>
      <c r="D1148" s="23"/>
      <c r="E1148" s="23"/>
      <c r="F1148" s="23"/>
      <c r="G1148" s="23"/>
      <c r="H1148" s="23"/>
      <c r="I1148" s="23"/>
      <c r="J1148" s="23"/>
      <c r="K1148" s="23"/>
      <c r="L1148" s="23"/>
      <c r="M1148" s="23"/>
      <c r="N1148" s="23"/>
      <c r="O1148" s="23"/>
      <c r="P1148" s="23"/>
      <c r="Q1148" s="23"/>
      <c r="R1148" s="23"/>
      <c r="S1148" s="23"/>
      <c r="T1148" s="23"/>
      <c r="U1148" s="23"/>
      <c r="V1148" s="23"/>
      <c r="W1148" s="23"/>
      <c r="X1148" s="23"/>
      <c r="Y1148" s="23"/>
      <c r="Z1148" s="23"/>
      <c r="AA1148" s="23"/>
      <c r="AB1148" s="23"/>
      <c r="AC1148" s="23"/>
      <c r="AD1148" s="23"/>
      <c r="AE1148" s="23"/>
      <c r="AF1148" s="23"/>
      <c r="AG1148" s="23"/>
      <c r="AH1148" s="23"/>
      <c r="AI1148" s="23"/>
      <c r="AJ1148" s="23"/>
      <c r="AK1148" s="23"/>
      <c r="AL1148" s="23"/>
      <c r="AM1148" s="23"/>
      <c r="AN1148" s="23"/>
      <c r="AO1148" s="23"/>
      <c r="AP1148" s="23"/>
      <c r="AQ1148" s="23"/>
      <c r="AR1148" s="23"/>
      <c r="AS1148" s="23"/>
      <c r="AT1148" s="23"/>
      <c r="AU1148" s="23"/>
      <c r="AV1148" s="23"/>
      <c r="AW1148" s="23"/>
      <c r="AX1148" s="23"/>
      <c r="AY1148" s="23"/>
      <c r="AZ1148" s="23"/>
      <c r="BA1148" s="23"/>
      <c r="BB1148" s="23"/>
      <c r="BC1148" s="23"/>
      <c r="BD1148" s="23"/>
      <c r="BE1148" s="23"/>
      <c r="BF1148" s="23"/>
      <c r="BG1148" s="23"/>
      <c r="BH1148" s="23"/>
      <c r="BI1148" s="23"/>
      <c r="BJ1148" s="23"/>
      <c r="BK1148" s="23"/>
      <c r="BL1148" s="23"/>
      <c r="BM1148" s="23"/>
      <c r="BN1148" s="23"/>
      <c r="BO1148" s="23"/>
      <c r="BP1148" s="23"/>
      <c r="BQ1148" s="23"/>
      <c r="BR1148" s="23"/>
      <c r="BS1148" s="23"/>
      <c r="BT1148" s="23"/>
      <c r="BU1148" s="23"/>
      <c r="BV1148" s="23"/>
      <c r="BW1148" s="23"/>
      <c r="BX1148" s="23"/>
      <c r="BY1148" s="23"/>
      <c r="BZ1148" s="23"/>
      <c r="CA1148" s="23"/>
      <c r="CB1148" s="23"/>
      <c r="CC1148" s="23"/>
      <c r="CD1148" s="23"/>
      <c r="CE1148" s="23"/>
      <c r="CF1148" s="23"/>
      <c r="CG1148" s="23"/>
      <c r="CH1148" s="23"/>
      <c r="CI1148" s="23"/>
      <c r="CJ1148" s="23"/>
      <c r="CK1148" s="23"/>
      <c r="CL1148" s="23"/>
      <c r="CM1148" s="23"/>
      <c r="CN1148" s="23"/>
      <c r="CO1148" s="23"/>
      <c r="CP1148" s="23"/>
      <c r="CQ1148" s="23"/>
      <c r="CR1148" s="23"/>
      <c r="CS1148" s="23"/>
      <c r="CT1148" s="23"/>
      <c r="CU1148" s="23"/>
      <c r="CV1148" s="23"/>
      <c r="CW1148" s="23"/>
      <c r="CX1148" s="23"/>
      <c r="CY1148" s="23"/>
      <c r="CZ1148" s="23"/>
      <c r="DA1148" s="23"/>
      <c r="DB1148" s="23"/>
      <c r="DC1148" s="23"/>
      <c r="DD1148" s="23"/>
      <c r="DE1148" s="23"/>
      <c r="DF1148" s="23"/>
      <c r="DG1148" s="23"/>
      <c r="DH1148" s="23"/>
      <c r="DI1148" s="23"/>
      <c r="DJ1148" s="23"/>
      <c r="DK1148" s="23"/>
      <c r="DL1148" s="23"/>
      <c r="DM1148" s="23"/>
      <c r="DN1148" s="23"/>
      <c r="DO1148" s="23"/>
      <c r="DP1148" s="23"/>
      <c r="DQ1148" s="23"/>
      <c r="DR1148" s="23"/>
      <c r="DS1148" s="23"/>
      <c r="DT1148" s="23"/>
      <c r="DU1148" s="23"/>
      <c r="DV1148" s="23"/>
      <c r="DW1148" s="23"/>
      <c r="DX1148" s="23"/>
      <c r="DY1148" s="23"/>
      <c r="DZ1148" s="23"/>
      <c r="EA1148" s="23"/>
      <c r="EB1148" s="23"/>
      <c r="EC1148" s="23"/>
      <c r="ED1148" s="23"/>
      <c r="EE1148" s="23"/>
      <c r="EF1148" s="23"/>
      <c r="EG1148" s="23"/>
      <c r="EH1148" s="23"/>
      <c r="EI1148" s="23"/>
      <c r="EJ1148" s="23"/>
      <c r="EK1148" s="23"/>
      <c r="EL1148" s="23"/>
      <c r="EM1148" s="23"/>
      <c r="EN1148" s="23"/>
      <c r="EO1148" s="23"/>
      <c r="EP1148" s="23"/>
      <c r="EQ1148" s="23"/>
      <c r="ER1148" s="23"/>
      <c r="ES1148" s="23"/>
      <c r="ET1148" s="23"/>
      <c r="EU1148" s="23"/>
      <c r="EV1148" s="23"/>
      <c r="EW1148" s="23"/>
      <c r="EX1148" s="23"/>
      <c r="EY1148" s="23"/>
      <c r="EZ1148" s="23"/>
      <c r="FA1148" s="23"/>
      <c r="FB1148" s="23"/>
      <c r="FC1148" s="23"/>
      <c r="FD1148" s="23"/>
      <c r="FE1148" s="23"/>
      <c r="FF1148" s="23"/>
      <c r="FG1148" s="23"/>
      <c r="FH1148" s="23"/>
      <c r="FI1148" s="23"/>
      <c r="FJ1148" s="23"/>
      <c r="FK1148" s="23"/>
      <c r="FL1148" s="23"/>
      <c r="FM1148" s="23"/>
      <c r="FN1148" s="23"/>
      <c r="FO1148" s="23"/>
      <c r="FP1148" s="23"/>
      <c r="FQ1148" s="23"/>
      <c r="FR1148" s="23"/>
      <c r="FS1148" s="23"/>
      <c r="FT1148" s="23"/>
      <c r="FU1148" s="23"/>
      <c r="FV1148" s="23"/>
      <c r="FW1148" s="23"/>
      <c r="FX1148" s="23"/>
      <c r="FY1148" s="23"/>
      <c r="FZ1148" s="23"/>
      <c r="GA1148" s="23"/>
      <c r="GB1148" s="23"/>
      <c r="GC1148" s="23"/>
      <c r="GD1148" s="23"/>
      <c r="GE1148" s="23"/>
      <c r="GF1148" s="23"/>
      <c r="GG1148" s="23"/>
      <c r="GH1148" s="23"/>
      <c r="GI1148" s="23"/>
      <c r="GJ1148" s="23"/>
      <c r="GK1148" s="23"/>
    </row>
    <row r="1149" spans="1:193" x14ac:dyDescent="0.35">
      <c r="A1149" s="23"/>
      <c r="B1149" s="23"/>
      <c r="C1149" s="23"/>
      <c r="D1149" s="23"/>
      <c r="E1149" s="23"/>
      <c r="F1149" s="23"/>
      <c r="G1149" s="23"/>
      <c r="H1149" s="23"/>
      <c r="I1149" s="23"/>
      <c r="J1149" s="23"/>
      <c r="K1149" s="23"/>
      <c r="L1149" s="23"/>
      <c r="M1149" s="23"/>
      <c r="N1149" s="23"/>
      <c r="O1149" s="23"/>
      <c r="P1149" s="23"/>
      <c r="Q1149" s="23"/>
      <c r="R1149" s="23"/>
      <c r="S1149" s="23"/>
      <c r="T1149" s="23"/>
      <c r="U1149" s="23"/>
      <c r="V1149" s="23"/>
      <c r="W1149" s="23"/>
      <c r="X1149" s="23"/>
      <c r="Y1149" s="23"/>
      <c r="Z1149" s="23"/>
      <c r="AA1149" s="23"/>
      <c r="AB1149" s="23"/>
      <c r="AC1149" s="23"/>
      <c r="AD1149" s="23"/>
      <c r="AE1149" s="23"/>
      <c r="AF1149" s="23"/>
      <c r="AG1149" s="23"/>
      <c r="AH1149" s="23"/>
      <c r="AI1149" s="23"/>
      <c r="AJ1149" s="23"/>
      <c r="AK1149" s="23"/>
      <c r="AL1149" s="23"/>
      <c r="AM1149" s="23"/>
      <c r="AN1149" s="23"/>
      <c r="AO1149" s="23"/>
      <c r="AP1149" s="23"/>
      <c r="AQ1149" s="23"/>
      <c r="AR1149" s="23"/>
      <c r="AS1149" s="23"/>
      <c r="AT1149" s="23"/>
      <c r="AU1149" s="23"/>
      <c r="AV1149" s="23"/>
      <c r="AW1149" s="23"/>
      <c r="AX1149" s="23"/>
      <c r="AY1149" s="23"/>
      <c r="AZ1149" s="23"/>
      <c r="BA1149" s="23"/>
      <c r="BB1149" s="23"/>
      <c r="BC1149" s="23"/>
      <c r="BD1149" s="23"/>
      <c r="BE1149" s="23"/>
      <c r="BF1149" s="23"/>
      <c r="BG1149" s="23"/>
      <c r="BH1149" s="23"/>
      <c r="BI1149" s="23"/>
      <c r="BJ1149" s="23"/>
      <c r="BK1149" s="23"/>
      <c r="BL1149" s="23"/>
      <c r="BM1149" s="23"/>
      <c r="BN1149" s="23"/>
      <c r="BO1149" s="23"/>
      <c r="BP1149" s="23"/>
      <c r="BQ1149" s="23"/>
      <c r="BR1149" s="23"/>
      <c r="BS1149" s="23"/>
      <c r="BT1149" s="23"/>
      <c r="BU1149" s="23"/>
      <c r="BV1149" s="23"/>
      <c r="BW1149" s="23"/>
      <c r="BX1149" s="23"/>
      <c r="BY1149" s="23"/>
      <c r="BZ1149" s="23"/>
      <c r="CA1149" s="23"/>
      <c r="CB1149" s="23"/>
      <c r="CC1149" s="23"/>
      <c r="CD1149" s="23"/>
      <c r="CE1149" s="23"/>
      <c r="CF1149" s="23"/>
      <c r="CG1149" s="23"/>
      <c r="CH1149" s="23"/>
      <c r="CI1149" s="23"/>
      <c r="CJ1149" s="23"/>
      <c r="CK1149" s="23"/>
      <c r="CL1149" s="23"/>
      <c r="CM1149" s="23"/>
      <c r="CN1149" s="23"/>
      <c r="CO1149" s="23"/>
      <c r="CP1149" s="23"/>
      <c r="CQ1149" s="23"/>
      <c r="CR1149" s="23"/>
      <c r="CS1149" s="23"/>
      <c r="CT1149" s="23"/>
      <c r="CU1149" s="23"/>
      <c r="CV1149" s="23"/>
      <c r="CW1149" s="23"/>
      <c r="CX1149" s="23"/>
      <c r="CY1149" s="23"/>
      <c r="CZ1149" s="23"/>
      <c r="DA1149" s="23"/>
      <c r="DB1149" s="23"/>
      <c r="DC1149" s="23"/>
      <c r="DD1149" s="23"/>
      <c r="DE1149" s="23"/>
      <c r="DF1149" s="23"/>
      <c r="DG1149" s="23"/>
      <c r="DH1149" s="23"/>
      <c r="DI1149" s="23"/>
      <c r="DJ1149" s="23"/>
      <c r="DK1149" s="23"/>
      <c r="DL1149" s="23"/>
      <c r="DM1149" s="23"/>
      <c r="DN1149" s="23"/>
      <c r="DO1149" s="23"/>
      <c r="DP1149" s="23"/>
      <c r="DQ1149" s="23"/>
      <c r="DR1149" s="23"/>
      <c r="DS1149" s="23"/>
      <c r="DT1149" s="23"/>
      <c r="DU1149" s="23"/>
      <c r="DV1149" s="23"/>
      <c r="DW1149" s="23"/>
      <c r="DX1149" s="23"/>
      <c r="DY1149" s="23"/>
      <c r="DZ1149" s="23"/>
      <c r="EA1149" s="23"/>
      <c r="EB1149" s="23"/>
      <c r="EC1149" s="23"/>
      <c r="ED1149" s="23"/>
      <c r="EE1149" s="23"/>
      <c r="EF1149" s="23"/>
      <c r="EG1149" s="23"/>
      <c r="EH1149" s="23"/>
      <c r="EI1149" s="23"/>
      <c r="EJ1149" s="23"/>
      <c r="EK1149" s="23"/>
      <c r="EL1149" s="23"/>
      <c r="EM1149" s="23"/>
      <c r="EN1149" s="23"/>
      <c r="EO1149" s="23"/>
      <c r="EP1149" s="23"/>
      <c r="EQ1149" s="23"/>
      <c r="ER1149" s="23"/>
      <c r="ES1149" s="23"/>
      <c r="ET1149" s="23"/>
      <c r="EU1149" s="23"/>
      <c r="EV1149" s="23"/>
      <c r="EW1149" s="23"/>
      <c r="EX1149" s="23"/>
      <c r="EY1149" s="23"/>
      <c r="EZ1149" s="23"/>
      <c r="FA1149" s="23"/>
      <c r="FB1149" s="23"/>
      <c r="FC1149" s="23"/>
      <c r="FD1149" s="23"/>
      <c r="FE1149" s="23"/>
      <c r="FF1149" s="23"/>
      <c r="FG1149" s="23"/>
      <c r="FH1149" s="23"/>
      <c r="FI1149" s="23"/>
      <c r="FJ1149" s="23"/>
      <c r="FK1149" s="23"/>
      <c r="FL1149" s="23"/>
      <c r="FM1149" s="23"/>
      <c r="FN1149" s="23"/>
      <c r="FO1149" s="23"/>
      <c r="FP1149" s="23"/>
      <c r="FQ1149" s="23"/>
      <c r="FR1149" s="23"/>
      <c r="FS1149" s="23"/>
      <c r="FT1149" s="23"/>
      <c r="FU1149" s="23"/>
      <c r="FV1149" s="23"/>
      <c r="FW1149" s="23"/>
      <c r="FX1149" s="23"/>
      <c r="FY1149" s="23"/>
      <c r="FZ1149" s="23"/>
      <c r="GA1149" s="23"/>
      <c r="GB1149" s="23"/>
      <c r="GC1149" s="23"/>
      <c r="GD1149" s="23"/>
      <c r="GE1149" s="23"/>
      <c r="GF1149" s="23"/>
      <c r="GG1149" s="23"/>
      <c r="GH1149" s="23"/>
      <c r="GI1149" s="23"/>
      <c r="GJ1149" s="23"/>
      <c r="GK1149" s="23"/>
    </row>
    <row r="1150" spans="1:193" x14ac:dyDescent="0.35">
      <c r="A1150" s="23"/>
      <c r="B1150" s="23"/>
      <c r="C1150" s="23"/>
      <c r="D1150" s="23"/>
      <c r="E1150" s="23"/>
      <c r="F1150" s="23"/>
      <c r="G1150" s="23"/>
      <c r="H1150" s="23"/>
      <c r="I1150" s="23"/>
      <c r="J1150" s="23"/>
      <c r="K1150" s="23"/>
      <c r="L1150" s="23"/>
      <c r="M1150" s="23"/>
      <c r="N1150" s="23"/>
      <c r="O1150" s="23"/>
      <c r="P1150" s="23"/>
      <c r="Q1150" s="23"/>
      <c r="R1150" s="23"/>
      <c r="S1150" s="23"/>
      <c r="T1150" s="23"/>
      <c r="U1150" s="23"/>
      <c r="V1150" s="23"/>
      <c r="W1150" s="23"/>
      <c r="X1150" s="23"/>
      <c r="Y1150" s="23"/>
      <c r="Z1150" s="23"/>
      <c r="AA1150" s="23"/>
      <c r="AB1150" s="23"/>
      <c r="AC1150" s="23"/>
      <c r="AD1150" s="23"/>
      <c r="AE1150" s="23"/>
      <c r="AF1150" s="23"/>
      <c r="AG1150" s="23"/>
      <c r="AH1150" s="23"/>
      <c r="AI1150" s="23"/>
      <c r="AJ1150" s="23"/>
      <c r="AK1150" s="23"/>
      <c r="AL1150" s="23"/>
      <c r="AM1150" s="23"/>
      <c r="AN1150" s="23"/>
      <c r="AO1150" s="23"/>
      <c r="AP1150" s="23"/>
      <c r="AQ1150" s="23"/>
      <c r="AR1150" s="23"/>
      <c r="AS1150" s="23"/>
      <c r="AT1150" s="23"/>
      <c r="AU1150" s="23"/>
      <c r="AV1150" s="23"/>
      <c r="AW1150" s="23"/>
      <c r="AX1150" s="23"/>
      <c r="AY1150" s="23"/>
      <c r="AZ1150" s="23"/>
      <c r="BA1150" s="23"/>
      <c r="BB1150" s="23"/>
      <c r="BC1150" s="23"/>
      <c r="BD1150" s="23"/>
      <c r="BE1150" s="23"/>
      <c r="BF1150" s="23"/>
      <c r="BG1150" s="23"/>
      <c r="BH1150" s="23"/>
      <c r="BI1150" s="23"/>
      <c r="BJ1150" s="23"/>
      <c r="BK1150" s="23"/>
      <c r="BL1150" s="23"/>
      <c r="BM1150" s="23"/>
      <c r="BN1150" s="23"/>
      <c r="BO1150" s="23"/>
      <c r="BP1150" s="23"/>
      <c r="BQ1150" s="23"/>
      <c r="BR1150" s="23"/>
      <c r="BS1150" s="23"/>
      <c r="BT1150" s="23"/>
      <c r="BU1150" s="23"/>
      <c r="BV1150" s="23"/>
      <c r="BW1150" s="23"/>
      <c r="BX1150" s="23"/>
      <c r="BY1150" s="23"/>
      <c r="BZ1150" s="23"/>
      <c r="CA1150" s="23"/>
      <c r="CB1150" s="23"/>
      <c r="CC1150" s="23"/>
      <c r="CD1150" s="23"/>
      <c r="CE1150" s="23"/>
      <c r="CF1150" s="23"/>
      <c r="CG1150" s="23"/>
      <c r="CH1150" s="23"/>
      <c r="CI1150" s="23"/>
      <c r="CJ1150" s="23"/>
      <c r="CK1150" s="23"/>
      <c r="CL1150" s="23"/>
      <c r="CM1150" s="23"/>
      <c r="CN1150" s="23"/>
      <c r="CO1150" s="23"/>
      <c r="CP1150" s="23"/>
      <c r="CQ1150" s="23"/>
      <c r="CR1150" s="23"/>
      <c r="CS1150" s="23"/>
      <c r="CT1150" s="23"/>
      <c r="CU1150" s="23"/>
      <c r="CV1150" s="23"/>
      <c r="CW1150" s="23"/>
      <c r="CX1150" s="23"/>
      <c r="CY1150" s="23"/>
      <c r="CZ1150" s="23"/>
      <c r="DA1150" s="23"/>
      <c r="DB1150" s="23"/>
      <c r="DC1150" s="23"/>
      <c r="DD1150" s="23"/>
      <c r="DE1150" s="23"/>
      <c r="DF1150" s="23"/>
      <c r="DG1150" s="23"/>
      <c r="DH1150" s="23"/>
      <c r="DI1150" s="23"/>
      <c r="DJ1150" s="23"/>
      <c r="DK1150" s="23"/>
      <c r="DL1150" s="23"/>
      <c r="DM1150" s="23"/>
      <c r="DN1150" s="23"/>
      <c r="DO1150" s="23"/>
      <c r="DP1150" s="23"/>
      <c r="DQ1150" s="23"/>
      <c r="DR1150" s="23"/>
      <c r="DS1150" s="23"/>
      <c r="DT1150" s="23"/>
      <c r="DU1150" s="23"/>
      <c r="DV1150" s="23"/>
      <c r="DW1150" s="23"/>
      <c r="DX1150" s="23"/>
      <c r="DY1150" s="23"/>
      <c r="DZ1150" s="23"/>
      <c r="EA1150" s="23"/>
      <c r="EB1150" s="23"/>
      <c r="EC1150" s="23"/>
      <c r="ED1150" s="23"/>
      <c r="EE1150" s="23"/>
      <c r="EF1150" s="23"/>
      <c r="EG1150" s="23"/>
      <c r="EH1150" s="23"/>
      <c r="EI1150" s="23"/>
      <c r="EJ1150" s="23"/>
      <c r="EK1150" s="23"/>
      <c r="EL1150" s="23"/>
      <c r="EM1150" s="23"/>
      <c r="EN1150" s="23"/>
      <c r="EO1150" s="23"/>
      <c r="EP1150" s="23"/>
      <c r="EQ1150" s="23"/>
      <c r="ER1150" s="23"/>
      <c r="ES1150" s="23"/>
      <c r="ET1150" s="23"/>
      <c r="EU1150" s="23"/>
      <c r="EV1150" s="23"/>
      <c r="EW1150" s="23"/>
      <c r="EX1150" s="23"/>
      <c r="EY1150" s="23"/>
      <c r="EZ1150" s="23"/>
      <c r="FA1150" s="23"/>
      <c r="FB1150" s="23"/>
      <c r="FC1150" s="23"/>
      <c r="FD1150" s="23"/>
      <c r="FE1150" s="23"/>
      <c r="FF1150" s="23"/>
      <c r="FG1150" s="23"/>
      <c r="FH1150" s="23"/>
      <c r="FI1150" s="23"/>
      <c r="FJ1150" s="23"/>
      <c r="FK1150" s="23"/>
      <c r="FL1150" s="23"/>
      <c r="FM1150" s="23"/>
      <c r="FN1150" s="23"/>
      <c r="FO1150" s="23"/>
      <c r="FP1150" s="23"/>
      <c r="FQ1150" s="23"/>
      <c r="FR1150" s="23"/>
      <c r="FS1150" s="23"/>
      <c r="FT1150" s="23"/>
      <c r="FU1150" s="23"/>
      <c r="FV1150" s="23"/>
      <c r="FW1150" s="23"/>
      <c r="FX1150" s="23"/>
      <c r="FY1150" s="23"/>
      <c r="FZ1150" s="23"/>
      <c r="GA1150" s="23"/>
      <c r="GB1150" s="23"/>
      <c r="GC1150" s="23"/>
      <c r="GD1150" s="23"/>
      <c r="GE1150" s="23"/>
      <c r="GF1150" s="23"/>
      <c r="GG1150" s="23"/>
      <c r="GH1150" s="23"/>
      <c r="GI1150" s="23"/>
      <c r="GJ1150" s="23"/>
      <c r="GK1150" s="23"/>
    </row>
    <row r="1151" spans="1:193" x14ac:dyDescent="0.35">
      <c r="A1151" s="23"/>
      <c r="B1151" s="23"/>
      <c r="C1151" s="23"/>
      <c r="D1151" s="23"/>
      <c r="E1151" s="23"/>
      <c r="F1151" s="23"/>
      <c r="G1151" s="23"/>
      <c r="H1151" s="23"/>
      <c r="I1151" s="23"/>
      <c r="J1151" s="23"/>
      <c r="K1151" s="23"/>
      <c r="L1151" s="23"/>
      <c r="M1151" s="23"/>
      <c r="N1151" s="23"/>
      <c r="O1151" s="23"/>
      <c r="P1151" s="23"/>
      <c r="Q1151" s="23"/>
      <c r="R1151" s="23"/>
      <c r="S1151" s="23"/>
      <c r="T1151" s="23"/>
      <c r="U1151" s="23"/>
      <c r="V1151" s="23"/>
      <c r="W1151" s="23"/>
      <c r="X1151" s="23"/>
      <c r="Y1151" s="23"/>
      <c r="Z1151" s="23"/>
      <c r="AA1151" s="23"/>
      <c r="AB1151" s="23"/>
      <c r="AC1151" s="23"/>
      <c r="AD1151" s="23"/>
      <c r="AE1151" s="23"/>
      <c r="AF1151" s="23"/>
      <c r="AG1151" s="23"/>
      <c r="AH1151" s="23"/>
      <c r="AI1151" s="23"/>
      <c r="AJ1151" s="23"/>
      <c r="AK1151" s="23"/>
      <c r="AL1151" s="23"/>
      <c r="AM1151" s="23"/>
      <c r="AN1151" s="23"/>
      <c r="AO1151" s="23"/>
      <c r="AP1151" s="23"/>
      <c r="AQ1151" s="23"/>
      <c r="AR1151" s="23"/>
      <c r="AS1151" s="23"/>
      <c r="AT1151" s="23"/>
      <c r="AU1151" s="23"/>
      <c r="AV1151" s="23"/>
      <c r="AW1151" s="23"/>
      <c r="AX1151" s="23"/>
      <c r="AY1151" s="23"/>
      <c r="AZ1151" s="23"/>
      <c r="BA1151" s="23"/>
      <c r="BB1151" s="23"/>
      <c r="BC1151" s="23"/>
      <c r="BD1151" s="23"/>
      <c r="BE1151" s="23"/>
      <c r="BF1151" s="23"/>
      <c r="BG1151" s="23"/>
      <c r="BH1151" s="23"/>
      <c r="BI1151" s="23"/>
      <c r="BJ1151" s="23"/>
      <c r="BK1151" s="23"/>
      <c r="BL1151" s="23"/>
      <c r="BM1151" s="23"/>
      <c r="BN1151" s="23"/>
      <c r="BO1151" s="23"/>
      <c r="BP1151" s="23"/>
      <c r="BQ1151" s="23"/>
      <c r="BR1151" s="23"/>
      <c r="BS1151" s="23"/>
      <c r="BT1151" s="23"/>
      <c r="BU1151" s="23"/>
      <c r="BV1151" s="23"/>
      <c r="BW1151" s="23"/>
      <c r="BX1151" s="23"/>
      <c r="BY1151" s="23"/>
      <c r="BZ1151" s="23"/>
      <c r="CA1151" s="23"/>
      <c r="CB1151" s="23"/>
      <c r="CC1151" s="23"/>
      <c r="CD1151" s="23"/>
      <c r="CE1151" s="23"/>
      <c r="CF1151" s="23"/>
      <c r="CG1151" s="23"/>
      <c r="CH1151" s="23"/>
      <c r="CI1151" s="23"/>
      <c r="CJ1151" s="23"/>
      <c r="CK1151" s="23"/>
      <c r="CL1151" s="23"/>
      <c r="CM1151" s="23"/>
      <c r="CN1151" s="23"/>
      <c r="CO1151" s="23"/>
      <c r="CP1151" s="23"/>
      <c r="CQ1151" s="23"/>
      <c r="CR1151" s="23"/>
      <c r="CS1151" s="23"/>
      <c r="CT1151" s="23"/>
      <c r="CU1151" s="23"/>
      <c r="CV1151" s="23"/>
      <c r="CW1151" s="23"/>
      <c r="CX1151" s="23"/>
      <c r="CY1151" s="23"/>
      <c r="CZ1151" s="23"/>
      <c r="DA1151" s="23"/>
      <c r="DB1151" s="23"/>
      <c r="DC1151" s="23"/>
      <c r="DD1151" s="23"/>
      <c r="DE1151" s="23"/>
      <c r="DF1151" s="23"/>
      <c r="DG1151" s="23"/>
      <c r="DH1151" s="23"/>
      <c r="DI1151" s="23"/>
      <c r="DJ1151" s="23"/>
      <c r="DK1151" s="23"/>
      <c r="DL1151" s="23"/>
      <c r="DM1151" s="23"/>
      <c r="DN1151" s="23"/>
      <c r="DO1151" s="23"/>
      <c r="DP1151" s="23"/>
      <c r="DQ1151" s="23"/>
      <c r="DR1151" s="23"/>
      <c r="DS1151" s="23"/>
      <c r="DT1151" s="23"/>
      <c r="DU1151" s="23"/>
      <c r="DV1151" s="23"/>
      <c r="DW1151" s="23"/>
      <c r="DX1151" s="23"/>
      <c r="DY1151" s="23"/>
      <c r="DZ1151" s="23"/>
      <c r="EA1151" s="23"/>
      <c r="EB1151" s="23"/>
      <c r="EC1151" s="23"/>
      <c r="ED1151" s="23"/>
      <c r="EE1151" s="23"/>
      <c r="EF1151" s="23"/>
      <c r="EG1151" s="23"/>
      <c r="EH1151" s="23"/>
      <c r="EI1151" s="23"/>
      <c r="EJ1151" s="23"/>
      <c r="EK1151" s="23"/>
      <c r="EL1151" s="23"/>
      <c r="EM1151" s="23"/>
      <c r="EN1151" s="23"/>
      <c r="EO1151" s="23"/>
      <c r="EP1151" s="23"/>
      <c r="EQ1151" s="23"/>
      <c r="ER1151" s="23"/>
      <c r="ES1151" s="23"/>
      <c r="ET1151" s="23"/>
      <c r="EU1151" s="23"/>
      <c r="EV1151" s="23"/>
      <c r="EW1151" s="23"/>
      <c r="EX1151" s="23"/>
      <c r="EY1151" s="23"/>
      <c r="EZ1151" s="23"/>
      <c r="FA1151" s="23"/>
      <c r="FB1151" s="23"/>
      <c r="FC1151" s="23"/>
      <c r="FD1151" s="23"/>
      <c r="FE1151" s="23"/>
      <c r="FF1151" s="23"/>
      <c r="FG1151" s="23"/>
      <c r="FH1151" s="23"/>
      <c r="FI1151" s="23"/>
      <c r="FJ1151" s="23"/>
      <c r="FK1151" s="23"/>
      <c r="FL1151" s="23"/>
      <c r="FM1151" s="23"/>
      <c r="FN1151" s="23"/>
      <c r="FO1151" s="23"/>
      <c r="FP1151" s="23"/>
      <c r="FQ1151" s="23"/>
      <c r="FR1151" s="23"/>
      <c r="FS1151" s="23"/>
      <c r="FT1151" s="23"/>
      <c r="FU1151" s="23"/>
      <c r="FV1151" s="23"/>
      <c r="FW1151" s="23"/>
      <c r="FX1151" s="23"/>
      <c r="FY1151" s="23"/>
      <c r="FZ1151" s="23"/>
      <c r="GA1151" s="23"/>
      <c r="GB1151" s="23"/>
      <c r="GC1151" s="23"/>
      <c r="GD1151" s="23"/>
      <c r="GE1151" s="23"/>
      <c r="GF1151" s="23"/>
      <c r="GG1151" s="23"/>
      <c r="GH1151" s="23"/>
      <c r="GI1151" s="23"/>
      <c r="GJ1151" s="23"/>
      <c r="GK1151" s="23"/>
    </row>
    <row r="1152" spans="1:193" x14ac:dyDescent="0.35">
      <c r="A1152" s="23"/>
      <c r="B1152" s="23"/>
      <c r="C1152" s="23"/>
      <c r="D1152" s="23"/>
      <c r="E1152" s="23"/>
      <c r="F1152" s="23"/>
      <c r="G1152" s="23"/>
      <c r="H1152" s="23"/>
      <c r="I1152" s="23"/>
      <c r="J1152" s="23"/>
      <c r="K1152" s="23"/>
      <c r="L1152" s="23"/>
      <c r="M1152" s="23"/>
      <c r="N1152" s="23"/>
      <c r="O1152" s="23"/>
      <c r="P1152" s="23"/>
      <c r="Q1152" s="23"/>
      <c r="R1152" s="23"/>
      <c r="S1152" s="23"/>
      <c r="T1152" s="23"/>
      <c r="U1152" s="23"/>
      <c r="V1152" s="23"/>
      <c r="W1152" s="23"/>
      <c r="X1152" s="23"/>
      <c r="Y1152" s="23"/>
      <c r="Z1152" s="23"/>
      <c r="AA1152" s="23"/>
      <c r="AB1152" s="23"/>
      <c r="AC1152" s="23"/>
      <c r="AD1152" s="23"/>
      <c r="AE1152" s="23"/>
      <c r="AF1152" s="23"/>
      <c r="AG1152" s="23"/>
      <c r="AH1152" s="23"/>
      <c r="AI1152" s="23"/>
      <c r="AJ1152" s="23"/>
      <c r="AK1152" s="23"/>
      <c r="AL1152" s="23"/>
      <c r="AM1152" s="23"/>
      <c r="AN1152" s="23"/>
      <c r="AO1152" s="23"/>
      <c r="AP1152" s="23"/>
      <c r="AQ1152" s="23"/>
      <c r="AR1152" s="23"/>
      <c r="AS1152" s="23"/>
      <c r="AT1152" s="23"/>
      <c r="AU1152" s="23"/>
      <c r="AV1152" s="23"/>
      <c r="AW1152" s="23"/>
      <c r="AX1152" s="23"/>
      <c r="AY1152" s="23"/>
      <c r="AZ1152" s="23"/>
      <c r="BA1152" s="23"/>
      <c r="BB1152" s="23"/>
      <c r="BC1152" s="23"/>
      <c r="BD1152" s="23"/>
      <c r="BE1152" s="23"/>
      <c r="BF1152" s="23"/>
      <c r="BG1152" s="23"/>
      <c r="BH1152" s="23"/>
      <c r="BI1152" s="23"/>
      <c r="BJ1152" s="23"/>
      <c r="BK1152" s="23"/>
      <c r="BL1152" s="23"/>
      <c r="BM1152" s="23"/>
      <c r="BN1152" s="23"/>
      <c r="BO1152" s="23"/>
      <c r="BP1152" s="23"/>
      <c r="BQ1152" s="23"/>
      <c r="BR1152" s="23"/>
      <c r="BS1152" s="23"/>
      <c r="BT1152" s="23"/>
      <c r="BU1152" s="23"/>
      <c r="BV1152" s="23"/>
      <c r="BW1152" s="23"/>
      <c r="BX1152" s="23"/>
      <c r="BY1152" s="23"/>
      <c r="BZ1152" s="23"/>
      <c r="CA1152" s="23"/>
      <c r="CB1152" s="23"/>
      <c r="CC1152" s="23"/>
      <c r="CD1152" s="23"/>
      <c r="CE1152" s="23"/>
      <c r="CF1152" s="23"/>
      <c r="CG1152" s="23"/>
      <c r="CH1152" s="23"/>
      <c r="CI1152" s="23"/>
      <c r="CJ1152" s="23"/>
      <c r="CK1152" s="23"/>
      <c r="CL1152" s="23"/>
      <c r="CM1152" s="23"/>
      <c r="CN1152" s="23"/>
      <c r="CO1152" s="23"/>
      <c r="CP1152" s="23"/>
      <c r="CQ1152" s="23"/>
      <c r="CR1152" s="23"/>
      <c r="CS1152" s="23"/>
      <c r="CT1152" s="23"/>
      <c r="CU1152" s="23"/>
      <c r="CV1152" s="23"/>
      <c r="CW1152" s="23"/>
      <c r="CX1152" s="23"/>
      <c r="CY1152" s="23"/>
      <c r="CZ1152" s="23"/>
      <c r="DA1152" s="23"/>
      <c r="DB1152" s="23"/>
      <c r="DC1152" s="23"/>
      <c r="DD1152" s="23"/>
      <c r="DE1152" s="23"/>
      <c r="DF1152" s="23"/>
      <c r="DG1152" s="23"/>
      <c r="DH1152" s="23"/>
      <c r="DI1152" s="23"/>
      <c r="DJ1152" s="23"/>
      <c r="DK1152" s="23"/>
      <c r="DL1152" s="23"/>
      <c r="DM1152" s="23"/>
      <c r="DN1152" s="23"/>
      <c r="DO1152" s="23"/>
      <c r="DP1152" s="23"/>
      <c r="DQ1152" s="23"/>
      <c r="DR1152" s="23"/>
      <c r="DS1152" s="23"/>
      <c r="DT1152" s="23"/>
      <c r="DU1152" s="23"/>
      <c r="DV1152" s="23"/>
      <c r="DW1152" s="23"/>
      <c r="DX1152" s="23"/>
      <c r="DY1152" s="23"/>
      <c r="DZ1152" s="23"/>
      <c r="EA1152" s="23"/>
      <c r="EB1152" s="23"/>
      <c r="EC1152" s="23"/>
      <c r="ED1152" s="23"/>
      <c r="EE1152" s="23"/>
      <c r="EF1152" s="23"/>
      <c r="EG1152" s="23"/>
      <c r="EH1152" s="23"/>
      <c r="EI1152" s="23"/>
      <c r="EJ1152" s="23"/>
      <c r="EK1152" s="23"/>
      <c r="EL1152" s="23"/>
      <c r="EM1152" s="23"/>
      <c r="EN1152" s="23"/>
      <c r="EO1152" s="23"/>
      <c r="EP1152" s="23"/>
      <c r="EQ1152" s="23"/>
      <c r="ER1152" s="23"/>
      <c r="ES1152" s="23"/>
      <c r="ET1152" s="23"/>
      <c r="EU1152" s="23"/>
      <c r="EV1152" s="23"/>
      <c r="EW1152" s="23"/>
      <c r="EX1152" s="23"/>
      <c r="EY1152" s="23"/>
      <c r="EZ1152" s="23"/>
      <c r="FA1152" s="23"/>
      <c r="FB1152" s="23"/>
      <c r="FC1152" s="23"/>
      <c r="FD1152" s="23"/>
      <c r="FE1152" s="23"/>
      <c r="FF1152" s="23"/>
      <c r="FG1152" s="23"/>
      <c r="FH1152" s="23"/>
      <c r="FI1152" s="23"/>
      <c r="FJ1152" s="23"/>
      <c r="FK1152" s="23"/>
      <c r="FL1152" s="23"/>
      <c r="FM1152" s="23"/>
      <c r="FN1152" s="23"/>
      <c r="FO1152" s="23"/>
      <c r="FP1152" s="23"/>
      <c r="FQ1152" s="23"/>
      <c r="FR1152" s="23"/>
      <c r="FS1152" s="23"/>
      <c r="FT1152" s="23"/>
      <c r="FU1152" s="23"/>
      <c r="FV1152" s="23"/>
      <c r="FW1152" s="23"/>
      <c r="FX1152" s="23"/>
      <c r="FY1152" s="23"/>
      <c r="FZ1152" s="23"/>
      <c r="GA1152" s="23"/>
      <c r="GB1152" s="23"/>
      <c r="GC1152" s="23"/>
      <c r="GD1152" s="23"/>
      <c r="GE1152" s="23"/>
      <c r="GF1152" s="23"/>
      <c r="GG1152" s="23"/>
      <c r="GH1152" s="23"/>
      <c r="GI1152" s="23"/>
      <c r="GJ1152" s="23"/>
      <c r="GK1152" s="23"/>
    </row>
    <row r="1153" spans="1:193" x14ac:dyDescent="0.35">
      <c r="A1153" s="23"/>
      <c r="B1153" s="23"/>
      <c r="C1153" s="23"/>
      <c r="D1153" s="23"/>
      <c r="E1153" s="23"/>
      <c r="F1153" s="23"/>
      <c r="G1153" s="23"/>
      <c r="H1153" s="23"/>
      <c r="I1153" s="23"/>
      <c r="J1153" s="23"/>
      <c r="K1153" s="23"/>
      <c r="L1153" s="23"/>
      <c r="M1153" s="23"/>
      <c r="N1153" s="23"/>
      <c r="O1153" s="23"/>
      <c r="P1153" s="23"/>
      <c r="Q1153" s="23"/>
      <c r="R1153" s="23"/>
      <c r="S1153" s="23"/>
      <c r="T1153" s="23"/>
      <c r="U1153" s="23"/>
      <c r="V1153" s="23"/>
      <c r="W1153" s="23"/>
      <c r="X1153" s="23"/>
      <c r="Y1153" s="23"/>
      <c r="Z1153" s="23"/>
      <c r="AA1153" s="23"/>
      <c r="AB1153" s="23"/>
      <c r="AC1153" s="23"/>
      <c r="AD1153" s="23"/>
      <c r="AE1153" s="23"/>
      <c r="AF1153" s="23"/>
      <c r="AG1153" s="23"/>
      <c r="AH1153" s="23"/>
      <c r="AI1153" s="23"/>
      <c r="AJ1153" s="23"/>
      <c r="AK1153" s="23"/>
      <c r="AL1153" s="23"/>
      <c r="AM1153" s="23"/>
      <c r="AN1153" s="23"/>
      <c r="AO1153" s="23"/>
      <c r="AP1153" s="23"/>
      <c r="AQ1153" s="23"/>
      <c r="AR1153" s="23"/>
      <c r="AS1153" s="23"/>
      <c r="AT1153" s="23"/>
      <c r="AU1153" s="23"/>
      <c r="AV1153" s="23"/>
      <c r="AW1153" s="23"/>
      <c r="AX1153" s="23"/>
      <c r="AY1153" s="23"/>
      <c r="AZ1153" s="23"/>
      <c r="BA1153" s="23"/>
      <c r="BB1153" s="23"/>
      <c r="BC1153" s="23"/>
      <c r="BD1153" s="23"/>
      <c r="BE1153" s="23"/>
      <c r="BF1153" s="23"/>
      <c r="BG1153" s="23"/>
      <c r="BH1153" s="23"/>
      <c r="BI1153" s="23"/>
      <c r="BJ1153" s="23"/>
      <c r="BK1153" s="23"/>
      <c r="BL1153" s="23"/>
      <c r="BM1153" s="23"/>
      <c r="BN1153" s="23"/>
      <c r="BO1153" s="23"/>
      <c r="BP1153" s="23"/>
      <c r="BQ1153" s="23"/>
      <c r="BR1153" s="23"/>
      <c r="BS1153" s="23"/>
      <c r="BT1153" s="23"/>
      <c r="BU1153" s="23"/>
      <c r="BV1153" s="23"/>
      <c r="BW1153" s="23"/>
      <c r="BX1153" s="23"/>
      <c r="BY1153" s="23"/>
      <c r="BZ1153" s="23"/>
      <c r="CA1153" s="23"/>
      <c r="CB1153" s="23"/>
      <c r="CC1153" s="23"/>
      <c r="CD1153" s="23"/>
      <c r="CE1153" s="23"/>
      <c r="CF1153" s="23"/>
      <c r="CG1153" s="23"/>
      <c r="CH1153" s="23"/>
      <c r="CI1153" s="23"/>
      <c r="CJ1153" s="23"/>
      <c r="CK1153" s="23"/>
      <c r="CL1153" s="23"/>
      <c r="CM1153" s="23"/>
      <c r="CN1153" s="23"/>
      <c r="CO1153" s="23"/>
      <c r="CP1153" s="23"/>
      <c r="CQ1153" s="23"/>
      <c r="CR1153" s="23"/>
      <c r="CS1153" s="23"/>
      <c r="CT1153" s="23"/>
      <c r="CU1153" s="23"/>
      <c r="CV1153" s="23"/>
      <c r="CW1153" s="23"/>
      <c r="CX1153" s="23"/>
      <c r="CY1153" s="23"/>
      <c r="CZ1153" s="23"/>
      <c r="DA1153" s="23"/>
      <c r="DB1153" s="23"/>
      <c r="DC1153" s="23"/>
      <c r="DD1153" s="23"/>
      <c r="DE1153" s="23"/>
      <c r="DF1153" s="23"/>
      <c r="DG1153" s="23"/>
      <c r="DH1153" s="23"/>
      <c r="DI1153" s="23"/>
      <c r="DJ1153" s="23"/>
      <c r="DK1153" s="23"/>
      <c r="DL1153" s="23"/>
      <c r="DM1153" s="23"/>
      <c r="DN1153" s="23"/>
      <c r="DO1153" s="23"/>
      <c r="DP1153" s="23"/>
      <c r="DQ1153" s="23"/>
      <c r="DR1153" s="23"/>
      <c r="DS1153" s="23"/>
      <c r="DT1153" s="23"/>
      <c r="DU1153" s="23"/>
      <c r="DV1153" s="23"/>
      <c r="DW1153" s="23"/>
      <c r="DX1153" s="23"/>
      <c r="DY1153" s="23"/>
      <c r="DZ1153" s="23"/>
      <c r="EA1153" s="23"/>
      <c r="EB1153" s="23"/>
      <c r="EC1153" s="23"/>
      <c r="ED1153" s="23"/>
      <c r="EE1153" s="23"/>
      <c r="EF1153" s="23"/>
      <c r="EG1153" s="23"/>
      <c r="EH1153" s="23"/>
      <c r="EI1153" s="23"/>
      <c r="EJ1153" s="23"/>
      <c r="EK1153" s="23"/>
      <c r="EL1153" s="23"/>
      <c r="EM1153" s="23"/>
      <c r="EN1153" s="23"/>
      <c r="EO1153" s="23"/>
      <c r="EP1153" s="23"/>
      <c r="EQ1153" s="23"/>
      <c r="ER1153" s="23"/>
      <c r="ES1153" s="23"/>
      <c r="ET1153" s="23"/>
      <c r="EU1153" s="23"/>
      <c r="EV1153" s="23"/>
      <c r="EW1153" s="23"/>
      <c r="EX1153" s="23"/>
      <c r="EY1153" s="23"/>
      <c r="EZ1153" s="23"/>
      <c r="FA1153" s="23"/>
      <c r="FB1153" s="23"/>
      <c r="FC1153" s="23"/>
      <c r="FD1153" s="23"/>
      <c r="FE1153" s="23"/>
      <c r="FF1153" s="23"/>
      <c r="FG1153" s="23"/>
      <c r="FH1153" s="23"/>
      <c r="FI1153" s="23"/>
      <c r="FJ1153" s="23"/>
      <c r="FK1153" s="23"/>
      <c r="FL1153" s="23"/>
      <c r="FM1153" s="23"/>
      <c r="FN1153" s="23"/>
      <c r="FO1153" s="23"/>
      <c r="FP1153" s="23"/>
      <c r="FQ1153" s="23"/>
      <c r="FR1153" s="23"/>
      <c r="FS1153" s="23"/>
      <c r="FT1153" s="23"/>
      <c r="FU1153" s="23"/>
      <c r="FV1153" s="23"/>
      <c r="FW1153" s="23"/>
      <c r="FX1153" s="23"/>
      <c r="FY1153" s="23"/>
      <c r="FZ1153" s="23"/>
      <c r="GA1153" s="23"/>
      <c r="GB1153" s="23"/>
      <c r="GC1153" s="23"/>
      <c r="GD1153" s="23"/>
      <c r="GE1153" s="23"/>
      <c r="GF1153" s="23"/>
      <c r="GG1153" s="23"/>
      <c r="GH1153" s="23"/>
      <c r="GI1153" s="23"/>
      <c r="GJ1153" s="23"/>
      <c r="GK1153" s="23"/>
    </row>
    <row r="1154" spans="1:193" x14ac:dyDescent="0.35">
      <c r="A1154" s="23"/>
      <c r="B1154" s="23"/>
      <c r="C1154" s="23"/>
      <c r="D1154" s="23"/>
      <c r="E1154" s="23"/>
      <c r="F1154" s="23"/>
      <c r="G1154" s="23"/>
      <c r="H1154" s="23"/>
      <c r="I1154" s="23"/>
      <c r="J1154" s="23"/>
      <c r="K1154" s="23"/>
      <c r="L1154" s="23"/>
      <c r="M1154" s="23"/>
      <c r="N1154" s="23"/>
      <c r="O1154" s="23"/>
      <c r="P1154" s="23"/>
      <c r="Q1154" s="23"/>
      <c r="R1154" s="23"/>
      <c r="S1154" s="23"/>
      <c r="T1154" s="23"/>
      <c r="U1154" s="23"/>
      <c r="V1154" s="23"/>
      <c r="W1154" s="23"/>
      <c r="X1154" s="23"/>
      <c r="Y1154" s="23"/>
      <c r="Z1154" s="23"/>
      <c r="AA1154" s="23"/>
      <c r="AB1154" s="23"/>
      <c r="AC1154" s="23"/>
      <c r="AD1154" s="23"/>
      <c r="AE1154" s="23"/>
      <c r="AF1154" s="23"/>
      <c r="AG1154" s="23"/>
      <c r="AH1154" s="23"/>
      <c r="AI1154" s="23"/>
      <c r="AJ1154" s="23"/>
      <c r="AK1154" s="23"/>
      <c r="AL1154" s="23"/>
      <c r="AM1154" s="23"/>
      <c r="AN1154" s="23"/>
      <c r="AO1154" s="23"/>
      <c r="AP1154" s="23"/>
      <c r="AQ1154" s="23"/>
      <c r="AR1154" s="23"/>
      <c r="AS1154" s="23"/>
      <c r="AT1154" s="23"/>
      <c r="AU1154" s="23"/>
      <c r="AV1154" s="23"/>
      <c r="AW1154" s="23"/>
      <c r="AX1154" s="23"/>
      <c r="AY1154" s="23"/>
      <c r="AZ1154" s="23"/>
      <c r="BA1154" s="23"/>
      <c r="BB1154" s="23"/>
      <c r="BC1154" s="23"/>
      <c r="BD1154" s="23"/>
      <c r="BE1154" s="23"/>
      <c r="BF1154" s="23"/>
      <c r="BG1154" s="23"/>
      <c r="BH1154" s="23"/>
      <c r="BI1154" s="23"/>
      <c r="BJ1154" s="23"/>
      <c r="BK1154" s="23"/>
      <c r="BL1154" s="23"/>
      <c r="BM1154" s="23"/>
      <c r="BN1154" s="23"/>
      <c r="BO1154" s="23"/>
      <c r="BP1154" s="23"/>
      <c r="BQ1154" s="23"/>
      <c r="BR1154" s="23"/>
      <c r="BS1154" s="23"/>
      <c r="BT1154" s="23"/>
      <c r="BU1154" s="23"/>
      <c r="BV1154" s="23"/>
      <c r="BW1154" s="23"/>
      <c r="BX1154" s="23"/>
      <c r="BY1154" s="23"/>
      <c r="BZ1154" s="23"/>
      <c r="CA1154" s="23"/>
      <c r="CB1154" s="23"/>
      <c r="CC1154" s="23"/>
      <c r="CD1154" s="23"/>
      <c r="CE1154" s="23"/>
      <c r="CF1154" s="23"/>
      <c r="CG1154" s="23"/>
      <c r="CH1154" s="23"/>
      <c r="CI1154" s="23"/>
      <c r="CJ1154" s="23"/>
      <c r="CK1154" s="23"/>
      <c r="CL1154" s="23"/>
      <c r="CM1154" s="23"/>
      <c r="CN1154" s="23"/>
      <c r="CO1154" s="23"/>
      <c r="CP1154" s="23"/>
      <c r="CQ1154" s="23"/>
      <c r="CR1154" s="23"/>
      <c r="CS1154" s="23"/>
      <c r="CT1154" s="23"/>
      <c r="CU1154" s="23"/>
      <c r="CV1154" s="23"/>
      <c r="CW1154" s="23"/>
      <c r="CX1154" s="23"/>
      <c r="CY1154" s="23"/>
      <c r="CZ1154" s="23"/>
      <c r="DA1154" s="23"/>
      <c r="DB1154" s="23"/>
      <c r="DC1154" s="23"/>
      <c r="DD1154" s="23"/>
      <c r="DE1154" s="23"/>
      <c r="DF1154" s="23"/>
      <c r="DG1154" s="23"/>
      <c r="DH1154" s="23"/>
      <c r="DI1154" s="23"/>
      <c r="DJ1154" s="23"/>
      <c r="DK1154" s="23"/>
      <c r="DL1154" s="23"/>
      <c r="DM1154" s="23"/>
      <c r="DN1154" s="23"/>
      <c r="DO1154" s="23"/>
      <c r="DP1154" s="23"/>
      <c r="DQ1154" s="23"/>
      <c r="DR1154" s="23"/>
      <c r="DS1154" s="23"/>
      <c r="DT1154" s="23"/>
      <c r="DU1154" s="23"/>
      <c r="DV1154" s="23"/>
      <c r="DW1154" s="23"/>
      <c r="DX1154" s="23"/>
      <c r="DY1154" s="23"/>
      <c r="DZ1154" s="23"/>
      <c r="EA1154" s="23"/>
      <c r="EB1154" s="23"/>
      <c r="EC1154" s="23"/>
      <c r="ED1154" s="23"/>
      <c r="EE1154" s="23"/>
      <c r="EF1154" s="23"/>
      <c r="EG1154" s="23"/>
      <c r="EH1154" s="23"/>
      <c r="EI1154" s="23"/>
      <c r="EJ1154" s="23"/>
      <c r="EK1154" s="23"/>
      <c r="EL1154" s="23"/>
      <c r="EM1154" s="23"/>
      <c r="EN1154" s="23"/>
      <c r="EO1154" s="23"/>
      <c r="EP1154" s="23"/>
      <c r="EQ1154" s="23"/>
      <c r="ER1154" s="23"/>
      <c r="ES1154" s="23"/>
      <c r="ET1154" s="23"/>
      <c r="EU1154" s="23"/>
      <c r="EV1154" s="23"/>
      <c r="EW1154" s="23"/>
      <c r="EX1154" s="23"/>
      <c r="EY1154" s="23"/>
      <c r="EZ1154" s="23"/>
      <c r="FA1154" s="23"/>
      <c r="FB1154" s="23"/>
      <c r="FC1154" s="23"/>
      <c r="FD1154" s="23"/>
      <c r="FE1154" s="23"/>
      <c r="FF1154" s="23"/>
      <c r="FG1154" s="23"/>
      <c r="FH1154" s="23"/>
      <c r="FI1154" s="23"/>
      <c r="FJ1154" s="23"/>
      <c r="FK1154" s="23"/>
      <c r="FL1154" s="23"/>
      <c r="FM1154" s="23"/>
      <c r="FN1154" s="23"/>
      <c r="FO1154" s="23"/>
      <c r="FP1154" s="23"/>
      <c r="FQ1154" s="23"/>
      <c r="FR1154" s="23"/>
      <c r="FS1154" s="23"/>
      <c r="FT1154" s="23"/>
      <c r="FU1154" s="23"/>
      <c r="FV1154" s="23"/>
      <c r="FW1154" s="23"/>
      <c r="FX1154" s="23"/>
      <c r="FY1154" s="23"/>
      <c r="FZ1154" s="23"/>
      <c r="GA1154" s="23"/>
      <c r="GB1154" s="23"/>
      <c r="GC1154" s="23"/>
      <c r="GD1154" s="23"/>
      <c r="GE1154" s="23"/>
      <c r="GF1154" s="23"/>
      <c r="GG1154" s="23"/>
      <c r="GH1154" s="23"/>
      <c r="GI1154" s="23"/>
      <c r="GJ1154" s="23"/>
      <c r="GK1154" s="23"/>
    </row>
    <row r="1155" spans="1:193" x14ac:dyDescent="0.35">
      <c r="A1155" s="23"/>
      <c r="B1155" s="23"/>
      <c r="C1155" s="23"/>
      <c r="D1155" s="23"/>
      <c r="E1155" s="23"/>
      <c r="F1155" s="23"/>
      <c r="G1155" s="23"/>
      <c r="H1155" s="23"/>
      <c r="I1155" s="23"/>
      <c r="J1155" s="23"/>
      <c r="K1155" s="23"/>
      <c r="L1155" s="23"/>
      <c r="M1155" s="23"/>
      <c r="N1155" s="23"/>
      <c r="O1155" s="23"/>
      <c r="P1155" s="23"/>
      <c r="Q1155" s="23"/>
      <c r="R1155" s="23"/>
      <c r="S1155" s="23"/>
      <c r="T1155" s="23"/>
      <c r="U1155" s="23"/>
      <c r="V1155" s="23"/>
      <c r="W1155" s="23"/>
      <c r="X1155" s="23"/>
      <c r="Y1155" s="23"/>
      <c r="Z1155" s="23"/>
      <c r="AA1155" s="23"/>
      <c r="AB1155" s="23"/>
      <c r="AC1155" s="23"/>
      <c r="AD1155" s="23"/>
      <c r="AE1155" s="23"/>
      <c r="AF1155" s="23"/>
      <c r="AG1155" s="23"/>
      <c r="AH1155" s="23"/>
      <c r="AI1155" s="23"/>
      <c r="AJ1155" s="23"/>
      <c r="AK1155" s="23"/>
      <c r="AL1155" s="23"/>
      <c r="AM1155" s="23"/>
      <c r="AN1155" s="23"/>
      <c r="AO1155" s="23"/>
      <c r="AP1155" s="23"/>
      <c r="AQ1155" s="23"/>
      <c r="AR1155" s="23"/>
      <c r="AS1155" s="23"/>
      <c r="AT1155" s="23"/>
      <c r="AU1155" s="23"/>
      <c r="AV1155" s="23"/>
      <c r="AW1155" s="23"/>
      <c r="AX1155" s="23"/>
      <c r="AY1155" s="23"/>
      <c r="AZ1155" s="23"/>
      <c r="BA1155" s="23"/>
      <c r="BB1155" s="23"/>
      <c r="BC1155" s="23"/>
      <c r="BD1155" s="23"/>
      <c r="BE1155" s="23"/>
      <c r="BF1155" s="23"/>
      <c r="BG1155" s="23"/>
      <c r="BH1155" s="23"/>
      <c r="BI1155" s="23"/>
      <c r="BJ1155" s="23"/>
      <c r="BK1155" s="23"/>
      <c r="BL1155" s="23"/>
      <c r="BM1155" s="23"/>
      <c r="BN1155" s="23"/>
      <c r="BO1155" s="23"/>
      <c r="BP1155" s="23"/>
      <c r="BQ1155" s="23"/>
      <c r="BR1155" s="23"/>
      <c r="BS1155" s="23"/>
      <c r="BT1155" s="23"/>
      <c r="BU1155" s="23"/>
      <c r="BV1155" s="23"/>
      <c r="BW1155" s="23"/>
      <c r="BX1155" s="23"/>
      <c r="BY1155" s="23"/>
      <c r="BZ1155" s="23"/>
      <c r="CA1155" s="23"/>
      <c r="CB1155" s="23"/>
      <c r="CC1155" s="23"/>
      <c r="CD1155" s="23"/>
      <c r="CE1155" s="23"/>
      <c r="CF1155" s="23"/>
      <c r="CG1155" s="23"/>
      <c r="CH1155" s="23"/>
      <c r="CI1155" s="23"/>
      <c r="CJ1155" s="23"/>
      <c r="CK1155" s="23"/>
      <c r="CL1155" s="23"/>
      <c r="CM1155" s="23"/>
      <c r="CN1155" s="23"/>
      <c r="CO1155" s="23"/>
      <c r="CP1155" s="23"/>
      <c r="CQ1155" s="23"/>
      <c r="CR1155" s="23"/>
      <c r="CS1155" s="23"/>
      <c r="CT1155" s="23"/>
      <c r="CU1155" s="23"/>
      <c r="CV1155" s="23"/>
      <c r="CW1155" s="23"/>
      <c r="CX1155" s="23"/>
      <c r="CY1155" s="23"/>
      <c r="CZ1155" s="23"/>
      <c r="DA1155" s="23"/>
      <c r="DB1155" s="23"/>
      <c r="DC1155" s="23"/>
      <c r="DD1155" s="23"/>
      <c r="DE1155" s="23"/>
      <c r="DF1155" s="23"/>
      <c r="DG1155" s="23"/>
      <c r="DH1155" s="23"/>
      <c r="DI1155" s="23"/>
      <c r="DJ1155" s="23"/>
      <c r="DK1155" s="23"/>
      <c r="DL1155" s="23"/>
      <c r="DM1155" s="23"/>
      <c r="DN1155" s="23"/>
      <c r="DO1155" s="23"/>
      <c r="DP1155" s="23"/>
      <c r="DQ1155" s="23"/>
      <c r="DR1155" s="23"/>
      <c r="DS1155" s="23"/>
      <c r="DT1155" s="23"/>
      <c r="DU1155" s="23"/>
      <c r="DV1155" s="23"/>
      <c r="DW1155" s="23"/>
      <c r="DX1155" s="23"/>
      <c r="DY1155" s="23"/>
      <c r="DZ1155" s="23"/>
      <c r="EA1155" s="23"/>
      <c r="EB1155" s="23"/>
      <c r="EC1155" s="23"/>
      <c r="ED1155" s="23"/>
      <c r="EE1155" s="23"/>
      <c r="EF1155" s="23"/>
      <c r="EG1155" s="23"/>
      <c r="EH1155" s="23"/>
      <c r="EI1155" s="23"/>
      <c r="EJ1155" s="23"/>
      <c r="EK1155" s="23"/>
      <c r="EL1155" s="23"/>
      <c r="EM1155" s="23"/>
      <c r="EN1155" s="23"/>
      <c r="EO1155" s="23"/>
      <c r="EP1155" s="23"/>
      <c r="EQ1155" s="23"/>
      <c r="ER1155" s="23"/>
      <c r="ES1155" s="23"/>
      <c r="ET1155" s="23"/>
      <c r="EU1155" s="23"/>
      <c r="EV1155" s="23"/>
      <c r="EW1155" s="23"/>
      <c r="EX1155" s="23"/>
      <c r="EY1155" s="23"/>
      <c r="EZ1155" s="23"/>
      <c r="FA1155" s="23"/>
      <c r="FB1155" s="23"/>
      <c r="FC1155" s="23"/>
      <c r="FD1155" s="23"/>
      <c r="FE1155" s="23"/>
      <c r="FF1155" s="23"/>
      <c r="FG1155" s="23"/>
      <c r="FH1155" s="23"/>
      <c r="FI1155" s="23"/>
      <c r="FJ1155" s="23"/>
      <c r="FK1155" s="23"/>
      <c r="FL1155" s="23"/>
      <c r="FM1155" s="23"/>
      <c r="FN1155" s="23"/>
      <c r="FO1155" s="23"/>
      <c r="FP1155" s="23"/>
      <c r="FQ1155" s="23"/>
      <c r="FR1155" s="23"/>
      <c r="FS1155" s="23"/>
      <c r="FT1155" s="23"/>
      <c r="FU1155" s="23"/>
      <c r="FV1155" s="23"/>
      <c r="FW1155" s="23"/>
      <c r="FX1155" s="23"/>
      <c r="FY1155" s="23"/>
      <c r="FZ1155" s="23"/>
      <c r="GA1155" s="23"/>
      <c r="GB1155" s="23"/>
      <c r="GC1155" s="23"/>
      <c r="GD1155" s="23"/>
      <c r="GE1155" s="23"/>
      <c r="GF1155" s="23"/>
      <c r="GG1155" s="23"/>
      <c r="GH1155" s="23"/>
      <c r="GI1155" s="23"/>
      <c r="GJ1155" s="23"/>
      <c r="GK1155" s="23"/>
    </row>
    <row r="1156" spans="1:193" x14ac:dyDescent="0.35">
      <c r="A1156" s="23"/>
      <c r="B1156" s="23"/>
      <c r="C1156" s="23"/>
      <c r="D1156" s="23"/>
      <c r="E1156" s="23"/>
      <c r="F1156" s="23"/>
      <c r="G1156" s="23"/>
      <c r="H1156" s="23"/>
      <c r="I1156" s="23"/>
      <c r="J1156" s="23"/>
      <c r="K1156" s="23"/>
      <c r="L1156" s="23"/>
      <c r="M1156" s="23"/>
      <c r="N1156" s="23"/>
      <c r="O1156" s="23"/>
      <c r="P1156" s="23"/>
      <c r="Q1156" s="23"/>
      <c r="R1156" s="23"/>
      <c r="S1156" s="23"/>
      <c r="T1156" s="23"/>
      <c r="U1156" s="23"/>
      <c r="V1156" s="23"/>
      <c r="W1156" s="23"/>
      <c r="X1156" s="23"/>
      <c r="Y1156" s="23"/>
      <c r="Z1156" s="23"/>
      <c r="AA1156" s="23"/>
      <c r="AB1156" s="23"/>
      <c r="AC1156" s="23"/>
      <c r="AD1156" s="23"/>
      <c r="AE1156" s="23"/>
      <c r="AF1156" s="23"/>
      <c r="AG1156" s="23"/>
      <c r="AH1156" s="23"/>
      <c r="AI1156" s="23"/>
      <c r="AJ1156" s="23"/>
      <c r="AK1156" s="23"/>
      <c r="AL1156" s="23"/>
      <c r="AM1156" s="23"/>
      <c r="AN1156" s="23"/>
      <c r="AO1156" s="23"/>
      <c r="AP1156" s="23"/>
      <c r="AQ1156" s="23"/>
      <c r="AR1156" s="23"/>
      <c r="AS1156" s="23"/>
      <c r="AT1156" s="23"/>
      <c r="AU1156" s="23"/>
      <c r="AV1156" s="23"/>
      <c r="AW1156" s="23"/>
      <c r="AX1156" s="23"/>
      <c r="AY1156" s="23"/>
      <c r="AZ1156" s="23"/>
      <c r="BA1156" s="23"/>
      <c r="BB1156" s="23"/>
      <c r="BC1156" s="23"/>
      <c r="BD1156" s="23"/>
      <c r="BE1156" s="23"/>
      <c r="BF1156" s="23"/>
      <c r="BG1156" s="23"/>
      <c r="BH1156" s="23"/>
      <c r="BI1156" s="23"/>
      <c r="BJ1156" s="23"/>
      <c r="BK1156" s="23"/>
      <c r="BL1156" s="23"/>
      <c r="BM1156" s="23"/>
      <c r="BN1156" s="23"/>
      <c r="BO1156" s="23"/>
      <c r="BP1156" s="23"/>
      <c r="BQ1156" s="23"/>
      <c r="BR1156" s="23"/>
      <c r="BS1156" s="23"/>
      <c r="BT1156" s="23"/>
      <c r="BU1156" s="23"/>
      <c r="BV1156" s="23"/>
      <c r="BW1156" s="23"/>
      <c r="BX1156" s="23"/>
      <c r="BY1156" s="23"/>
      <c r="BZ1156" s="23"/>
      <c r="CA1156" s="23"/>
      <c r="CB1156" s="23"/>
      <c r="CC1156" s="23"/>
      <c r="CD1156" s="23"/>
      <c r="CE1156" s="23"/>
      <c r="CF1156" s="23"/>
      <c r="CG1156" s="23"/>
      <c r="CH1156" s="23"/>
      <c r="CI1156" s="23"/>
      <c r="CJ1156" s="23"/>
      <c r="CK1156" s="23"/>
      <c r="CL1156" s="23"/>
      <c r="CM1156" s="23"/>
      <c r="CN1156" s="23"/>
      <c r="CO1156" s="23"/>
      <c r="CP1156" s="23"/>
      <c r="CQ1156" s="23"/>
      <c r="CR1156" s="23"/>
      <c r="CS1156" s="23"/>
      <c r="CT1156" s="23"/>
      <c r="CU1156" s="23"/>
      <c r="CV1156" s="23"/>
      <c r="CW1156" s="23"/>
      <c r="CX1156" s="23"/>
      <c r="CY1156" s="23"/>
      <c r="CZ1156" s="23"/>
      <c r="DA1156" s="23"/>
      <c r="DB1156" s="23"/>
      <c r="DC1156" s="23"/>
      <c r="DD1156" s="23"/>
      <c r="DE1156" s="23"/>
      <c r="DF1156" s="23"/>
      <c r="DG1156" s="23"/>
      <c r="DH1156" s="23"/>
      <c r="DI1156" s="23"/>
      <c r="DJ1156" s="23"/>
      <c r="DK1156" s="23"/>
      <c r="DL1156" s="23"/>
      <c r="DM1156" s="23"/>
      <c r="DN1156" s="23"/>
      <c r="DO1156" s="23"/>
      <c r="DP1156" s="23"/>
      <c r="DQ1156" s="23"/>
      <c r="DR1156" s="23"/>
      <c r="DS1156" s="23"/>
      <c r="DT1156" s="23"/>
      <c r="DU1156" s="23"/>
      <c r="DV1156" s="23"/>
      <c r="DW1156" s="23"/>
      <c r="DX1156" s="23"/>
      <c r="DY1156" s="23"/>
      <c r="DZ1156" s="23"/>
      <c r="EA1156" s="23"/>
      <c r="EB1156" s="23"/>
      <c r="EC1156" s="23"/>
      <c r="ED1156" s="23"/>
      <c r="EE1156" s="23"/>
      <c r="EF1156" s="23"/>
      <c r="EG1156" s="23"/>
      <c r="EH1156" s="23"/>
      <c r="EI1156" s="23"/>
      <c r="EJ1156" s="23"/>
      <c r="EK1156" s="23"/>
      <c r="EL1156" s="23"/>
      <c r="EM1156" s="23"/>
      <c r="EN1156" s="23"/>
      <c r="EO1156" s="23"/>
      <c r="EP1156" s="23"/>
      <c r="EQ1156" s="23"/>
      <c r="ER1156" s="23"/>
      <c r="ES1156" s="23"/>
      <c r="ET1156" s="23"/>
      <c r="EU1156" s="23"/>
      <c r="EV1156" s="23"/>
      <c r="EW1156" s="23"/>
      <c r="EX1156" s="23"/>
      <c r="EY1156" s="23"/>
      <c r="EZ1156" s="23"/>
      <c r="FA1156" s="23"/>
      <c r="FB1156" s="23"/>
      <c r="FC1156" s="23"/>
      <c r="FD1156" s="23"/>
      <c r="FE1156" s="23"/>
      <c r="FF1156" s="23"/>
      <c r="FG1156" s="23"/>
      <c r="FH1156" s="23"/>
      <c r="FI1156" s="23"/>
      <c r="FJ1156" s="23"/>
      <c r="FK1156" s="23"/>
      <c r="FL1156" s="23"/>
      <c r="FM1156" s="23"/>
      <c r="FN1156" s="23"/>
      <c r="FO1156" s="23"/>
      <c r="FP1156" s="23"/>
      <c r="FQ1156" s="23"/>
      <c r="FR1156" s="23"/>
      <c r="FS1156" s="23"/>
      <c r="FT1156" s="23"/>
      <c r="FU1156" s="23"/>
      <c r="FV1156" s="23"/>
      <c r="FW1156" s="23"/>
      <c r="FX1156" s="23"/>
      <c r="FY1156" s="23"/>
      <c r="FZ1156" s="23"/>
      <c r="GA1156" s="23"/>
      <c r="GB1156" s="23"/>
      <c r="GC1156" s="23"/>
      <c r="GD1156" s="23"/>
      <c r="GE1156" s="23"/>
      <c r="GF1156" s="23"/>
      <c r="GG1156" s="23"/>
      <c r="GH1156" s="23"/>
      <c r="GI1156" s="23"/>
      <c r="GJ1156" s="23"/>
      <c r="GK1156" s="23"/>
    </row>
    <row r="1157" spans="1:193" x14ac:dyDescent="0.35">
      <c r="A1157" s="23"/>
      <c r="B1157" s="23"/>
      <c r="C1157" s="23"/>
      <c r="D1157" s="23"/>
      <c r="E1157" s="23"/>
      <c r="F1157" s="23"/>
      <c r="G1157" s="23"/>
      <c r="H1157" s="23"/>
      <c r="I1157" s="23"/>
      <c r="J1157" s="23"/>
      <c r="K1157" s="23"/>
      <c r="L1157" s="23"/>
      <c r="M1157" s="23"/>
      <c r="N1157" s="23"/>
      <c r="O1157" s="23"/>
      <c r="P1157" s="23"/>
      <c r="Q1157" s="23"/>
      <c r="R1157" s="23"/>
      <c r="S1157" s="23"/>
      <c r="T1157" s="23"/>
      <c r="U1157" s="23"/>
      <c r="V1157" s="23"/>
      <c r="W1157" s="23"/>
      <c r="X1157" s="23"/>
      <c r="Y1157" s="23"/>
      <c r="Z1157" s="23"/>
      <c r="AA1157" s="23"/>
      <c r="AB1157" s="23"/>
      <c r="AC1157" s="23"/>
      <c r="AD1157" s="23"/>
      <c r="AE1157" s="23"/>
      <c r="AF1157" s="23"/>
      <c r="AG1157" s="23"/>
      <c r="AH1157" s="23"/>
      <c r="AI1157" s="23"/>
      <c r="AJ1157" s="23"/>
      <c r="AK1157" s="23"/>
      <c r="AL1157" s="23"/>
      <c r="AM1157" s="23"/>
      <c r="AN1157" s="23"/>
      <c r="AO1157" s="23"/>
      <c r="AP1157" s="23"/>
      <c r="AQ1157" s="23"/>
      <c r="AR1157" s="23"/>
      <c r="AS1157" s="23"/>
      <c r="AT1157" s="23"/>
      <c r="AU1157" s="23"/>
      <c r="AV1157" s="23"/>
      <c r="AW1157" s="23"/>
      <c r="AX1157" s="23"/>
      <c r="AY1157" s="23"/>
      <c r="AZ1157" s="23"/>
      <c r="BA1157" s="23"/>
      <c r="BB1157" s="23"/>
      <c r="BC1157" s="23"/>
      <c r="BD1157" s="23"/>
      <c r="BE1157" s="23"/>
      <c r="BF1157" s="23"/>
      <c r="BG1157" s="23"/>
      <c r="BH1157" s="23"/>
      <c r="BI1157" s="23"/>
      <c r="BJ1157" s="23"/>
      <c r="BK1157" s="23"/>
      <c r="BL1157" s="23"/>
      <c r="BM1157" s="23"/>
      <c r="BN1157" s="23"/>
      <c r="BO1157" s="23"/>
      <c r="BP1157" s="23"/>
      <c r="BQ1157" s="23"/>
      <c r="BR1157" s="23"/>
      <c r="BS1157" s="23"/>
      <c r="BT1157" s="23"/>
      <c r="BU1157" s="23"/>
      <c r="BV1157" s="23"/>
      <c r="BW1157" s="23"/>
      <c r="BX1157" s="23"/>
      <c r="BY1157" s="23"/>
      <c r="BZ1157" s="23"/>
      <c r="CA1157" s="23"/>
      <c r="CB1157" s="23"/>
      <c r="CC1157" s="23"/>
      <c r="CD1157" s="23"/>
      <c r="CE1157" s="23"/>
      <c r="CF1157" s="23"/>
      <c r="CG1157" s="23"/>
      <c r="CH1157" s="23"/>
      <c r="CI1157" s="23"/>
      <c r="CJ1157" s="23"/>
      <c r="CK1157" s="23"/>
      <c r="CL1157" s="23"/>
      <c r="CM1157" s="23"/>
      <c r="CN1157" s="23"/>
      <c r="CO1157" s="23"/>
      <c r="CP1157" s="23"/>
      <c r="CQ1157" s="23"/>
      <c r="CR1157" s="23"/>
      <c r="CS1157" s="23"/>
      <c r="CT1157" s="23"/>
      <c r="CU1157" s="23"/>
      <c r="CV1157" s="23"/>
      <c r="CW1157" s="23"/>
      <c r="CX1157" s="23"/>
      <c r="CY1157" s="23"/>
      <c r="CZ1157" s="23"/>
      <c r="DA1157" s="23"/>
      <c r="DB1157" s="23"/>
      <c r="DC1157" s="23"/>
      <c r="DD1157" s="23"/>
      <c r="DE1157" s="23"/>
      <c r="DF1157" s="23"/>
      <c r="DG1157" s="23"/>
      <c r="DH1157" s="23"/>
      <c r="DI1157" s="23"/>
      <c r="DJ1157" s="23"/>
      <c r="DK1157" s="23"/>
      <c r="DL1157" s="23"/>
      <c r="DM1157" s="23"/>
      <c r="DN1157" s="23"/>
      <c r="DO1157" s="23"/>
      <c r="DP1157" s="23"/>
      <c r="DQ1157" s="23"/>
      <c r="DR1157" s="23"/>
      <c r="DS1157" s="23"/>
      <c r="DT1157" s="23"/>
      <c r="DU1157" s="23"/>
      <c r="DV1157" s="23"/>
      <c r="DW1157" s="23"/>
      <c r="DX1157" s="23"/>
      <c r="DY1157" s="23"/>
      <c r="DZ1157" s="23"/>
      <c r="EA1157" s="23"/>
      <c r="EB1157" s="23"/>
      <c r="EC1157" s="23"/>
      <c r="ED1157" s="23"/>
      <c r="EE1157" s="23"/>
      <c r="EF1157" s="23"/>
      <c r="EG1157" s="23"/>
      <c r="EH1157" s="23"/>
      <c r="EI1157" s="23"/>
      <c r="EJ1157" s="23"/>
      <c r="EK1157" s="23"/>
      <c r="EL1157" s="23"/>
      <c r="EM1157" s="23"/>
      <c r="EN1157" s="23"/>
      <c r="EO1157" s="23"/>
      <c r="EP1157" s="23"/>
      <c r="EQ1157" s="23"/>
      <c r="ER1157" s="23"/>
      <c r="ES1157" s="23"/>
      <c r="ET1157" s="23"/>
      <c r="EU1157" s="23"/>
      <c r="EV1157" s="23"/>
      <c r="EW1157" s="23"/>
      <c r="EX1157" s="23"/>
      <c r="EY1157" s="23"/>
      <c r="EZ1157" s="23"/>
      <c r="FA1157" s="23"/>
      <c r="FB1157" s="23"/>
      <c r="FC1157" s="23"/>
      <c r="FD1157" s="23"/>
      <c r="FE1157" s="23"/>
      <c r="FF1157" s="23"/>
      <c r="FG1157" s="23"/>
      <c r="FH1157" s="23"/>
      <c r="FI1157" s="23"/>
      <c r="FJ1157" s="23"/>
      <c r="FK1157" s="23"/>
      <c r="FL1157" s="23"/>
      <c r="FM1157" s="23"/>
      <c r="FN1157" s="23"/>
      <c r="FO1157" s="23"/>
      <c r="FP1157" s="23"/>
      <c r="FQ1157" s="23"/>
      <c r="FR1157" s="23"/>
      <c r="FS1157" s="23"/>
      <c r="FT1157" s="23"/>
      <c r="FU1157" s="23"/>
      <c r="FV1157" s="23"/>
      <c r="FW1157" s="23"/>
      <c r="FX1157" s="23"/>
      <c r="FY1157" s="23"/>
      <c r="FZ1157" s="23"/>
      <c r="GA1157" s="23"/>
      <c r="GB1157" s="23"/>
      <c r="GC1157" s="23"/>
      <c r="GD1157" s="23"/>
      <c r="GE1157" s="23"/>
      <c r="GF1157" s="23"/>
      <c r="GG1157" s="23"/>
      <c r="GH1157" s="23"/>
      <c r="GI1157" s="23"/>
      <c r="GJ1157" s="23"/>
      <c r="GK1157" s="23"/>
    </row>
    <row r="1158" spans="1:193" x14ac:dyDescent="0.35">
      <c r="A1158" s="23"/>
      <c r="B1158" s="23"/>
      <c r="C1158" s="23"/>
      <c r="D1158" s="23"/>
      <c r="E1158" s="23"/>
      <c r="F1158" s="23"/>
      <c r="G1158" s="23"/>
      <c r="H1158" s="23"/>
      <c r="I1158" s="23"/>
      <c r="J1158" s="23"/>
      <c r="K1158" s="23"/>
      <c r="L1158" s="23"/>
      <c r="M1158" s="23"/>
      <c r="N1158" s="23"/>
      <c r="O1158" s="23"/>
      <c r="P1158" s="23"/>
      <c r="Q1158" s="23"/>
      <c r="R1158" s="23"/>
      <c r="S1158" s="23"/>
      <c r="T1158" s="23"/>
      <c r="U1158" s="23"/>
      <c r="V1158" s="23"/>
      <c r="W1158" s="23"/>
      <c r="X1158" s="23"/>
      <c r="Y1158" s="23"/>
      <c r="Z1158" s="23"/>
      <c r="AA1158" s="23"/>
      <c r="AB1158" s="23"/>
      <c r="AC1158" s="23"/>
      <c r="AD1158" s="23"/>
      <c r="AE1158" s="23"/>
      <c r="AF1158" s="23"/>
      <c r="AG1158" s="23"/>
      <c r="AH1158" s="23"/>
      <c r="AI1158" s="23"/>
      <c r="AJ1158" s="23"/>
      <c r="AK1158" s="23"/>
      <c r="AL1158" s="23"/>
      <c r="AM1158" s="23"/>
      <c r="AN1158" s="23"/>
      <c r="AO1158" s="23"/>
      <c r="AP1158" s="23"/>
      <c r="AQ1158" s="23"/>
      <c r="AR1158" s="23"/>
      <c r="AS1158" s="23"/>
      <c r="AT1158" s="23"/>
      <c r="AU1158" s="23"/>
      <c r="AV1158" s="23"/>
      <c r="AW1158" s="23"/>
      <c r="AX1158" s="23"/>
      <c r="AY1158" s="23"/>
      <c r="AZ1158" s="23"/>
      <c r="BA1158" s="23"/>
      <c r="BB1158" s="23"/>
      <c r="BC1158" s="23"/>
      <c r="BD1158" s="23"/>
      <c r="BE1158" s="23"/>
      <c r="BF1158" s="23"/>
      <c r="BG1158" s="23"/>
      <c r="BH1158" s="23"/>
      <c r="BI1158" s="23"/>
      <c r="BJ1158" s="23"/>
      <c r="BK1158" s="23"/>
      <c r="BL1158" s="23"/>
      <c r="BM1158" s="23"/>
      <c r="BN1158" s="23"/>
      <c r="BO1158" s="23"/>
      <c r="BP1158" s="23"/>
      <c r="BQ1158" s="23"/>
      <c r="BR1158" s="23"/>
      <c r="BS1158" s="23"/>
      <c r="BT1158" s="23"/>
      <c r="BU1158" s="23"/>
      <c r="BV1158" s="23"/>
      <c r="BW1158" s="23"/>
      <c r="BX1158" s="23"/>
      <c r="BY1158" s="23"/>
      <c r="BZ1158" s="23"/>
      <c r="CA1158" s="23"/>
      <c r="CB1158" s="23"/>
      <c r="CC1158" s="23"/>
      <c r="CD1158" s="23"/>
      <c r="CE1158" s="23"/>
      <c r="CF1158" s="23"/>
      <c r="CG1158" s="23"/>
      <c r="CH1158" s="23"/>
      <c r="CI1158" s="23"/>
      <c r="CJ1158" s="23"/>
      <c r="CK1158" s="23"/>
      <c r="CL1158" s="23"/>
      <c r="CM1158" s="23"/>
      <c r="CN1158" s="23"/>
      <c r="CO1158" s="23"/>
      <c r="CP1158" s="23"/>
      <c r="CQ1158" s="23"/>
      <c r="CR1158" s="23"/>
      <c r="CS1158" s="23"/>
      <c r="CT1158" s="23"/>
      <c r="CU1158" s="23"/>
      <c r="CV1158" s="23"/>
      <c r="CW1158" s="23"/>
      <c r="CX1158" s="23"/>
      <c r="CY1158" s="23"/>
      <c r="CZ1158" s="23"/>
      <c r="DA1158" s="23"/>
      <c r="DB1158" s="23"/>
      <c r="DC1158" s="23"/>
      <c r="DD1158" s="23"/>
      <c r="DE1158" s="23"/>
      <c r="DF1158" s="23"/>
      <c r="DG1158" s="23"/>
      <c r="DH1158" s="23"/>
      <c r="DI1158" s="23"/>
      <c r="DJ1158" s="23"/>
      <c r="DK1158" s="23"/>
      <c r="DL1158" s="23"/>
      <c r="DM1158" s="23"/>
      <c r="DN1158" s="23"/>
      <c r="DO1158" s="23"/>
      <c r="DP1158" s="23"/>
      <c r="DQ1158" s="23"/>
      <c r="DR1158" s="23"/>
      <c r="DS1158" s="23"/>
      <c r="DT1158" s="23"/>
      <c r="DU1158" s="23"/>
      <c r="DV1158" s="23"/>
      <c r="DW1158" s="23"/>
      <c r="DX1158" s="23"/>
      <c r="DY1158" s="23"/>
      <c r="DZ1158" s="23"/>
      <c r="EA1158" s="23"/>
      <c r="EB1158" s="23"/>
      <c r="EC1158" s="23"/>
      <c r="ED1158" s="23"/>
      <c r="EE1158" s="23"/>
      <c r="EF1158" s="23"/>
      <c r="EG1158" s="23"/>
      <c r="EH1158" s="23"/>
      <c r="EI1158" s="23"/>
      <c r="EJ1158" s="23"/>
      <c r="EK1158" s="23"/>
      <c r="EL1158" s="23"/>
      <c r="EM1158" s="23"/>
      <c r="EN1158" s="23"/>
      <c r="EO1158" s="23"/>
      <c r="EP1158" s="23"/>
      <c r="EQ1158" s="23"/>
      <c r="ER1158" s="23"/>
      <c r="ES1158" s="23"/>
      <c r="ET1158" s="23"/>
      <c r="EU1158" s="23"/>
      <c r="EV1158" s="23"/>
      <c r="EW1158" s="23"/>
      <c r="EX1158" s="23"/>
      <c r="EY1158" s="23"/>
      <c r="EZ1158" s="23"/>
      <c r="FA1158" s="23"/>
      <c r="FB1158" s="23"/>
      <c r="FC1158" s="23"/>
      <c r="FD1158" s="23"/>
      <c r="FE1158" s="23"/>
      <c r="FF1158" s="23"/>
      <c r="FG1158" s="23"/>
      <c r="FH1158" s="23"/>
      <c r="FI1158" s="23"/>
      <c r="FJ1158" s="23"/>
      <c r="FK1158" s="23"/>
      <c r="FL1158" s="23"/>
      <c r="FM1158" s="23"/>
      <c r="FN1158" s="23"/>
      <c r="FO1158" s="23"/>
      <c r="FP1158" s="23"/>
      <c r="FQ1158" s="23"/>
      <c r="FR1158" s="23"/>
      <c r="FS1158" s="23"/>
      <c r="FT1158" s="23"/>
      <c r="FU1158" s="23"/>
      <c r="FV1158" s="23"/>
      <c r="FW1158" s="23"/>
      <c r="FX1158" s="23"/>
      <c r="FY1158" s="23"/>
      <c r="FZ1158" s="23"/>
      <c r="GA1158" s="23"/>
      <c r="GB1158" s="23"/>
      <c r="GC1158" s="23"/>
      <c r="GD1158" s="23"/>
      <c r="GE1158" s="23"/>
      <c r="GF1158" s="23"/>
      <c r="GG1158" s="23"/>
      <c r="GH1158" s="23"/>
      <c r="GI1158" s="23"/>
      <c r="GJ1158" s="23"/>
      <c r="GK1158" s="23"/>
    </row>
    <row r="1159" spans="1:193" x14ac:dyDescent="0.35">
      <c r="A1159" s="23"/>
      <c r="B1159" s="23"/>
      <c r="C1159" s="23"/>
      <c r="D1159" s="23"/>
      <c r="E1159" s="23"/>
      <c r="F1159" s="23"/>
      <c r="G1159" s="23"/>
      <c r="H1159" s="23"/>
      <c r="I1159" s="23"/>
      <c r="J1159" s="23"/>
      <c r="K1159" s="23"/>
      <c r="L1159" s="23"/>
      <c r="M1159" s="23"/>
      <c r="N1159" s="23"/>
      <c r="O1159" s="23"/>
      <c r="P1159" s="23"/>
      <c r="Q1159" s="23"/>
      <c r="R1159" s="23"/>
      <c r="S1159" s="23"/>
      <c r="T1159" s="23"/>
      <c r="U1159" s="23"/>
      <c r="V1159" s="23"/>
      <c r="W1159" s="23"/>
      <c r="X1159" s="23"/>
      <c r="Y1159" s="23"/>
      <c r="Z1159" s="23"/>
      <c r="AA1159" s="23"/>
      <c r="AB1159" s="23"/>
      <c r="AC1159" s="23"/>
      <c r="AD1159" s="23"/>
      <c r="AE1159" s="23"/>
      <c r="AF1159" s="23"/>
      <c r="AG1159" s="23"/>
      <c r="AH1159" s="23"/>
      <c r="AI1159" s="23"/>
      <c r="AJ1159" s="23"/>
      <c r="AK1159" s="23"/>
      <c r="AL1159" s="23"/>
      <c r="AM1159" s="23"/>
      <c r="AN1159" s="23"/>
      <c r="AO1159" s="23"/>
      <c r="AP1159" s="23"/>
      <c r="AQ1159" s="23"/>
      <c r="AR1159" s="23"/>
      <c r="AS1159" s="23"/>
      <c r="AT1159" s="23"/>
      <c r="AU1159" s="23"/>
      <c r="AV1159" s="23"/>
      <c r="AW1159" s="23"/>
      <c r="AX1159" s="23"/>
      <c r="AY1159" s="23"/>
      <c r="AZ1159" s="23"/>
      <c r="BA1159" s="23"/>
      <c r="BB1159" s="23"/>
      <c r="BC1159" s="23"/>
      <c r="BD1159" s="23"/>
      <c r="BE1159" s="23"/>
      <c r="BF1159" s="23"/>
      <c r="BG1159" s="23"/>
      <c r="BH1159" s="23"/>
      <c r="BI1159" s="23"/>
      <c r="BJ1159" s="23"/>
      <c r="BK1159" s="23"/>
      <c r="BL1159" s="23"/>
      <c r="BM1159" s="23"/>
      <c r="BN1159" s="23"/>
      <c r="BO1159" s="23"/>
      <c r="BP1159" s="23"/>
      <c r="BQ1159" s="23"/>
      <c r="BR1159" s="23"/>
      <c r="BS1159" s="23"/>
      <c r="BT1159" s="23"/>
      <c r="BU1159" s="23"/>
      <c r="BV1159" s="23"/>
      <c r="BW1159" s="23"/>
      <c r="BX1159" s="23"/>
      <c r="BY1159" s="23"/>
      <c r="BZ1159" s="23"/>
      <c r="CA1159" s="23"/>
      <c r="CB1159" s="23"/>
      <c r="CC1159" s="23"/>
      <c r="CD1159" s="23"/>
      <c r="CE1159" s="23"/>
      <c r="CF1159" s="23"/>
      <c r="CG1159" s="23"/>
      <c r="CH1159" s="23"/>
      <c r="CI1159" s="23"/>
      <c r="CJ1159" s="23"/>
      <c r="CK1159" s="23"/>
      <c r="CL1159" s="23"/>
      <c r="CM1159" s="23"/>
      <c r="CN1159" s="23"/>
      <c r="CO1159" s="23"/>
      <c r="CP1159" s="23"/>
      <c r="CQ1159" s="23"/>
      <c r="CR1159" s="23"/>
      <c r="CS1159" s="23"/>
      <c r="CT1159" s="23"/>
      <c r="CU1159" s="23"/>
      <c r="CV1159" s="23"/>
      <c r="CW1159" s="23"/>
      <c r="CX1159" s="23"/>
      <c r="CY1159" s="23"/>
      <c r="CZ1159" s="23"/>
      <c r="DA1159" s="23"/>
      <c r="DB1159" s="23"/>
      <c r="DC1159" s="23"/>
      <c r="DD1159" s="23"/>
      <c r="DE1159" s="23"/>
      <c r="DF1159" s="23"/>
      <c r="DG1159" s="23"/>
      <c r="DH1159" s="23"/>
      <c r="DI1159" s="23"/>
      <c r="DJ1159" s="23"/>
      <c r="DK1159" s="23"/>
      <c r="DL1159" s="23"/>
      <c r="DM1159" s="23"/>
      <c r="DN1159" s="23"/>
      <c r="DO1159" s="23"/>
      <c r="DP1159" s="23"/>
      <c r="DQ1159" s="23"/>
      <c r="DR1159" s="23"/>
      <c r="DS1159" s="23"/>
      <c r="DT1159" s="23"/>
      <c r="DU1159" s="23"/>
      <c r="DV1159" s="23"/>
      <c r="DW1159" s="23"/>
      <c r="DX1159" s="23"/>
      <c r="DY1159" s="23"/>
      <c r="DZ1159" s="23"/>
      <c r="EA1159" s="23"/>
      <c r="EB1159" s="23"/>
      <c r="EC1159" s="23"/>
      <c r="ED1159" s="23"/>
      <c r="EE1159" s="23"/>
      <c r="EF1159" s="23"/>
      <c r="EG1159" s="23"/>
      <c r="EH1159" s="23"/>
      <c r="EI1159" s="23"/>
      <c r="EJ1159" s="23"/>
      <c r="EK1159" s="23"/>
      <c r="EL1159" s="23"/>
      <c r="EM1159" s="23"/>
      <c r="EN1159" s="23"/>
      <c r="EO1159" s="23"/>
      <c r="EP1159" s="23"/>
      <c r="EQ1159" s="23"/>
      <c r="ER1159" s="23"/>
      <c r="ES1159" s="23"/>
      <c r="ET1159" s="23"/>
      <c r="EU1159" s="23"/>
      <c r="EV1159" s="23"/>
      <c r="EW1159" s="23"/>
      <c r="EX1159" s="23"/>
      <c r="EY1159" s="23"/>
      <c r="EZ1159" s="23"/>
      <c r="FA1159" s="23"/>
      <c r="FB1159" s="23"/>
      <c r="FC1159" s="23"/>
      <c r="FD1159" s="23"/>
      <c r="FE1159" s="23"/>
      <c r="FF1159" s="23"/>
      <c r="FG1159" s="23"/>
      <c r="FH1159" s="23"/>
      <c r="FI1159" s="23"/>
      <c r="FJ1159" s="23"/>
      <c r="FK1159" s="23"/>
      <c r="FL1159" s="23"/>
      <c r="FM1159" s="23"/>
      <c r="FN1159" s="23"/>
      <c r="FO1159" s="23"/>
      <c r="FP1159" s="23"/>
      <c r="FQ1159" s="23"/>
      <c r="FR1159" s="23"/>
      <c r="FS1159" s="23"/>
      <c r="FT1159" s="23"/>
      <c r="FU1159" s="23"/>
      <c r="FV1159" s="23"/>
      <c r="FW1159" s="23"/>
      <c r="FX1159" s="23"/>
      <c r="FY1159" s="23"/>
      <c r="FZ1159" s="23"/>
      <c r="GA1159" s="23"/>
      <c r="GB1159" s="23"/>
      <c r="GC1159" s="23"/>
      <c r="GD1159" s="23"/>
      <c r="GE1159" s="23"/>
      <c r="GF1159" s="23"/>
      <c r="GG1159" s="23"/>
      <c r="GH1159" s="23"/>
      <c r="GI1159" s="23"/>
      <c r="GJ1159" s="23"/>
      <c r="GK1159" s="23"/>
    </row>
    <row r="1160" spans="1:193" x14ac:dyDescent="0.35">
      <c r="A1160" s="23"/>
      <c r="B1160" s="23"/>
      <c r="C1160" s="23"/>
      <c r="D1160" s="23"/>
      <c r="E1160" s="23"/>
      <c r="F1160" s="23"/>
      <c r="G1160" s="23"/>
      <c r="H1160" s="23"/>
      <c r="I1160" s="23"/>
      <c r="J1160" s="23"/>
      <c r="K1160" s="23"/>
      <c r="L1160" s="23"/>
      <c r="M1160" s="23"/>
      <c r="N1160" s="23"/>
      <c r="O1160" s="23"/>
      <c r="P1160" s="23"/>
      <c r="Q1160" s="23"/>
      <c r="R1160" s="23"/>
      <c r="S1160" s="23"/>
      <c r="T1160" s="23"/>
      <c r="U1160" s="23"/>
      <c r="V1160" s="23"/>
      <c r="W1160" s="23"/>
      <c r="X1160" s="23"/>
      <c r="Y1160" s="23"/>
      <c r="Z1160" s="23"/>
      <c r="AA1160" s="23"/>
      <c r="AB1160" s="23"/>
      <c r="AC1160" s="23"/>
      <c r="AD1160" s="23"/>
      <c r="AE1160" s="23"/>
      <c r="AF1160" s="23"/>
      <c r="AG1160" s="23"/>
      <c r="AH1160" s="23"/>
      <c r="AI1160" s="23"/>
      <c r="AJ1160" s="23"/>
      <c r="AK1160" s="23"/>
      <c r="AL1160" s="23"/>
      <c r="AM1160" s="23"/>
      <c r="AN1160" s="23"/>
      <c r="AO1160" s="23"/>
      <c r="AP1160" s="23"/>
      <c r="AQ1160" s="23"/>
      <c r="AR1160" s="23"/>
      <c r="AS1160" s="23"/>
      <c r="AT1160" s="23"/>
      <c r="AU1160" s="23"/>
      <c r="AV1160" s="23"/>
      <c r="AW1160" s="23"/>
      <c r="AX1160" s="23"/>
      <c r="AY1160" s="23"/>
      <c r="AZ1160" s="23"/>
      <c r="BA1160" s="23"/>
      <c r="BB1160" s="23"/>
      <c r="BC1160" s="23"/>
      <c r="BD1160" s="23"/>
      <c r="BE1160" s="23"/>
      <c r="BF1160" s="23"/>
      <c r="BG1160" s="23"/>
      <c r="BH1160" s="23"/>
      <c r="BI1160" s="23"/>
      <c r="BJ1160" s="23"/>
      <c r="BK1160" s="23"/>
      <c r="BL1160" s="23"/>
      <c r="BM1160" s="23"/>
      <c r="BN1160" s="23"/>
      <c r="BO1160" s="23"/>
      <c r="BP1160" s="23"/>
      <c r="BQ1160" s="23"/>
      <c r="BR1160" s="23"/>
      <c r="BS1160" s="23"/>
      <c r="BT1160" s="23"/>
      <c r="BU1160" s="23"/>
      <c r="BV1160" s="23"/>
      <c r="BW1160" s="23"/>
      <c r="BX1160" s="23"/>
      <c r="BY1160" s="23"/>
      <c r="BZ1160" s="23"/>
      <c r="CA1160" s="23"/>
      <c r="CB1160" s="23"/>
      <c r="CC1160" s="23"/>
      <c r="CD1160" s="23"/>
      <c r="CE1160" s="23"/>
      <c r="CF1160" s="23"/>
      <c r="CG1160" s="23"/>
      <c r="CH1160" s="23"/>
      <c r="CI1160" s="23"/>
      <c r="CJ1160" s="23"/>
      <c r="CK1160" s="23"/>
      <c r="CL1160" s="23"/>
      <c r="CM1160" s="23"/>
      <c r="CN1160" s="23"/>
      <c r="CO1160" s="23"/>
      <c r="CP1160" s="23"/>
      <c r="CQ1160" s="23"/>
      <c r="CR1160" s="23"/>
      <c r="CS1160" s="23"/>
      <c r="CT1160" s="23"/>
      <c r="CU1160" s="23"/>
      <c r="CV1160" s="23"/>
      <c r="CW1160" s="23"/>
      <c r="CX1160" s="23"/>
      <c r="CY1160" s="23"/>
      <c r="CZ1160" s="23"/>
      <c r="DA1160" s="23"/>
      <c r="DB1160" s="23"/>
      <c r="DC1160" s="23"/>
      <c r="DD1160" s="23"/>
      <c r="DE1160" s="23"/>
      <c r="DF1160" s="23"/>
      <c r="DG1160" s="23"/>
      <c r="DH1160" s="23"/>
      <c r="DI1160" s="23"/>
      <c r="DJ1160" s="23"/>
      <c r="DK1160" s="23"/>
      <c r="DL1160" s="23"/>
      <c r="DM1160" s="23"/>
      <c r="DN1160" s="23"/>
      <c r="DO1160" s="23"/>
      <c r="DP1160" s="23"/>
      <c r="DQ1160" s="23"/>
      <c r="DR1160" s="23"/>
      <c r="DS1160" s="23"/>
      <c r="DT1160" s="23"/>
      <c r="DU1160" s="23"/>
      <c r="DV1160" s="23"/>
      <c r="DW1160" s="23"/>
      <c r="DX1160" s="23"/>
      <c r="DY1160" s="23"/>
      <c r="DZ1160" s="23"/>
      <c r="EA1160" s="23"/>
      <c r="EB1160" s="23"/>
      <c r="EC1160" s="23"/>
      <c r="ED1160" s="23"/>
      <c r="EE1160" s="23"/>
      <c r="EF1160" s="23"/>
      <c r="EG1160" s="23"/>
      <c r="EH1160" s="23"/>
      <c r="EI1160" s="23"/>
      <c r="EJ1160" s="23"/>
      <c r="EK1160" s="23"/>
      <c r="EL1160" s="23"/>
      <c r="EM1160" s="23"/>
      <c r="EN1160" s="23"/>
      <c r="EO1160" s="23"/>
      <c r="EP1160" s="23"/>
      <c r="EQ1160" s="23"/>
      <c r="ER1160" s="23"/>
      <c r="ES1160" s="23"/>
      <c r="ET1160" s="23"/>
      <c r="EU1160" s="23"/>
      <c r="EV1160" s="23"/>
      <c r="EW1160" s="23"/>
      <c r="EX1160" s="23"/>
      <c r="EY1160" s="23"/>
      <c r="EZ1160" s="23"/>
      <c r="FA1160" s="23"/>
      <c r="FB1160" s="23"/>
      <c r="FC1160" s="23"/>
      <c r="FD1160" s="23"/>
      <c r="FE1160" s="23"/>
      <c r="FF1160" s="23"/>
      <c r="FG1160" s="23"/>
      <c r="FH1160" s="23"/>
      <c r="FI1160" s="23"/>
      <c r="FJ1160" s="23"/>
      <c r="FK1160" s="23"/>
      <c r="FL1160" s="23"/>
      <c r="FM1160" s="23"/>
      <c r="FN1160" s="23"/>
      <c r="FO1160" s="23"/>
      <c r="FP1160" s="23"/>
      <c r="FQ1160" s="23"/>
      <c r="FR1160" s="23"/>
      <c r="FS1160" s="23"/>
      <c r="FT1160" s="23"/>
      <c r="FU1160" s="23"/>
      <c r="FV1160" s="23"/>
      <c r="FW1160" s="23"/>
      <c r="FX1160" s="23"/>
      <c r="FY1160" s="23"/>
      <c r="FZ1160" s="23"/>
      <c r="GA1160" s="23"/>
      <c r="GB1160" s="23"/>
      <c r="GC1160" s="23"/>
      <c r="GD1160" s="23"/>
      <c r="GE1160" s="23"/>
      <c r="GF1160" s="23"/>
      <c r="GG1160" s="23"/>
      <c r="GH1160" s="23"/>
      <c r="GI1160" s="23"/>
      <c r="GJ1160" s="23"/>
      <c r="GK1160" s="23"/>
    </row>
    <row r="1161" spans="1:193" x14ac:dyDescent="0.35">
      <c r="A1161" s="23"/>
      <c r="B1161" s="23"/>
      <c r="C1161" s="23"/>
      <c r="D1161" s="23"/>
      <c r="E1161" s="23"/>
      <c r="F1161" s="23"/>
      <c r="G1161" s="23"/>
      <c r="H1161" s="23"/>
      <c r="I1161" s="23"/>
      <c r="J1161" s="23"/>
      <c r="K1161" s="23"/>
      <c r="L1161" s="23"/>
      <c r="M1161" s="23"/>
      <c r="N1161" s="23"/>
      <c r="O1161" s="23"/>
      <c r="P1161" s="23"/>
      <c r="Q1161" s="23"/>
      <c r="R1161" s="23"/>
      <c r="S1161" s="23"/>
      <c r="T1161" s="23"/>
      <c r="U1161" s="23"/>
      <c r="V1161" s="23"/>
      <c r="W1161" s="23"/>
      <c r="X1161" s="23"/>
      <c r="Y1161" s="23"/>
      <c r="Z1161" s="23"/>
      <c r="AA1161" s="23"/>
      <c r="AB1161" s="23"/>
      <c r="AC1161" s="23"/>
      <c r="AD1161" s="23"/>
      <c r="AE1161" s="23"/>
      <c r="AF1161" s="23"/>
      <c r="AG1161" s="23"/>
      <c r="AH1161" s="23"/>
      <c r="AI1161" s="23"/>
      <c r="AJ1161" s="23"/>
      <c r="AK1161" s="23"/>
      <c r="AL1161" s="23"/>
      <c r="AM1161" s="23"/>
      <c r="AN1161" s="23"/>
      <c r="AO1161" s="23"/>
      <c r="AP1161" s="23"/>
      <c r="AQ1161" s="23"/>
      <c r="AR1161" s="23"/>
      <c r="AS1161" s="23"/>
      <c r="AT1161" s="23"/>
      <c r="AU1161" s="23"/>
      <c r="AV1161" s="23"/>
      <c r="AW1161" s="23"/>
      <c r="AX1161" s="23"/>
      <c r="AY1161" s="23"/>
      <c r="AZ1161" s="23"/>
      <c r="BA1161" s="23"/>
      <c r="BB1161" s="23"/>
      <c r="BC1161" s="23"/>
      <c r="BD1161" s="23"/>
      <c r="BE1161" s="23"/>
      <c r="BF1161" s="23"/>
      <c r="BG1161" s="23"/>
      <c r="BH1161" s="23"/>
      <c r="BI1161" s="23"/>
      <c r="BJ1161" s="23"/>
      <c r="BK1161" s="23"/>
      <c r="BL1161" s="23"/>
      <c r="BM1161" s="23"/>
      <c r="BN1161" s="23"/>
      <c r="BO1161" s="23"/>
      <c r="BP1161" s="23"/>
      <c r="BQ1161" s="23"/>
      <c r="BR1161" s="23"/>
      <c r="BS1161" s="23"/>
      <c r="BT1161" s="23"/>
      <c r="BU1161" s="23"/>
      <c r="BV1161" s="23"/>
      <c r="BW1161" s="23"/>
      <c r="BX1161" s="23"/>
      <c r="BY1161" s="23"/>
      <c r="BZ1161" s="23"/>
      <c r="CA1161" s="23"/>
      <c r="CB1161" s="23"/>
      <c r="CC1161" s="23"/>
      <c r="CD1161" s="23"/>
      <c r="CE1161" s="23"/>
      <c r="CF1161" s="23"/>
      <c r="CG1161" s="23"/>
      <c r="CH1161" s="23"/>
      <c r="CI1161" s="23"/>
      <c r="CJ1161" s="23"/>
      <c r="CK1161" s="23"/>
      <c r="CL1161" s="23"/>
      <c r="CM1161" s="23"/>
      <c r="CN1161" s="23"/>
      <c r="CO1161" s="23"/>
      <c r="CP1161" s="23"/>
      <c r="CQ1161" s="23"/>
      <c r="CR1161" s="23"/>
      <c r="CS1161" s="23"/>
      <c r="CT1161" s="23"/>
      <c r="CU1161" s="23"/>
      <c r="CV1161" s="23"/>
      <c r="CW1161" s="23"/>
      <c r="CX1161" s="23"/>
      <c r="CY1161" s="23"/>
      <c r="CZ1161" s="23"/>
      <c r="DA1161" s="23"/>
      <c r="DB1161" s="23"/>
      <c r="DC1161" s="23"/>
      <c r="DD1161" s="23"/>
      <c r="DE1161" s="23"/>
      <c r="DF1161" s="23"/>
      <c r="DG1161" s="23"/>
      <c r="DH1161" s="23"/>
      <c r="DI1161" s="23"/>
      <c r="DJ1161" s="23"/>
      <c r="DK1161" s="23"/>
      <c r="DL1161" s="23"/>
      <c r="DM1161" s="23"/>
      <c r="DN1161" s="23"/>
      <c r="DO1161" s="23"/>
      <c r="DP1161" s="23"/>
      <c r="DQ1161" s="23"/>
      <c r="DR1161" s="23"/>
      <c r="DS1161" s="23"/>
      <c r="DT1161" s="23"/>
      <c r="DU1161" s="23"/>
      <c r="DV1161" s="23"/>
      <c r="DW1161" s="23"/>
      <c r="DX1161" s="23"/>
      <c r="DY1161" s="23"/>
      <c r="DZ1161" s="23"/>
      <c r="EA1161" s="23"/>
      <c r="EB1161" s="23"/>
      <c r="EC1161" s="23"/>
      <c r="ED1161" s="23"/>
      <c r="EE1161" s="23"/>
      <c r="EF1161" s="23"/>
      <c r="EG1161" s="23"/>
      <c r="EH1161" s="23"/>
      <c r="EI1161" s="23"/>
      <c r="EJ1161" s="23"/>
      <c r="EK1161" s="23"/>
      <c r="EL1161" s="23"/>
      <c r="EM1161" s="23"/>
      <c r="EN1161" s="23"/>
      <c r="EO1161" s="23"/>
      <c r="EP1161" s="23"/>
      <c r="EQ1161" s="23"/>
      <c r="ER1161" s="23"/>
      <c r="ES1161" s="23"/>
      <c r="ET1161" s="23"/>
      <c r="EU1161" s="23"/>
      <c r="EV1161" s="23"/>
      <c r="EW1161" s="23"/>
      <c r="EX1161" s="23"/>
      <c r="EY1161" s="23"/>
      <c r="EZ1161" s="23"/>
      <c r="FA1161" s="23"/>
      <c r="FB1161" s="23"/>
      <c r="FC1161" s="23"/>
      <c r="FD1161" s="23"/>
      <c r="FE1161" s="23"/>
      <c r="FF1161" s="23"/>
      <c r="FG1161" s="23"/>
      <c r="FH1161" s="23"/>
      <c r="FI1161" s="23"/>
      <c r="FJ1161" s="23"/>
      <c r="FK1161" s="23"/>
      <c r="FL1161" s="23"/>
      <c r="FM1161" s="23"/>
      <c r="FN1161" s="23"/>
      <c r="FO1161" s="23"/>
      <c r="FP1161" s="23"/>
      <c r="FQ1161" s="23"/>
      <c r="FR1161" s="23"/>
      <c r="FS1161" s="23"/>
      <c r="FT1161" s="23"/>
      <c r="FU1161" s="23"/>
      <c r="FV1161" s="23"/>
      <c r="FW1161" s="23"/>
      <c r="FX1161" s="23"/>
      <c r="FY1161" s="23"/>
      <c r="FZ1161" s="23"/>
      <c r="GA1161" s="23"/>
      <c r="GB1161" s="23"/>
      <c r="GC1161" s="23"/>
      <c r="GD1161" s="23"/>
      <c r="GE1161" s="23"/>
      <c r="GF1161" s="23"/>
      <c r="GG1161" s="23"/>
      <c r="GH1161" s="23"/>
      <c r="GI1161" s="23"/>
      <c r="GJ1161" s="23"/>
      <c r="GK1161" s="23"/>
    </row>
    <row r="1162" spans="1:193" x14ac:dyDescent="0.35">
      <c r="A1162" s="23"/>
      <c r="B1162" s="23"/>
      <c r="C1162" s="23"/>
      <c r="D1162" s="23"/>
      <c r="E1162" s="23"/>
      <c r="F1162" s="23"/>
      <c r="G1162" s="23"/>
      <c r="H1162" s="23"/>
      <c r="I1162" s="23"/>
      <c r="J1162" s="23"/>
      <c r="K1162" s="23"/>
      <c r="L1162" s="23"/>
      <c r="M1162" s="23"/>
      <c r="N1162" s="23"/>
      <c r="O1162" s="23"/>
      <c r="P1162" s="23"/>
      <c r="Q1162" s="23"/>
      <c r="R1162" s="23"/>
      <c r="S1162" s="23"/>
      <c r="T1162" s="23"/>
      <c r="U1162" s="23"/>
      <c r="V1162" s="23"/>
      <c r="W1162" s="23"/>
      <c r="X1162" s="23"/>
      <c r="Y1162" s="23"/>
      <c r="Z1162" s="23"/>
      <c r="AA1162" s="23"/>
      <c r="AB1162" s="23"/>
      <c r="AC1162" s="23"/>
      <c r="AD1162" s="23"/>
      <c r="AE1162" s="23"/>
      <c r="AF1162" s="23"/>
      <c r="AG1162" s="23"/>
      <c r="AH1162" s="23"/>
      <c r="AI1162" s="23"/>
      <c r="AJ1162" s="23"/>
      <c r="AK1162" s="23"/>
      <c r="AL1162" s="23"/>
      <c r="AM1162" s="23"/>
      <c r="AN1162" s="23"/>
      <c r="AO1162" s="23"/>
      <c r="AP1162" s="23"/>
      <c r="AQ1162" s="23"/>
      <c r="AR1162" s="23"/>
      <c r="AS1162" s="23"/>
      <c r="AT1162" s="23"/>
      <c r="AU1162" s="23"/>
      <c r="AV1162" s="23"/>
      <c r="AW1162" s="23"/>
      <c r="AX1162" s="23"/>
      <c r="AY1162" s="23"/>
      <c r="AZ1162" s="23"/>
      <c r="BA1162" s="23"/>
      <c r="BB1162" s="23"/>
      <c r="BC1162" s="23"/>
      <c r="BD1162" s="23"/>
      <c r="BE1162" s="23"/>
      <c r="BF1162" s="23"/>
      <c r="BG1162" s="23"/>
      <c r="BH1162" s="23"/>
      <c r="BI1162" s="23"/>
      <c r="BJ1162" s="23"/>
      <c r="BK1162" s="23"/>
      <c r="BL1162" s="23"/>
      <c r="BM1162" s="23"/>
      <c r="BN1162" s="23"/>
      <c r="BO1162" s="23"/>
      <c r="BP1162" s="23"/>
      <c r="BQ1162" s="23"/>
      <c r="BR1162" s="23"/>
      <c r="BS1162" s="23"/>
      <c r="BT1162" s="23"/>
      <c r="BU1162" s="23"/>
      <c r="BV1162" s="23"/>
      <c r="BW1162" s="23"/>
      <c r="BX1162" s="23"/>
      <c r="BY1162" s="23"/>
      <c r="BZ1162" s="23"/>
      <c r="CA1162" s="23"/>
      <c r="CB1162" s="23"/>
      <c r="CC1162" s="23"/>
      <c r="CD1162" s="23"/>
      <c r="CE1162" s="23"/>
      <c r="CF1162" s="23"/>
      <c r="CG1162" s="23"/>
      <c r="CH1162" s="23"/>
      <c r="CI1162" s="23"/>
      <c r="CJ1162" s="23"/>
      <c r="CK1162" s="23"/>
      <c r="CL1162" s="23"/>
      <c r="CM1162" s="23"/>
      <c r="CN1162" s="23"/>
      <c r="CO1162" s="23"/>
      <c r="CP1162" s="23"/>
      <c r="CQ1162" s="23"/>
      <c r="CR1162" s="23"/>
      <c r="CS1162" s="23"/>
      <c r="CT1162" s="23"/>
      <c r="CU1162" s="23"/>
      <c r="CV1162" s="23"/>
      <c r="CW1162" s="23"/>
      <c r="CX1162" s="23"/>
      <c r="CY1162" s="23"/>
      <c r="CZ1162" s="23"/>
      <c r="DA1162" s="23"/>
      <c r="DB1162" s="23"/>
      <c r="DC1162" s="23"/>
      <c r="DD1162" s="23"/>
      <c r="DE1162" s="23"/>
      <c r="DF1162" s="23"/>
      <c r="DG1162" s="23"/>
      <c r="DH1162" s="23"/>
      <c r="DI1162" s="23"/>
      <c r="DJ1162" s="23"/>
      <c r="DK1162" s="23"/>
      <c r="DL1162" s="23"/>
      <c r="DM1162" s="23"/>
      <c r="DN1162" s="23"/>
      <c r="DO1162" s="23"/>
      <c r="DP1162" s="23"/>
      <c r="DQ1162" s="23"/>
      <c r="DR1162" s="23"/>
      <c r="DS1162" s="23"/>
      <c r="DT1162" s="23"/>
      <c r="DU1162" s="23"/>
      <c r="DV1162" s="23"/>
      <c r="DW1162" s="23"/>
      <c r="DX1162" s="23"/>
      <c r="DY1162" s="23"/>
      <c r="DZ1162" s="23"/>
      <c r="EA1162" s="23"/>
      <c r="EB1162" s="23"/>
      <c r="EC1162" s="23"/>
      <c r="ED1162" s="23"/>
      <c r="EE1162" s="23"/>
      <c r="EF1162" s="23"/>
      <c r="EG1162" s="23"/>
      <c r="EH1162" s="23"/>
      <c r="EI1162" s="23"/>
      <c r="EJ1162" s="23"/>
      <c r="EK1162" s="23"/>
      <c r="EL1162" s="23"/>
      <c r="EM1162" s="23"/>
      <c r="EN1162" s="23"/>
      <c r="EO1162" s="23"/>
      <c r="EP1162" s="23"/>
      <c r="EQ1162" s="23"/>
      <c r="ER1162" s="23"/>
      <c r="ES1162" s="23"/>
      <c r="ET1162" s="23"/>
      <c r="EU1162" s="23"/>
      <c r="EV1162" s="23"/>
      <c r="EW1162" s="23"/>
      <c r="EX1162" s="23"/>
      <c r="EY1162" s="23"/>
      <c r="EZ1162" s="23"/>
      <c r="FA1162" s="23"/>
      <c r="FB1162" s="23"/>
      <c r="FC1162" s="23"/>
      <c r="FD1162" s="23"/>
      <c r="FE1162" s="23"/>
      <c r="FF1162" s="23"/>
      <c r="FG1162" s="23"/>
      <c r="FH1162" s="23"/>
      <c r="FI1162" s="23"/>
      <c r="FJ1162" s="23"/>
      <c r="FK1162" s="23"/>
      <c r="FL1162" s="23"/>
      <c r="FM1162" s="23"/>
      <c r="FN1162" s="23"/>
      <c r="FO1162" s="23"/>
      <c r="FP1162" s="23"/>
      <c r="FQ1162" s="23"/>
      <c r="FR1162" s="23"/>
      <c r="FS1162" s="23"/>
      <c r="FT1162" s="23"/>
      <c r="FU1162" s="23"/>
      <c r="FV1162" s="23"/>
      <c r="FW1162" s="23"/>
      <c r="FX1162" s="23"/>
      <c r="FY1162" s="23"/>
      <c r="FZ1162" s="23"/>
      <c r="GA1162" s="23"/>
      <c r="GB1162" s="23"/>
      <c r="GC1162" s="23"/>
      <c r="GD1162" s="23"/>
      <c r="GE1162" s="23"/>
      <c r="GF1162" s="23"/>
      <c r="GG1162" s="23"/>
      <c r="GH1162" s="23"/>
      <c r="GI1162" s="23"/>
      <c r="GJ1162" s="23"/>
      <c r="GK1162" s="23"/>
    </row>
    <row r="1163" spans="1:193" x14ac:dyDescent="0.35">
      <c r="A1163" s="23"/>
      <c r="B1163" s="23"/>
      <c r="C1163" s="23"/>
      <c r="D1163" s="23"/>
      <c r="E1163" s="23"/>
      <c r="F1163" s="23"/>
      <c r="G1163" s="23"/>
      <c r="H1163" s="23"/>
      <c r="I1163" s="23"/>
      <c r="J1163" s="23"/>
      <c r="K1163" s="23"/>
      <c r="L1163" s="23"/>
      <c r="M1163" s="23"/>
      <c r="N1163" s="23"/>
      <c r="O1163" s="23"/>
      <c r="P1163" s="23"/>
      <c r="Q1163" s="23"/>
      <c r="R1163" s="23"/>
      <c r="S1163" s="23"/>
      <c r="T1163" s="23"/>
      <c r="U1163" s="23"/>
      <c r="V1163" s="23"/>
      <c r="W1163" s="23"/>
      <c r="X1163" s="23"/>
      <c r="Y1163" s="23"/>
      <c r="Z1163" s="23"/>
      <c r="AA1163" s="23"/>
      <c r="AB1163" s="23"/>
      <c r="AC1163" s="23"/>
      <c r="AD1163" s="23"/>
      <c r="AE1163" s="23"/>
      <c r="AF1163" s="23"/>
      <c r="AG1163" s="23"/>
      <c r="AH1163" s="23"/>
      <c r="AI1163" s="23"/>
      <c r="AJ1163" s="23"/>
      <c r="AK1163" s="23"/>
      <c r="AL1163" s="23"/>
      <c r="AM1163" s="23"/>
      <c r="AN1163" s="23"/>
      <c r="AO1163" s="23"/>
      <c r="AP1163" s="23"/>
      <c r="AQ1163" s="23"/>
      <c r="AR1163" s="23"/>
      <c r="AS1163" s="23"/>
      <c r="AT1163" s="23"/>
      <c r="AU1163" s="23"/>
      <c r="AV1163" s="23"/>
      <c r="AW1163" s="23"/>
      <c r="AX1163" s="23"/>
      <c r="AY1163" s="23"/>
      <c r="AZ1163" s="23"/>
      <c r="BA1163" s="23"/>
      <c r="BB1163" s="23"/>
      <c r="BC1163" s="23"/>
      <c r="BD1163" s="23"/>
      <c r="BE1163" s="23"/>
      <c r="BF1163" s="23"/>
      <c r="BG1163" s="23"/>
      <c r="BH1163" s="23"/>
      <c r="BI1163" s="23"/>
      <c r="BJ1163" s="23"/>
      <c r="BK1163" s="23"/>
      <c r="BL1163" s="23"/>
      <c r="BM1163" s="23"/>
      <c r="BN1163" s="23"/>
      <c r="BO1163" s="23"/>
      <c r="BP1163" s="23"/>
      <c r="BQ1163" s="23"/>
      <c r="BR1163" s="23"/>
      <c r="BS1163" s="23"/>
      <c r="BT1163" s="23"/>
      <c r="BU1163" s="23"/>
      <c r="BV1163" s="23"/>
      <c r="BW1163" s="23"/>
      <c r="BX1163" s="23"/>
      <c r="BY1163" s="23"/>
      <c r="BZ1163" s="23"/>
      <c r="CA1163" s="23"/>
      <c r="CB1163" s="23"/>
      <c r="CC1163" s="23"/>
      <c r="CD1163" s="23"/>
      <c r="CE1163" s="23"/>
      <c r="CF1163" s="23"/>
      <c r="CG1163" s="23"/>
      <c r="CH1163" s="23"/>
      <c r="CI1163" s="23"/>
      <c r="CJ1163" s="23"/>
      <c r="CK1163" s="23"/>
      <c r="CL1163" s="23"/>
      <c r="CM1163" s="23"/>
      <c r="CN1163" s="23"/>
      <c r="CO1163" s="23"/>
      <c r="CP1163" s="23"/>
      <c r="CQ1163" s="23"/>
      <c r="CR1163" s="23"/>
      <c r="CS1163" s="23"/>
      <c r="CT1163" s="23"/>
      <c r="CU1163" s="23"/>
      <c r="CV1163" s="23"/>
      <c r="CW1163" s="23"/>
      <c r="CX1163" s="23"/>
      <c r="CY1163" s="23"/>
      <c r="CZ1163" s="23"/>
      <c r="DA1163" s="23"/>
      <c r="DB1163" s="23"/>
      <c r="DC1163" s="23"/>
      <c r="DD1163" s="23"/>
      <c r="DE1163" s="23"/>
      <c r="DF1163" s="23"/>
      <c r="DG1163" s="23"/>
      <c r="DH1163" s="23"/>
      <c r="DI1163" s="23"/>
      <c r="DJ1163" s="23"/>
      <c r="DK1163" s="23"/>
      <c r="DL1163" s="23"/>
      <c r="DM1163" s="23"/>
      <c r="DN1163" s="23"/>
      <c r="DO1163" s="23"/>
      <c r="DP1163" s="23"/>
      <c r="DQ1163" s="23"/>
      <c r="DR1163" s="23"/>
      <c r="DS1163" s="23"/>
      <c r="DT1163" s="23"/>
      <c r="DU1163" s="23"/>
      <c r="DV1163" s="23"/>
      <c r="DW1163" s="23"/>
      <c r="DX1163" s="23"/>
      <c r="DY1163" s="23"/>
      <c r="DZ1163" s="23"/>
      <c r="EA1163" s="23"/>
      <c r="EB1163" s="23"/>
      <c r="EC1163" s="23"/>
      <c r="ED1163" s="23"/>
      <c r="EE1163" s="23"/>
      <c r="EF1163" s="23"/>
      <c r="EG1163" s="23"/>
      <c r="EH1163" s="23"/>
      <c r="EI1163" s="23"/>
      <c r="EJ1163" s="23"/>
      <c r="EK1163" s="23"/>
      <c r="EL1163" s="23"/>
      <c r="EM1163" s="23"/>
      <c r="EN1163" s="23"/>
      <c r="EO1163" s="23"/>
      <c r="EP1163" s="23"/>
      <c r="EQ1163" s="23"/>
      <c r="ER1163" s="23"/>
      <c r="ES1163" s="23"/>
      <c r="ET1163" s="23"/>
      <c r="EU1163" s="23"/>
      <c r="EV1163" s="23"/>
      <c r="EW1163" s="23"/>
      <c r="EX1163" s="23"/>
      <c r="EY1163" s="23"/>
      <c r="EZ1163" s="23"/>
      <c r="FA1163" s="23"/>
      <c r="FB1163" s="23"/>
      <c r="FC1163" s="23"/>
      <c r="FD1163" s="23"/>
      <c r="FE1163" s="23"/>
      <c r="FF1163" s="23"/>
      <c r="FG1163" s="23"/>
      <c r="FH1163" s="23"/>
      <c r="FI1163" s="23"/>
      <c r="FJ1163" s="23"/>
      <c r="FK1163" s="23"/>
      <c r="FL1163" s="23"/>
      <c r="FM1163" s="23"/>
      <c r="FN1163" s="23"/>
      <c r="FO1163" s="23"/>
      <c r="FP1163" s="23"/>
      <c r="FQ1163" s="23"/>
      <c r="FR1163" s="23"/>
      <c r="FS1163" s="23"/>
      <c r="FT1163" s="23"/>
      <c r="FU1163" s="23"/>
      <c r="FV1163" s="23"/>
      <c r="FW1163" s="23"/>
      <c r="FX1163" s="23"/>
      <c r="FY1163" s="23"/>
      <c r="FZ1163" s="23"/>
      <c r="GA1163" s="23"/>
      <c r="GB1163" s="23"/>
      <c r="GC1163" s="23"/>
      <c r="GD1163" s="23"/>
      <c r="GE1163" s="23"/>
      <c r="GF1163" s="23"/>
      <c r="GG1163" s="23"/>
      <c r="GH1163" s="23"/>
      <c r="GI1163" s="23"/>
      <c r="GJ1163" s="23"/>
      <c r="GK1163" s="23"/>
    </row>
    <row r="1164" spans="1:193" x14ac:dyDescent="0.35">
      <c r="A1164" s="23"/>
      <c r="B1164" s="23"/>
      <c r="C1164" s="23"/>
      <c r="D1164" s="23"/>
      <c r="E1164" s="23"/>
      <c r="F1164" s="23"/>
      <c r="G1164" s="23"/>
      <c r="H1164" s="23"/>
      <c r="I1164" s="23"/>
      <c r="J1164" s="23"/>
      <c r="K1164" s="23"/>
      <c r="L1164" s="23"/>
      <c r="M1164" s="23"/>
      <c r="N1164" s="23"/>
      <c r="O1164" s="23"/>
      <c r="P1164" s="23"/>
      <c r="Q1164" s="23"/>
      <c r="R1164" s="23"/>
      <c r="S1164" s="23"/>
      <c r="T1164" s="23"/>
      <c r="U1164" s="23"/>
      <c r="V1164" s="23"/>
      <c r="W1164" s="23"/>
      <c r="X1164" s="23"/>
      <c r="Y1164" s="23"/>
      <c r="Z1164" s="23"/>
      <c r="AA1164" s="23"/>
      <c r="AB1164" s="23"/>
      <c r="AC1164" s="23"/>
      <c r="AD1164" s="23"/>
      <c r="AE1164" s="23"/>
      <c r="AF1164" s="23"/>
      <c r="AG1164" s="23"/>
      <c r="AH1164" s="23"/>
      <c r="AI1164" s="23"/>
      <c r="AJ1164" s="23"/>
      <c r="AK1164" s="23"/>
      <c r="AL1164" s="23"/>
      <c r="AM1164" s="23"/>
      <c r="AN1164" s="23"/>
      <c r="AO1164" s="23"/>
      <c r="AP1164" s="23"/>
      <c r="AQ1164" s="23"/>
      <c r="AR1164" s="23"/>
      <c r="AS1164" s="23"/>
      <c r="AT1164" s="23"/>
      <c r="AU1164" s="23"/>
      <c r="AV1164" s="23"/>
      <c r="AW1164" s="23"/>
      <c r="AX1164" s="23"/>
      <c r="AY1164" s="23"/>
      <c r="AZ1164" s="23"/>
      <c r="BA1164" s="23"/>
      <c r="BB1164" s="23"/>
      <c r="BC1164" s="23"/>
      <c r="BD1164" s="23"/>
      <c r="BE1164" s="23"/>
      <c r="BF1164" s="23"/>
      <c r="BG1164" s="23"/>
      <c r="BH1164" s="23"/>
      <c r="BI1164" s="23"/>
      <c r="BJ1164" s="23"/>
      <c r="BK1164" s="23"/>
      <c r="BL1164" s="23"/>
      <c r="BM1164" s="23"/>
      <c r="BN1164" s="23"/>
      <c r="BO1164" s="23"/>
      <c r="BP1164" s="23"/>
      <c r="BQ1164" s="23"/>
      <c r="BR1164" s="23"/>
      <c r="BS1164" s="23"/>
      <c r="BT1164" s="23"/>
      <c r="BU1164" s="23"/>
      <c r="BV1164" s="23"/>
      <c r="BW1164" s="23"/>
      <c r="BX1164" s="23"/>
      <c r="BY1164" s="23"/>
      <c r="BZ1164" s="23"/>
      <c r="CA1164" s="23"/>
      <c r="CB1164" s="23"/>
      <c r="CC1164" s="23"/>
      <c r="CD1164" s="23"/>
      <c r="CE1164" s="23"/>
      <c r="CF1164" s="23"/>
      <c r="CG1164" s="23"/>
      <c r="CH1164" s="23"/>
      <c r="CI1164" s="23"/>
      <c r="CJ1164" s="23"/>
      <c r="CK1164" s="23"/>
      <c r="CL1164" s="23"/>
      <c r="CM1164" s="23"/>
      <c r="CN1164" s="23"/>
      <c r="CO1164" s="23"/>
      <c r="CP1164" s="23"/>
      <c r="CQ1164" s="23"/>
      <c r="CR1164" s="23"/>
      <c r="CS1164" s="23"/>
      <c r="CT1164" s="23"/>
      <c r="CU1164" s="23"/>
      <c r="CV1164" s="23"/>
      <c r="CW1164" s="23"/>
      <c r="CX1164" s="23"/>
      <c r="CY1164" s="23"/>
      <c r="CZ1164" s="23"/>
      <c r="DA1164" s="23"/>
      <c r="DB1164" s="23"/>
      <c r="DC1164" s="23"/>
      <c r="DD1164" s="23"/>
      <c r="DE1164" s="23"/>
      <c r="DF1164" s="23"/>
      <c r="DG1164" s="23"/>
      <c r="DH1164" s="23"/>
      <c r="DI1164" s="23"/>
      <c r="DJ1164" s="23"/>
      <c r="DK1164" s="23"/>
      <c r="DL1164" s="23"/>
      <c r="DM1164" s="23"/>
      <c r="DN1164" s="23"/>
      <c r="DO1164" s="23"/>
      <c r="DP1164" s="23"/>
      <c r="DQ1164" s="23"/>
      <c r="DR1164" s="23"/>
      <c r="DS1164" s="23"/>
      <c r="DT1164" s="23"/>
      <c r="DU1164" s="23"/>
      <c r="DV1164" s="23"/>
      <c r="DW1164" s="23"/>
      <c r="DX1164" s="23"/>
      <c r="DY1164" s="23"/>
      <c r="DZ1164" s="23"/>
      <c r="EA1164" s="23"/>
      <c r="EB1164" s="23"/>
      <c r="EC1164" s="23"/>
      <c r="ED1164" s="23"/>
      <c r="EE1164" s="23"/>
      <c r="EF1164" s="23"/>
      <c r="EG1164" s="23"/>
      <c r="EH1164" s="23"/>
      <c r="EI1164" s="23"/>
      <c r="EJ1164" s="23"/>
      <c r="EK1164" s="23"/>
      <c r="EL1164" s="23"/>
      <c r="EM1164" s="23"/>
      <c r="EN1164" s="23"/>
      <c r="EO1164" s="23"/>
      <c r="EP1164" s="23"/>
      <c r="EQ1164" s="23"/>
      <c r="ER1164" s="23"/>
      <c r="ES1164" s="23"/>
      <c r="ET1164" s="23"/>
      <c r="EU1164" s="23"/>
      <c r="EV1164" s="23"/>
      <c r="EW1164" s="23"/>
      <c r="EX1164" s="23"/>
      <c r="EY1164" s="23"/>
      <c r="EZ1164" s="23"/>
      <c r="FA1164" s="23"/>
      <c r="FB1164" s="23"/>
      <c r="FC1164" s="23"/>
      <c r="FD1164" s="23"/>
      <c r="FE1164" s="23"/>
      <c r="FF1164" s="23"/>
      <c r="FG1164" s="23"/>
      <c r="FH1164" s="23"/>
      <c r="FI1164" s="23"/>
      <c r="FJ1164" s="23"/>
      <c r="FK1164" s="23"/>
      <c r="FL1164" s="23"/>
      <c r="FM1164" s="23"/>
      <c r="FN1164" s="23"/>
      <c r="FO1164" s="23"/>
      <c r="FP1164" s="23"/>
      <c r="FQ1164" s="23"/>
      <c r="FR1164" s="23"/>
      <c r="FS1164" s="23"/>
      <c r="FT1164" s="23"/>
      <c r="FU1164" s="23"/>
      <c r="FV1164" s="23"/>
      <c r="FW1164" s="23"/>
      <c r="FX1164" s="23"/>
      <c r="FY1164" s="23"/>
      <c r="FZ1164" s="23"/>
      <c r="GA1164" s="23"/>
      <c r="GB1164" s="23"/>
      <c r="GC1164" s="23"/>
      <c r="GD1164" s="23"/>
      <c r="GE1164" s="23"/>
      <c r="GF1164" s="23"/>
      <c r="GG1164" s="23"/>
      <c r="GH1164" s="23"/>
      <c r="GI1164" s="23"/>
      <c r="GJ1164" s="23"/>
      <c r="GK1164" s="23"/>
    </row>
    <row r="1165" spans="1:193" x14ac:dyDescent="0.35">
      <c r="A1165" s="23"/>
      <c r="B1165" s="23"/>
      <c r="C1165" s="23"/>
      <c r="D1165" s="23"/>
      <c r="E1165" s="23"/>
      <c r="F1165" s="23"/>
      <c r="G1165" s="23"/>
      <c r="H1165" s="23"/>
      <c r="I1165" s="23"/>
      <c r="J1165" s="23"/>
      <c r="K1165" s="23"/>
      <c r="L1165" s="23"/>
      <c r="M1165" s="23"/>
      <c r="N1165" s="23"/>
      <c r="O1165" s="23"/>
      <c r="P1165" s="23"/>
      <c r="Q1165" s="23"/>
      <c r="R1165" s="23"/>
      <c r="S1165" s="23"/>
      <c r="T1165" s="23"/>
      <c r="U1165" s="23"/>
      <c r="V1165" s="23"/>
      <c r="W1165" s="23"/>
      <c r="X1165" s="23"/>
      <c r="Y1165" s="23"/>
      <c r="Z1165" s="23"/>
      <c r="AA1165" s="23"/>
      <c r="AB1165" s="23"/>
      <c r="AC1165" s="23"/>
      <c r="AD1165" s="23"/>
      <c r="AE1165" s="23"/>
      <c r="AF1165" s="23"/>
      <c r="AG1165" s="23"/>
      <c r="AH1165" s="23"/>
      <c r="AI1165" s="23"/>
      <c r="AJ1165" s="23"/>
      <c r="AK1165" s="23"/>
      <c r="AL1165" s="23"/>
      <c r="AM1165" s="23"/>
      <c r="AN1165" s="23"/>
      <c r="AO1165" s="23"/>
      <c r="AP1165" s="23"/>
      <c r="AQ1165" s="23"/>
      <c r="AR1165" s="23"/>
      <c r="AS1165" s="23"/>
      <c r="AT1165" s="23"/>
      <c r="AU1165" s="23"/>
      <c r="AV1165" s="23"/>
      <c r="AW1165" s="23"/>
      <c r="AX1165" s="23"/>
      <c r="AY1165" s="23"/>
      <c r="AZ1165" s="23"/>
      <c r="BA1165" s="23"/>
      <c r="BB1165" s="23"/>
      <c r="BC1165" s="23"/>
      <c r="BD1165" s="23"/>
      <c r="BE1165" s="23"/>
      <c r="BF1165" s="23"/>
      <c r="BG1165" s="23"/>
      <c r="BH1165" s="23"/>
      <c r="BI1165" s="23"/>
      <c r="BJ1165" s="23"/>
      <c r="BK1165" s="23"/>
      <c r="BL1165" s="23"/>
      <c r="BM1165" s="23"/>
      <c r="BN1165" s="23"/>
      <c r="BO1165" s="23"/>
      <c r="BP1165" s="23"/>
      <c r="BQ1165" s="23"/>
      <c r="BR1165" s="23"/>
      <c r="BS1165" s="23"/>
      <c r="BT1165" s="23"/>
      <c r="BU1165" s="23"/>
      <c r="BV1165" s="23"/>
      <c r="BW1165" s="23"/>
      <c r="BX1165" s="23"/>
      <c r="BY1165" s="23"/>
      <c r="BZ1165" s="23"/>
      <c r="CA1165" s="23"/>
      <c r="CB1165" s="23"/>
      <c r="CC1165" s="23"/>
      <c r="CD1165" s="23"/>
      <c r="CE1165" s="23"/>
      <c r="CF1165" s="23"/>
      <c r="CG1165" s="23"/>
      <c r="CH1165" s="23"/>
      <c r="CI1165" s="23"/>
      <c r="CJ1165" s="23"/>
      <c r="CK1165" s="23"/>
      <c r="CL1165" s="23"/>
      <c r="CM1165" s="23"/>
      <c r="CN1165" s="23"/>
      <c r="CO1165" s="23"/>
      <c r="CP1165" s="23"/>
      <c r="CQ1165" s="23"/>
      <c r="CR1165" s="23"/>
      <c r="CS1165" s="23"/>
      <c r="CT1165" s="23"/>
      <c r="CU1165" s="23"/>
      <c r="CV1165" s="23"/>
      <c r="CW1165" s="23"/>
      <c r="CX1165" s="23"/>
      <c r="CY1165" s="23"/>
      <c r="CZ1165" s="23"/>
      <c r="DA1165" s="23"/>
      <c r="DB1165" s="23"/>
      <c r="DC1165" s="23"/>
      <c r="DD1165" s="23"/>
      <c r="DE1165" s="23"/>
      <c r="DF1165" s="23"/>
      <c r="DG1165" s="23"/>
      <c r="DH1165" s="23"/>
      <c r="DI1165" s="23"/>
      <c r="DJ1165" s="23"/>
      <c r="DK1165" s="23"/>
      <c r="DL1165" s="23"/>
      <c r="DM1165" s="23"/>
      <c r="DN1165" s="23"/>
      <c r="DO1165" s="23"/>
      <c r="DP1165" s="23"/>
      <c r="DQ1165" s="23"/>
      <c r="DR1165" s="23"/>
      <c r="DS1165" s="23"/>
      <c r="DT1165" s="23"/>
      <c r="DU1165" s="23"/>
      <c r="DV1165" s="23"/>
      <c r="DW1165" s="23"/>
      <c r="DX1165" s="23"/>
      <c r="DY1165" s="23"/>
      <c r="DZ1165" s="23"/>
      <c r="EA1165" s="23"/>
      <c r="EB1165" s="23"/>
      <c r="EC1165" s="23"/>
      <c r="ED1165" s="23"/>
      <c r="EE1165" s="23"/>
      <c r="EF1165" s="23"/>
      <c r="EG1165" s="23"/>
      <c r="EH1165" s="23"/>
      <c r="EI1165" s="23"/>
      <c r="EJ1165" s="23"/>
      <c r="EK1165" s="23"/>
      <c r="EL1165" s="23"/>
      <c r="EM1165" s="23"/>
      <c r="EN1165" s="23"/>
      <c r="EO1165" s="23"/>
      <c r="EP1165" s="23"/>
      <c r="EQ1165" s="23"/>
      <c r="ER1165" s="23"/>
      <c r="ES1165" s="23"/>
      <c r="ET1165" s="23"/>
      <c r="EU1165" s="23"/>
      <c r="EV1165" s="23"/>
      <c r="EW1165" s="23"/>
      <c r="EX1165" s="23"/>
      <c r="EY1165" s="23"/>
      <c r="EZ1165" s="23"/>
      <c r="FA1165" s="23"/>
      <c r="FB1165" s="23"/>
      <c r="FC1165" s="23"/>
      <c r="FD1165" s="23"/>
      <c r="FE1165" s="23"/>
      <c r="FF1165" s="23"/>
      <c r="FG1165" s="23"/>
      <c r="FH1165" s="23"/>
      <c r="FI1165" s="23"/>
      <c r="FJ1165" s="23"/>
      <c r="FK1165" s="23"/>
      <c r="FL1165" s="23"/>
      <c r="FM1165" s="23"/>
      <c r="FN1165" s="23"/>
      <c r="FO1165" s="23"/>
      <c r="FP1165" s="23"/>
      <c r="FQ1165" s="23"/>
      <c r="FR1165" s="23"/>
      <c r="FS1165" s="23"/>
      <c r="FT1165" s="23"/>
      <c r="FU1165" s="23"/>
      <c r="FV1165" s="23"/>
      <c r="FW1165" s="23"/>
      <c r="FX1165" s="23"/>
      <c r="FY1165" s="23"/>
      <c r="FZ1165" s="23"/>
      <c r="GA1165" s="23"/>
      <c r="GB1165" s="23"/>
      <c r="GC1165" s="23"/>
      <c r="GD1165" s="23"/>
      <c r="GE1165" s="23"/>
      <c r="GF1165" s="23"/>
      <c r="GG1165" s="23"/>
      <c r="GH1165" s="23"/>
      <c r="GI1165" s="23"/>
      <c r="GJ1165" s="23"/>
      <c r="GK1165" s="23"/>
    </row>
    <row r="1166" spans="1:193" x14ac:dyDescent="0.35">
      <c r="A1166" s="23"/>
      <c r="B1166" s="23"/>
      <c r="C1166" s="23"/>
      <c r="D1166" s="23"/>
      <c r="E1166" s="23"/>
      <c r="F1166" s="23"/>
      <c r="G1166" s="23"/>
      <c r="H1166" s="23"/>
      <c r="I1166" s="23"/>
      <c r="J1166" s="23"/>
      <c r="K1166" s="23"/>
      <c r="L1166" s="23"/>
      <c r="M1166" s="23"/>
      <c r="N1166" s="23"/>
      <c r="O1166" s="23"/>
      <c r="P1166" s="23"/>
      <c r="Q1166" s="23"/>
      <c r="R1166" s="23"/>
      <c r="S1166" s="23"/>
      <c r="T1166" s="23"/>
      <c r="U1166" s="23"/>
      <c r="V1166" s="23"/>
      <c r="W1166" s="23"/>
      <c r="X1166" s="23"/>
      <c r="Y1166" s="23"/>
      <c r="Z1166" s="23"/>
      <c r="AA1166" s="23"/>
      <c r="AB1166" s="23"/>
      <c r="AC1166" s="23"/>
      <c r="AD1166" s="23"/>
      <c r="AE1166" s="23"/>
      <c r="AF1166" s="23"/>
      <c r="AG1166" s="23"/>
      <c r="AH1166" s="23"/>
      <c r="AI1166" s="23"/>
      <c r="AJ1166" s="23"/>
      <c r="AK1166" s="23"/>
      <c r="AL1166" s="23"/>
      <c r="AM1166" s="23"/>
      <c r="AN1166" s="23"/>
      <c r="AO1166" s="23"/>
      <c r="AP1166" s="23"/>
      <c r="AQ1166" s="23"/>
      <c r="AR1166" s="23"/>
      <c r="AS1166" s="23"/>
      <c r="AT1166" s="23"/>
      <c r="AU1166" s="23"/>
      <c r="AV1166" s="23"/>
      <c r="AW1166" s="23"/>
      <c r="AX1166" s="23"/>
      <c r="AY1166" s="23"/>
      <c r="AZ1166" s="23"/>
      <c r="BA1166" s="23"/>
      <c r="BB1166" s="23"/>
      <c r="BC1166" s="23"/>
      <c r="BD1166" s="23"/>
      <c r="BE1166" s="23"/>
      <c r="BF1166" s="23"/>
      <c r="BG1166" s="23"/>
      <c r="BH1166" s="23"/>
      <c r="BI1166" s="23"/>
      <c r="BJ1166" s="23"/>
      <c r="BK1166" s="23"/>
      <c r="BL1166" s="23"/>
      <c r="BM1166" s="23"/>
      <c r="BN1166" s="23"/>
      <c r="BO1166" s="23"/>
      <c r="BP1166" s="23"/>
      <c r="BQ1166" s="23"/>
      <c r="BR1166" s="23"/>
      <c r="BS1166" s="23"/>
      <c r="BT1166" s="23"/>
      <c r="BU1166" s="23"/>
      <c r="BV1166" s="23"/>
      <c r="BW1166" s="23"/>
      <c r="BX1166" s="23"/>
      <c r="BY1166" s="23"/>
      <c r="BZ1166" s="23"/>
      <c r="CA1166" s="23"/>
      <c r="CB1166" s="23"/>
      <c r="CC1166" s="23"/>
      <c r="CD1166" s="23"/>
      <c r="CE1166" s="23"/>
      <c r="CF1166" s="23"/>
      <c r="CG1166" s="23"/>
      <c r="CH1166" s="23"/>
      <c r="CI1166" s="23"/>
      <c r="CJ1166" s="23"/>
      <c r="CK1166" s="23"/>
      <c r="CL1166" s="23"/>
      <c r="CM1166" s="23"/>
      <c r="CN1166" s="23"/>
      <c r="CO1166" s="23"/>
      <c r="CP1166" s="23"/>
      <c r="CQ1166" s="23"/>
      <c r="CR1166" s="23"/>
      <c r="CS1166" s="23"/>
      <c r="CT1166" s="23"/>
      <c r="CU1166" s="23"/>
      <c r="CV1166" s="23"/>
      <c r="CW1166" s="23"/>
      <c r="CX1166" s="23"/>
      <c r="CY1166" s="23"/>
      <c r="CZ1166" s="23"/>
      <c r="DA1166" s="23"/>
      <c r="DB1166" s="23"/>
      <c r="DC1166" s="23"/>
      <c r="DD1166" s="23"/>
      <c r="DE1166" s="23"/>
      <c r="DF1166" s="23"/>
      <c r="DG1166" s="23"/>
      <c r="DH1166" s="23"/>
      <c r="DI1166" s="23"/>
      <c r="DJ1166" s="23"/>
      <c r="DK1166" s="23"/>
      <c r="DL1166" s="23"/>
      <c r="DM1166" s="23"/>
      <c r="DN1166" s="23"/>
      <c r="DO1166" s="23"/>
      <c r="DP1166" s="23"/>
      <c r="DQ1166" s="23"/>
      <c r="DR1166" s="23"/>
      <c r="DS1166" s="23"/>
      <c r="DT1166" s="23"/>
      <c r="DU1166" s="23"/>
      <c r="DV1166" s="23"/>
      <c r="DW1166" s="23"/>
      <c r="DX1166" s="23"/>
      <c r="DY1166" s="23"/>
      <c r="DZ1166" s="23"/>
      <c r="EA1166" s="23"/>
      <c r="EB1166" s="23"/>
      <c r="EC1166" s="23"/>
      <c r="ED1166" s="23"/>
      <c r="EE1166" s="23"/>
      <c r="EF1166" s="23"/>
      <c r="EG1166" s="23"/>
      <c r="EH1166" s="23"/>
      <c r="EI1166" s="23"/>
      <c r="EJ1166" s="23"/>
      <c r="EK1166" s="23"/>
      <c r="EL1166" s="23"/>
      <c r="EM1166" s="23"/>
      <c r="EN1166" s="23"/>
      <c r="EO1166" s="23"/>
      <c r="EP1166" s="23"/>
      <c r="EQ1166" s="23"/>
      <c r="ER1166" s="23"/>
      <c r="ES1166" s="23"/>
      <c r="ET1166" s="23"/>
      <c r="EU1166" s="23"/>
      <c r="EV1166" s="23"/>
      <c r="EW1166" s="23"/>
      <c r="EX1166" s="23"/>
      <c r="EY1166" s="23"/>
      <c r="EZ1166" s="23"/>
      <c r="FA1166" s="23"/>
      <c r="FB1166" s="23"/>
      <c r="FC1166" s="23"/>
      <c r="FD1166" s="23"/>
      <c r="FE1166" s="23"/>
      <c r="FF1166" s="23"/>
      <c r="FG1166" s="23"/>
      <c r="FH1166" s="23"/>
      <c r="FI1166" s="23"/>
      <c r="FJ1166" s="23"/>
      <c r="FK1166" s="23"/>
      <c r="FL1166" s="23"/>
      <c r="FM1166" s="23"/>
      <c r="FN1166" s="23"/>
      <c r="FO1166" s="23"/>
      <c r="FP1166" s="23"/>
      <c r="FQ1166" s="23"/>
      <c r="FR1166" s="23"/>
      <c r="FS1166" s="23"/>
      <c r="FT1166" s="23"/>
      <c r="FU1166" s="23"/>
      <c r="FV1166" s="23"/>
      <c r="FW1166" s="23"/>
      <c r="FX1166" s="23"/>
      <c r="FY1166" s="23"/>
      <c r="FZ1166" s="23"/>
      <c r="GA1166" s="23"/>
      <c r="GB1166" s="23"/>
      <c r="GC1166" s="23"/>
      <c r="GD1166" s="23"/>
      <c r="GE1166" s="23"/>
      <c r="GF1166" s="23"/>
      <c r="GG1166" s="23"/>
      <c r="GH1166" s="23"/>
      <c r="GI1166" s="23"/>
      <c r="GJ1166" s="23"/>
      <c r="GK1166" s="23"/>
    </row>
    <row r="1167" spans="1:193" x14ac:dyDescent="0.35">
      <c r="A1167" s="23"/>
      <c r="B1167" s="23"/>
      <c r="C1167" s="23"/>
      <c r="D1167" s="23"/>
      <c r="E1167" s="23"/>
      <c r="F1167" s="23"/>
      <c r="G1167" s="23"/>
      <c r="H1167" s="23"/>
      <c r="I1167" s="23"/>
      <c r="J1167" s="23"/>
      <c r="K1167" s="23"/>
      <c r="L1167" s="23"/>
      <c r="M1167" s="23"/>
      <c r="N1167" s="23"/>
      <c r="O1167" s="23"/>
      <c r="P1167" s="23"/>
      <c r="Q1167" s="23"/>
      <c r="R1167" s="23"/>
      <c r="S1167" s="23"/>
      <c r="T1167" s="23"/>
      <c r="U1167" s="23"/>
      <c r="V1167" s="23"/>
      <c r="W1167" s="23"/>
      <c r="X1167" s="23"/>
      <c r="Y1167" s="23"/>
      <c r="Z1167" s="23"/>
      <c r="AA1167" s="23"/>
      <c r="AB1167" s="23"/>
      <c r="AC1167" s="23"/>
      <c r="AD1167" s="23"/>
      <c r="AE1167" s="23"/>
      <c r="AF1167" s="23"/>
      <c r="AG1167" s="23"/>
      <c r="AH1167" s="23"/>
      <c r="AI1167" s="23"/>
      <c r="AJ1167" s="23"/>
      <c r="AK1167" s="23"/>
      <c r="AL1167" s="23"/>
      <c r="AM1167" s="23"/>
      <c r="AN1167" s="23"/>
      <c r="AO1167" s="23"/>
      <c r="AP1167" s="23"/>
      <c r="AQ1167" s="23"/>
      <c r="AR1167" s="23"/>
      <c r="AS1167" s="23"/>
      <c r="AT1167" s="23"/>
      <c r="AU1167" s="23"/>
      <c r="AV1167" s="23"/>
      <c r="AW1167" s="23"/>
      <c r="AX1167" s="23"/>
      <c r="AY1167" s="23"/>
      <c r="AZ1167" s="23"/>
      <c r="BA1167" s="23"/>
      <c r="BB1167" s="23"/>
      <c r="BC1167" s="23"/>
      <c r="BD1167" s="23"/>
      <c r="BE1167" s="23"/>
      <c r="BF1167" s="23"/>
      <c r="BG1167" s="23"/>
      <c r="BH1167" s="23"/>
      <c r="BI1167" s="23"/>
      <c r="BJ1167" s="23"/>
      <c r="BK1167" s="23"/>
      <c r="BL1167" s="23"/>
      <c r="BM1167" s="23"/>
      <c r="BN1167" s="23"/>
      <c r="BO1167" s="23"/>
      <c r="BP1167" s="23"/>
      <c r="BQ1167" s="23"/>
      <c r="BR1167" s="23"/>
      <c r="BS1167" s="23"/>
      <c r="BT1167" s="23"/>
      <c r="BU1167" s="23"/>
      <c r="BV1167" s="23"/>
      <c r="BW1167" s="23"/>
      <c r="BX1167" s="23"/>
      <c r="BY1167" s="23"/>
      <c r="BZ1167" s="23"/>
      <c r="CA1167" s="23"/>
      <c r="CB1167" s="23"/>
      <c r="CC1167" s="23"/>
      <c r="CD1167" s="23"/>
      <c r="CE1167" s="23"/>
      <c r="CF1167" s="23"/>
      <c r="CG1167" s="23"/>
      <c r="CH1167" s="23"/>
      <c r="CI1167" s="23"/>
      <c r="CJ1167" s="23"/>
      <c r="CK1167" s="23"/>
      <c r="CL1167" s="23"/>
      <c r="CM1167" s="23"/>
      <c r="CN1167" s="23"/>
      <c r="CO1167" s="23"/>
      <c r="CP1167" s="23"/>
      <c r="CQ1167" s="23"/>
      <c r="CR1167" s="23"/>
      <c r="CS1167" s="23"/>
      <c r="CT1167" s="23"/>
      <c r="CU1167" s="23"/>
      <c r="CV1167" s="23"/>
      <c r="CW1167" s="23"/>
      <c r="CX1167" s="23"/>
      <c r="CY1167" s="23"/>
      <c r="CZ1167" s="23"/>
      <c r="DA1167" s="23"/>
      <c r="DB1167" s="23"/>
      <c r="DC1167" s="23"/>
      <c r="DD1167" s="23"/>
      <c r="DE1167" s="23"/>
      <c r="DF1167" s="23"/>
      <c r="DG1167" s="23"/>
      <c r="DH1167" s="23"/>
      <c r="DI1167" s="23"/>
      <c r="DJ1167" s="23"/>
      <c r="DK1167" s="23"/>
      <c r="DL1167" s="23"/>
      <c r="DM1167" s="23"/>
      <c r="DN1167" s="23"/>
      <c r="DO1167" s="23"/>
      <c r="DP1167" s="23"/>
      <c r="DQ1167" s="23"/>
      <c r="DR1167" s="23"/>
      <c r="DS1167" s="23"/>
      <c r="DT1167" s="23"/>
      <c r="DU1167" s="23"/>
      <c r="DV1167" s="23"/>
      <c r="DW1167" s="23"/>
      <c r="DX1167" s="23"/>
      <c r="DY1167" s="23"/>
      <c r="DZ1167" s="23"/>
      <c r="EA1167" s="23"/>
      <c r="EB1167" s="23"/>
      <c r="EC1167" s="23"/>
      <c r="ED1167" s="23"/>
      <c r="EE1167" s="23"/>
      <c r="EF1167" s="23"/>
      <c r="EG1167" s="23"/>
      <c r="EH1167" s="23"/>
      <c r="EI1167" s="23"/>
      <c r="EJ1167" s="23"/>
      <c r="EK1167" s="23"/>
      <c r="EL1167" s="23"/>
      <c r="EM1167" s="23"/>
      <c r="EN1167" s="23"/>
      <c r="EO1167" s="23"/>
      <c r="EP1167" s="23"/>
      <c r="EQ1167" s="23"/>
      <c r="ER1167" s="23"/>
      <c r="ES1167" s="23"/>
      <c r="ET1167" s="23"/>
      <c r="EU1167" s="23"/>
      <c r="EV1167" s="23"/>
      <c r="EW1167" s="23"/>
      <c r="EX1167" s="23"/>
      <c r="EY1167" s="23"/>
      <c r="EZ1167" s="23"/>
      <c r="FA1167" s="23"/>
      <c r="FB1167" s="23"/>
      <c r="FC1167" s="23"/>
      <c r="FD1167" s="23"/>
      <c r="FE1167" s="23"/>
      <c r="FF1167" s="23"/>
      <c r="FG1167" s="23"/>
      <c r="FH1167" s="23"/>
      <c r="FI1167" s="23"/>
      <c r="FJ1167" s="23"/>
      <c r="FK1167" s="23"/>
      <c r="FL1167" s="23"/>
      <c r="FM1167" s="23"/>
      <c r="FN1167" s="23"/>
      <c r="FO1167" s="23"/>
      <c r="FP1167" s="23"/>
      <c r="FQ1167" s="23"/>
      <c r="FR1167" s="23"/>
      <c r="FS1167" s="23"/>
      <c r="FT1167" s="23"/>
      <c r="FU1167" s="23"/>
      <c r="FV1167" s="23"/>
      <c r="FW1167" s="23"/>
      <c r="FX1167" s="23"/>
      <c r="FY1167" s="23"/>
      <c r="FZ1167" s="23"/>
      <c r="GA1167" s="23"/>
      <c r="GB1167" s="23"/>
      <c r="GC1167" s="23"/>
      <c r="GD1167" s="23"/>
      <c r="GE1167" s="23"/>
      <c r="GF1167" s="23"/>
      <c r="GG1167" s="23"/>
      <c r="GH1167" s="23"/>
      <c r="GI1167" s="23"/>
      <c r="GJ1167" s="23"/>
      <c r="GK1167" s="23"/>
    </row>
    <row r="1168" spans="1:193" x14ac:dyDescent="0.35">
      <c r="A1168" s="23"/>
      <c r="B1168" s="23"/>
      <c r="C1168" s="23"/>
      <c r="D1168" s="23"/>
      <c r="E1168" s="23"/>
      <c r="F1168" s="23"/>
      <c r="G1168" s="23"/>
      <c r="H1168" s="23"/>
      <c r="I1168" s="23"/>
      <c r="J1168" s="23"/>
      <c r="K1168" s="23"/>
      <c r="L1168" s="23"/>
      <c r="M1168" s="23"/>
      <c r="N1168" s="23"/>
      <c r="O1168" s="23"/>
      <c r="P1168" s="23"/>
      <c r="Q1168" s="23"/>
      <c r="R1168" s="23"/>
      <c r="S1168" s="23"/>
      <c r="T1168" s="23"/>
      <c r="U1168" s="23"/>
      <c r="V1168" s="23"/>
      <c r="W1168" s="23"/>
      <c r="X1168" s="23"/>
      <c r="Y1168" s="23"/>
      <c r="Z1168" s="23"/>
      <c r="AA1168" s="23"/>
      <c r="AB1168" s="23"/>
      <c r="AC1168" s="23"/>
      <c r="AD1168" s="23"/>
      <c r="AE1168" s="23"/>
      <c r="AF1168" s="23"/>
      <c r="AG1168" s="23"/>
      <c r="AH1168" s="23"/>
      <c r="AI1168" s="23"/>
      <c r="AJ1168" s="23"/>
      <c r="AK1168" s="23"/>
      <c r="AL1168" s="23"/>
      <c r="AM1168" s="23"/>
      <c r="AN1168" s="23"/>
      <c r="AO1168" s="23"/>
      <c r="AP1168" s="23"/>
      <c r="AQ1168" s="23"/>
      <c r="AR1168" s="23"/>
      <c r="AS1168" s="23"/>
      <c r="AT1168" s="23"/>
      <c r="AU1168" s="23"/>
      <c r="AV1168" s="23"/>
      <c r="AW1168" s="23"/>
      <c r="AX1168" s="23"/>
      <c r="AY1168" s="23"/>
      <c r="AZ1168" s="23"/>
      <c r="BA1168" s="23"/>
      <c r="BB1168" s="23"/>
      <c r="BC1168" s="23"/>
      <c r="BD1168" s="23"/>
      <c r="BE1168" s="23"/>
      <c r="BF1168" s="23"/>
      <c r="BG1168" s="23"/>
      <c r="BH1168" s="23"/>
      <c r="BI1168" s="23"/>
      <c r="BJ1168" s="23"/>
      <c r="BK1168" s="23"/>
      <c r="BL1168" s="23"/>
      <c r="BM1168" s="23"/>
      <c r="BN1168" s="23"/>
      <c r="BO1168" s="23"/>
      <c r="BP1168" s="23"/>
      <c r="BQ1168" s="23"/>
      <c r="BR1168" s="23"/>
      <c r="BS1168" s="23"/>
      <c r="BT1168" s="23"/>
      <c r="BU1168" s="23"/>
      <c r="BV1168" s="23"/>
      <c r="BW1168" s="23"/>
      <c r="BX1168" s="23"/>
      <c r="BY1168" s="23"/>
      <c r="BZ1168" s="23"/>
      <c r="CA1168" s="23"/>
      <c r="CB1168" s="23"/>
      <c r="CC1168" s="23"/>
      <c r="CD1168" s="23"/>
      <c r="CE1168" s="23"/>
      <c r="CF1168" s="23"/>
      <c r="CG1168" s="23"/>
      <c r="CH1168" s="23"/>
      <c r="CI1168" s="23"/>
      <c r="CJ1168" s="23"/>
      <c r="CK1168" s="23"/>
      <c r="CL1168" s="23"/>
      <c r="CM1168" s="23"/>
      <c r="CN1168" s="23"/>
      <c r="CO1168" s="23"/>
      <c r="CP1168" s="23"/>
      <c r="CQ1168" s="23"/>
      <c r="CR1168" s="23"/>
      <c r="CS1168" s="23"/>
      <c r="CT1168" s="23"/>
      <c r="CU1168" s="23"/>
      <c r="CV1168" s="23"/>
      <c r="CW1168" s="23"/>
      <c r="CX1168" s="23"/>
      <c r="CY1168" s="23"/>
      <c r="CZ1168" s="23"/>
      <c r="DA1168" s="23"/>
      <c r="DB1168" s="23"/>
      <c r="DC1168" s="23"/>
      <c r="DD1168" s="23"/>
      <c r="DE1168" s="23"/>
      <c r="DF1168" s="23"/>
      <c r="DG1168" s="23"/>
      <c r="DH1168" s="23"/>
      <c r="DI1168" s="23"/>
      <c r="DJ1168" s="23"/>
      <c r="DK1168" s="23"/>
      <c r="DL1168" s="23"/>
      <c r="DM1168" s="23"/>
      <c r="DN1168" s="23"/>
      <c r="DO1168" s="23"/>
      <c r="DP1168" s="23"/>
      <c r="DQ1168" s="23"/>
      <c r="DR1168" s="23"/>
      <c r="DS1168" s="23"/>
      <c r="DT1168" s="23"/>
      <c r="DU1168" s="23"/>
      <c r="DV1168" s="23"/>
      <c r="DW1168" s="23"/>
      <c r="DX1168" s="23"/>
      <c r="DY1168" s="23"/>
      <c r="DZ1168" s="23"/>
      <c r="EA1168" s="23"/>
      <c r="EB1168" s="23"/>
      <c r="EC1168" s="23"/>
      <c r="ED1168" s="23"/>
      <c r="EE1168" s="23"/>
      <c r="EF1168" s="23"/>
      <c r="EG1168" s="23"/>
      <c r="EH1168" s="23"/>
      <c r="EI1168" s="23"/>
      <c r="EJ1168" s="23"/>
      <c r="EK1168" s="23"/>
      <c r="EL1168" s="23"/>
      <c r="EM1168" s="23"/>
      <c r="EN1168" s="23"/>
      <c r="EO1168" s="23"/>
      <c r="EP1168" s="23"/>
      <c r="EQ1168" s="23"/>
      <c r="ER1168" s="23"/>
      <c r="ES1168" s="23"/>
      <c r="ET1168" s="23"/>
      <c r="EU1168" s="23"/>
      <c r="EV1168" s="23"/>
      <c r="EW1168" s="23"/>
      <c r="EX1168" s="23"/>
      <c r="EY1168" s="23"/>
      <c r="EZ1168" s="23"/>
      <c r="FA1168" s="23"/>
      <c r="FB1168" s="23"/>
      <c r="FC1168" s="23"/>
      <c r="FD1168" s="23"/>
      <c r="FE1168" s="23"/>
      <c r="FF1168" s="23"/>
      <c r="FG1168" s="23"/>
      <c r="FH1168" s="23"/>
      <c r="FI1168" s="23"/>
      <c r="FJ1168" s="23"/>
      <c r="FK1168" s="23"/>
      <c r="FL1168" s="23"/>
      <c r="FM1168" s="23"/>
      <c r="FN1168" s="23"/>
      <c r="FO1168" s="23"/>
      <c r="FP1168" s="23"/>
      <c r="FQ1168" s="23"/>
      <c r="FR1168" s="23"/>
      <c r="FS1168" s="23"/>
      <c r="FT1168" s="23"/>
      <c r="FU1168" s="23"/>
      <c r="FV1168" s="23"/>
      <c r="FW1168" s="23"/>
      <c r="FX1168" s="23"/>
      <c r="FY1168" s="23"/>
      <c r="FZ1168" s="23"/>
      <c r="GA1168" s="23"/>
      <c r="GB1168" s="23"/>
      <c r="GC1168" s="23"/>
      <c r="GD1168" s="23"/>
      <c r="GE1168" s="23"/>
      <c r="GF1168" s="23"/>
      <c r="GG1168" s="23"/>
      <c r="GH1168" s="23"/>
      <c r="GI1168" s="23"/>
      <c r="GJ1168" s="23"/>
      <c r="GK1168" s="23"/>
    </row>
    <row r="1169" spans="1:193" x14ac:dyDescent="0.35">
      <c r="A1169" s="23"/>
      <c r="B1169" s="23"/>
      <c r="C1169" s="23"/>
      <c r="D1169" s="23"/>
      <c r="E1169" s="23"/>
      <c r="F1169" s="23"/>
      <c r="G1169" s="23"/>
      <c r="H1169" s="23"/>
      <c r="I1169" s="23"/>
      <c r="J1169" s="23"/>
      <c r="K1169" s="23"/>
      <c r="L1169" s="23"/>
      <c r="M1169" s="23"/>
      <c r="N1169" s="23"/>
      <c r="O1169" s="23"/>
      <c r="P1169" s="23"/>
      <c r="Q1169" s="23"/>
      <c r="R1169" s="23"/>
      <c r="S1169" s="23"/>
      <c r="T1169" s="23"/>
      <c r="U1169" s="23"/>
      <c r="V1169" s="23"/>
      <c r="W1169" s="23"/>
      <c r="X1169" s="23"/>
      <c r="Y1169" s="23"/>
      <c r="Z1169" s="23"/>
      <c r="AA1169" s="23"/>
      <c r="AB1169" s="23"/>
      <c r="AC1169" s="23"/>
      <c r="AD1169" s="23"/>
      <c r="AE1169" s="23"/>
      <c r="AF1169" s="23"/>
      <c r="AG1169" s="23"/>
      <c r="AH1169" s="23"/>
      <c r="AI1169" s="23"/>
      <c r="AJ1169" s="23"/>
      <c r="AK1169" s="23"/>
      <c r="AL1169" s="23"/>
      <c r="AM1169" s="23"/>
      <c r="AN1169" s="23"/>
      <c r="AO1169" s="23"/>
      <c r="AP1169" s="23"/>
      <c r="AQ1169" s="23"/>
      <c r="AR1169" s="23"/>
      <c r="AS1169" s="23"/>
      <c r="AT1169" s="23"/>
      <c r="AU1169" s="23"/>
      <c r="AV1169" s="23"/>
      <c r="AW1169" s="23"/>
      <c r="AX1169" s="23"/>
      <c r="AY1169" s="23"/>
      <c r="AZ1169" s="23"/>
      <c r="BA1169" s="23"/>
      <c r="BB1169" s="23"/>
      <c r="BC1169" s="23"/>
      <c r="BD1169" s="23"/>
      <c r="BE1169" s="23"/>
      <c r="BF1169" s="23"/>
      <c r="BG1169" s="23"/>
      <c r="BH1169" s="23"/>
      <c r="BI1169" s="23"/>
      <c r="BJ1169" s="23"/>
      <c r="BK1169" s="23"/>
      <c r="BL1169" s="23"/>
      <c r="BM1169" s="23"/>
      <c r="BN1169" s="23"/>
      <c r="BO1169" s="23"/>
      <c r="BP1169" s="23"/>
      <c r="BQ1169" s="23"/>
      <c r="BR1169" s="23"/>
      <c r="BS1169" s="23"/>
      <c r="BT1169" s="23"/>
      <c r="BU1169" s="23"/>
      <c r="BV1169" s="23"/>
      <c r="BW1169" s="23"/>
      <c r="BX1169" s="23"/>
      <c r="BY1169" s="23"/>
      <c r="BZ1169" s="23"/>
      <c r="CA1169" s="23"/>
      <c r="CB1169" s="23"/>
      <c r="CC1169" s="23"/>
      <c r="CD1169" s="23"/>
      <c r="CE1169" s="23"/>
      <c r="CF1169" s="23"/>
      <c r="CG1169" s="23"/>
      <c r="CH1169" s="23"/>
      <c r="CI1169" s="23"/>
      <c r="CJ1169" s="23"/>
      <c r="CK1169" s="23"/>
      <c r="CL1169" s="23"/>
      <c r="CM1169" s="23"/>
      <c r="CN1169" s="23"/>
      <c r="CO1169" s="23"/>
      <c r="CP1169" s="23"/>
      <c r="CQ1169" s="23"/>
      <c r="CR1169" s="23"/>
      <c r="CS1169" s="23"/>
      <c r="CT1169" s="23"/>
      <c r="CU1169" s="23"/>
      <c r="CV1169" s="23"/>
      <c r="CW1169" s="23"/>
      <c r="CX1169" s="23"/>
      <c r="CY1169" s="23"/>
      <c r="CZ1169" s="23"/>
      <c r="DA1169" s="23"/>
      <c r="DB1169" s="23"/>
      <c r="DC1169" s="23"/>
      <c r="DD1169" s="23"/>
      <c r="DE1169" s="23"/>
      <c r="DF1169" s="23"/>
      <c r="DG1169" s="23"/>
      <c r="DH1169" s="23"/>
      <c r="DI1169" s="23"/>
      <c r="DJ1169" s="23"/>
      <c r="DK1169" s="23"/>
      <c r="DL1169" s="23"/>
      <c r="DM1169" s="23"/>
      <c r="DN1169" s="23"/>
      <c r="DO1169" s="23"/>
      <c r="DP1169" s="23"/>
      <c r="DQ1169" s="23"/>
      <c r="DR1169" s="23"/>
      <c r="DS1169" s="23"/>
      <c r="DT1169" s="23"/>
      <c r="DU1169" s="23"/>
      <c r="DV1169" s="23"/>
      <c r="DW1169" s="23"/>
      <c r="DX1169" s="23"/>
      <c r="DY1169" s="23"/>
      <c r="DZ1169" s="23"/>
      <c r="EA1169" s="23"/>
      <c r="EB1169" s="23"/>
      <c r="EC1169" s="23"/>
      <c r="ED1169" s="23"/>
      <c r="EE1169" s="23"/>
      <c r="EF1169" s="23"/>
      <c r="EG1169" s="23"/>
      <c r="EH1169" s="23"/>
      <c r="EI1169" s="23"/>
      <c r="EJ1169" s="23"/>
      <c r="EK1169" s="23"/>
      <c r="EL1169" s="23"/>
      <c r="EM1169" s="23"/>
      <c r="EN1169" s="23"/>
      <c r="EO1169" s="23"/>
      <c r="EP1169" s="23"/>
      <c r="EQ1169" s="23"/>
      <c r="ER1169" s="23"/>
      <c r="ES1169" s="23"/>
      <c r="ET1169" s="23"/>
      <c r="EU1169" s="23"/>
      <c r="EV1169" s="23"/>
      <c r="EW1169" s="23"/>
      <c r="EX1169" s="23"/>
      <c r="EY1169" s="23"/>
      <c r="EZ1169" s="23"/>
      <c r="FA1169" s="23"/>
      <c r="FB1169" s="23"/>
      <c r="FC1169" s="23"/>
      <c r="FD1169" s="23"/>
      <c r="FE1169" s="23"/>
      <c r="FF1169" s="23"/>
      <c r="FG1169" s="23"/>
      <c r="FH1169" s="23"/>
      <c r="FI1169" s="23"/>
      <c r="FJ1169" s="23"/>
      <c r="FK1169" s="23"/>
      <c r="FL1169" s="23"/>
      <c r="FM1169" s="23"/>
      <c r="FN1169" s="23"/>
      <c r="FO1169" s="23"/>
      <c r="FP1169" s="23"/>
      <c r="FQ1169" s="23"/>
      <c r="FR1169" s="23"/>
      <c r="FS1169" s="23"/>
      <c r="FT1169" s="23"/>
      <c r="FU1169" s="23"/>
      <c r="FV1169" s="23"/>
      <c r="FW1169" s="23"/>
      <c r="FX1169" s="23"/>
      <c r="FY1169" s="23"/>
      <c r="FZ1169" s="23"/>
      <c r="GA1169" s="23"/>
      <c r="GB1169" s="23"/>
      <c r="GC1169" s="23"/>
      <c r="GD1169" s="23"/>
      <c r="GE1169" s="23"/>
      <c r="GF1169" s="23"/>
      <c r="GG1169" s="23"/>
      <c r="GH1169" s="23"/>
      <c r="GI1169" s="23"/>
      <c r="GJ1169" s="23"/>
      <c r="GK1169" s="23"/>
    </row>
    <row r="1170" spans="1:193" x14ac:dyDescent="0.35">
      <c r="A1170" s="23"/>
      <c r="B1170" s="23"/>
      <c r="C1170" s="23"/>
      <c r="D1170" s="23"/>
      <c r="E1170" s="23"/>
      <c r="F1170" s="23"/>
      <c r="G1170" s="23"/>
      <c r="H1170" s="23"/>
      <c r="I1170" s="23"/>
      <c r="J1170" s="23"/>
      <c r="K1170" s="23"/>
      <c r="L1170" s="23"/>
      <c r="M1170" s="23"/>
      <c r="N1170" s="23"/>
      <c r="O1170" s="23"/>
      <c r="P1170" s="23"/>
      <c r="Q1170" s="23"/>
      <c r="R1170" s="23"/>
      <c r="S1170" s="23"/>
      <c r="T1170" s="23"/>
      <c r="U1170" s="23"/>
      <c r="V1170" s="23"/>
      <c r="W1170" s="23"/>
      <c r="X1170" s="23"/>
      <c r="Y1170" s="23"/>
      <c r="Z1170" s="23"/>
      <c r="AA1170" s="23"/>
      <c r="AB1170" s="23"/>
      <c r="AC1170" s="23"/>
      <c r="AD1170" s="23"/>
      <c r="AE1170" s="23"/>
      <c r="AF1170" s="23"/>
      <c r="AG1170" s="23"/>
      <c r="AH1170" s="23"/>
      <c r="AI1170" s="23"/>
      <c r="AJ1170" s="23"/>
      <c r="AK1170" s="23"/>
      <c r="AL1170" s="23"/>
      <c r="AM1170" s="23"/>
      <c r="AN1170" s="23"/>
      <c r="AO1170" s="23"/>
      <c r="AP1170" s="23"/>
      <c r="AQ1170" s="23"/>
      <c r="AR1170" s="23"/>
      <c r="AS1170" s="23"/>
      <c r="AT1170" s="23"/>
      <c r="AU1170" s="23"/>
      <c r="AV1170" s="23"/>
      <c r="AW1170" s="23"/>
      <c r="AX1170" s="23"/>
      <c r="AY1170" s="23"/>
      <c r="AZ1170" s="23"/>
      <c r="BA1170" s="23"/>
      <c r="BB1170" s="23"/>
      <c r="BC1170" s="23"/>
      <c r="BD1170" s="23"/>
      <c r="BE1170" s="23"/>
      <c r="BF1170" s="23"/>
      <c r="BG1170" s="23"/>
      <c r="BH1170" s="23"/>
      <c r="BI1170" s="23"/>
      <c r="BJ1170" s="23"/>
      <c r="BK1170" s="23"/>
      <c r="BL1170" s="23"/>
      <c r="BM1170" s="23"/>
      <c r="BN1170" s="23"/>
      <c r="BO1170" s="23"/>
      <c r="BP1170" s="23"/>
      <c r="BQ1170" s="23"/>
      <c r="BR1170" s="23"/>
      <c r="BS1170" s="23"/>
      <c r="BT1170" s="23"/>
      <c r="BU1170" s="23"/>
      <c r="BV1170" s="23"/>
      <c r="BW1170" s="23"/>
      <c r="BX1170" s="23"/>
      <c r="BY1170" s="23"/>
      <c r="BZ1170" s="23"/>
      <c r="CA1170" s="23"/>
      <c r="CB1170" s="23"/>
      <c r="CC1170" s="23"/>
      <c r="CD1170" s="23"/>
      <c r="CE1170" s="23"/>
      <c r="CF1170" s="23"/>
      <c r="CG1170" s="23"/>
      <c r="CH1170" s="23"/>
      <c r="CI1170" s="23"/>
      <c r="CJ1170" s="23"/>
      <c r="CK1170" s="23"/>
      <c r="CL1170" s="23"/>
      <c r="CM1170" s="23"/>
      <c r="CN1170" s="23"/>
      <c r="CO1170" s="23"/>
      <c r="CP1170" s="23"/>
      <c r="CQ1170" s="23"/>
      <c r="CR1170" s="23"/>
      <c r="CS1170" s="23"/>
      <c r="CT1170" s="23"/>
      <c r="CU1170" s="23"/>
      <c r="CV1170" s="23"/>
      <c r="CW1170" s="23"/>
      <c r="CX1170" s="23"/>
      <c r="CY1170" s="23"/>
      <c r="CZ1170" s="23"/>
      <c r="DA1170" s="23"/>
      <c r="DB1170" s="23"/>
      <c r="DC1170" s="23"/>
      <c r="DD1170" s="23"/>
      <c r="DE1170" s="23"/>
      <c r="DF1170" s="23"/>
      <c r="DG1170" s="23"/>
      <c r="DH1170" s="23"/>
      <c r="DI1170" s="23"/>
      <c r="DJ1170" s="23"/>
      <c r="DK1170" s="23"/>
      <c r="DL1170" s="23"/>
      <c r="DM1170" s="23"/>
      <c r="DN1170" s="23"/>
      <c r="DO1170" s="23"/>
      <c r="DP1170" s="23"/>
      <c r="DQ1170" s="23"/>
      <c r="DR1170" s="23"/>
      <c r="DS1170" s="23"/>
      <c r="DT1170" s="23"/>
      <c r="DU1170" s="23"/>
      <c r="DV1170" s="23"/>
      <c r="DW1170" s="23"/>
      <c r="DX1170" s="23"/>
      <c r="DY1170" s="23"/>
      <c r="DZ1170" s="23"/>
      <c r="EA1170" s="23"/>
      <c r="EB1170" s="23"/>
      <c r="EC1170" s="23"/>
      <c r="ED1170" s="23"/>
      <c r="EE1170" s="23"/>
      <c r="EF1170" s="23"/>
      <c r="EG1170" s="23"/>
      <c r="EH1170" s="23"/>
      <c r="EI1170" s="23"/>
      <c r="EJ1170" s="23"/>
      <c r="EK1170" s="23"/>
      <c r="EL1170" s="23"/>
      <c r="EM1170" s="23"/>
      <c r="EN1170" s="23"/>
      <c r="EO1170" s="23"/>
      <c r="EP1170" s="23"/>
      <c r="EQ1170" s="23"/>
      <c r="ER1170" s="23"/>
      <c r="ES1170" s="23"/>
      <c r="ET1170" s="23"/>
      <c r="EU1170" s="23"/>
      <c r="EV1170" s="23"/>
      <c r="EW1170" s="23"/>
      <c r="EX1170" s="23"/>
      <c r="EY1170" s="23"/>
      <c r="EZ1170" s="23"/>
      <c r="FA1170" s="23"/>
      <c r="FB1170" s="23"/>
      <c r="FC1170" s="23"/>
      <c r="FD1170" s="23"/>
      <c r="FE1170" s="23"/>
      <c r="FF1170" s="23"/>
      <c r="FG1170" s="23"/>
      <c r="FH1170" s="23"/>
      <c r="FI1170" s="23"/>
      <c r="FJ1170" s="23"/>
      <c r="FK1170" s="23"/>
      <c r="FL1170" s="23"/>
      <c r="FM1170" s="23"/>
      <c r="FN1170" s="23"/>
      <c r="FO1170" s="23"/>
      <c r="FP1170" s="23"/>
      <c r="FQ1170" s="23"/>
      <c r="FR1170" s="23"/>
      <c r="FS1170" s="23"/>
      <c r="FT1170" s="23"/>
      <c r="FU1170" s="23"/>
      <c r="FV1170" s="23"/>
      <c r="FW1170" s="23"/>
      <c r="FX1170" s="23"/>
      <c r="FY1170" s="23"/>
      <c r="FZ1170" s="23"/>
      <c r="GA1170" s="23"/>
      <c r="GB1170" s="23"/>
      <c r="GC1170" s="23"/>
      <c r="GD1170" s="23"/>
      <c r="GE1170" s="23"/>
      <c r="GF1170" s="23"/>
      <c r="GG1170" s="23"/>
      <c r="GH1170" s="23"/>
      <c r="GI1170" s="23"/>
      <c r="GJ1170" s="23"/>
      <c r="GK1170" s="23"/>
    </row>
    <row r="1171" spans="1:193" x14ac:dyDescent="0.35">
      <c r="A1171" s="23"/>
      <c r="B1171" s="23"/>
      <c r="C1171" s="23"/>
      <c r="D1171" s="23"/>
      <c r="E1171" s="23"/>
      <c r="F1171" s="23"/>
      <c r="G1171" s="23"/>
      <c r="H1171" s="23"/>
      <c r="I1171" s="23"/>
      <c r="J1171" s="23"/>
      <c r="K1171" s="23"/>
      <c r="L1171" s="23"/>
      <c r="M1171" s="23"/>
      <c r="N1171" s="23"/>
      <c r="O1171" s="23"/>
      <c r="P1171" s="23"/>
      <c r="Q1171" s="23"/>
      <c r="R1171" s="23"/>
      <c r="S1171" s="23"/>
      <c r="T1171" s="23"/>
      <c r="U1171" s="23"/>
      <c r="V1171" s="23"/>
      <c r="W1171" s="23"/>
      <c r="X1171" s="23"/>
      <c r="Y1171" s="23"/>
      <c r="Z1171" s="23"/>
      <c r="AA1171" s="23"/>
      <c r="AB1171" s="23"/>
      <c r="AC1171" s="23"/>
      <c r="AD1171" s="23"/>
      <c r="AE1171" s="23"/>
      <c r="AF1171" s="23"/>
      <c r="AG1171" s="23"/>
      <c r="AH1171" s="23"/>
      <c r="AI1171" s="23"/>
      <c r="AJ1171" s="23"/>
      <c r="AK1171" s="23"/>
      <c r="AL1171" s="23"/>
      <c r="AM1171" s="23"/>
      <c r="AN1171" s="23"/>
      <c r="AO1171" s="23"/>
      <c r="AP1171" s="23"/>
      <c r="AQ1171" s="23"/>
      <c r="AR1171" s="23"/>
      <c r="AS1171" s="23"/>
      <c r="AT1171" s="23"/>
      <c r="AU1171" s="23"/>
      <c r="AV1171" s="23"/>
      <c r="AW1171" s="23"/>
      <c r="AX1171" s="23"/>
      <c r="AY1171" s="23"/>
      <c r="AZ1171" s="23"/>
      <c r="BA1171" s="23"/>
      <c r="BB1171" s="23"/>
      <c r="BC1171" s="23"/>
      <c r="BD1171" s="23"/>
      <c r="BE1171" s="23"/>
      <c r="BF1171" s="23"/>
      <c r="BG1171" s="23"/>
      <c r="BH1171" s="23"/>
      <c r="BI1171" s="23"/>
      <c r="BJ1171" s="23"/>
      <c r="BK1171" s="23"/>
      <c r="BL1171" s="23"/>
      <c r="BM1171" s="23"/>
      <c r="BN1171" s="23"/>
      <c r="BO1171" s="23"/>
      <c r="BP1171" s="23"/>
      <c r="BQ1171" s="23"/>
      <c r="BR1171" s="23"/>
      <c r="BS1171" s="23"/>
      <c r="BT1171" s="23"/>
      <c r="BU1171" s="23"/>
      <c r="BV1171" s="23"/>
      <c r="BW1171" s="23"/>
      <c r="BX1171" s="23"/>
      <c r="BY1171" s="23"/>
      <c r="BZ1171" s="23"/>
      <c r="CA1171" s="23"/>
      <c r="CB1171" s="23"/>
      <c r="CC1171" s="23"/>
      <c r="CD1171" s="23"/>
      <c r="CE1171" s="23"/>
      <c r="CF1171" s="23"/>
      <c r="CG1171" s="23"/>
      <c r="CH1171" s="23"/>
      <c r="CI1171" s="23"/>
      <c r="CJ1171" s="23"/>
      <c r="CK1171" s="23"/>
      <c r="CL1171" s="23"/>
      <c r="CM1171" s="23"/>
      <c r="CN1171" s="23"/>
      <c r="CO1171" s="23"/>
      <c r="CP1171" s="23"/>
      <c r="CQ1171" s="23"/>
      <c r="CR1171" s="23"/>
      <c r="CS1171" s="23"/>
      <c r="CT1171" s="23"/>
      <c r="CU1171" s="23"/>
      <c r="CV1171" s="23"/>
      <c r="CW1171" s="23"/>
      <c r="CX1171" s="23"/>
      <c r="CY1171" s="23"/>
      <c r="CZ1171" s="23"/>
      <c r="DA1171" s="23"/>
      <c r="DB1171" s="23"/>
      <c r="DC1171" s="23"/>
      <c r="DD1171" s="23"/>
      <c r="DE1171" s="23"/>
      <c r="DF1171" s="23"/>
      <c r="DG1171" s="23"/>
      <c r="DH1171" s="23"/>
      <c r="DI1171" s="23"/>
      <c r="DJ1171" s="23"/>
      <c r="DK1171" s="23"/>
      <c r="DL1171" s="23"/>
      <c r="DM1171" s="23"/>
      <c r="DN1171" s="23"/>
      <c r="DO1171" s="23"/>
      <c r="DP1171" s="23"/>
      <c r="DQ1171" s="23"/>
      <c r="DR1171" s="23"/>
      <c r="DS1171" s="23"/>
      <c r="DT1171" s="23"/>
      <c r="DU1171" s="23"/>
      <c r="DV1171" s="23"/>
      <c r="DW1171" s="23"/>
      <c r="DX1171" s="23"/>
      <c r="DY1171" s="23"/>
      <c r="DZ1171" s="23"/>
      <c r="EA1171" s="23"/>
      <c r="EB1171" s="23"/>
      <c r="EC1171" s="23"/>
      <c r="ED1171" s="23"/>
      <c r="EE1171" s="23"/>
      <c r="EF1171" s="23"/>
      <c r="EG1171" s="23"/>
      <c r="EH1171" s="23"/>
      <c r="EI1171" s="23"/>
      <c r="EJ1171" s="23"/>
      <c r="EK1171" s="23"/>
      <c r="EL1171" s="23"/>
      <c r="EM1171" s="23"/>
      <c r="EN1171" s="23"/>
      <c r="EO1171" s="23"/>
      <c r="EP1171" s="23"/>
      <c r="EQ1171" s="23"/>
      <c r="ER1171" s="23"/>
      <c r="ES1171" s="23"/>
      <c r="ET1171" s="23"/>
      <c r="EU1171" s="23"/>
      <c r="EV1171" s="23"/>
      <c r="EW1171" s="23"/>
      <c r="EX1171" s="23"/>
      <c r="EY1171" s="23"/>
      <c r="EZ1171" s="23"/>
      <c r="FA1171" s="23"/>
      <c r="FB1171" s="23"/>
      <c r="FC1171" s="23"/>
      <c r="FD1171" s="23"/>
      <c r="FE1171" s="23"/>
      <c r="FF1171" s="23"/>
      <c r="FG1171" s="23"/>
      <c r="FH1171" s="23"/>
      <c r="FI1171" s="23"/>
      <c r="FJ1171" s="23"/>
      <c r="FK1171" s="23"/>
      <c r="FL1171" s="23"/>
      <c r="FM1171" s="23"/>
      <c r="FN1171" s="23"/>
      <c r="FO1171" s="23"/>
      <c r="FP1171" s="23"/>
      <c r="FQ1171" s="23"/>
      <c r="FR1171" s="23"/>
      <c r="FS1171" s="23"/>
      <c r="FT1171" s="23"/>
      <c r="FU1171" s="23"/>
      <c r="FV1171" s="23"/>
      <c r="FW1171" s="23"/>
      <c r="FX1171" s="23"/>
      <c r="FY1171" s="23"/>
      <c r="FZ1171" s="23"/>
      <c r="GA1171" s="23"/>
      <c r="GB1171" s="23"/>
      <c r="GC1171" s="23"/>
      <c r="GD1171" s="23"/>
      <c r="GE1171" s="23"/>
      <c r="GF1171" s="23"/>
      <c r="GG1171" s="23"/>
      <c r="GH1171" s="23"/>
      <c r="GI1171" s="23"/>
      <c r="GJ1171" s="23"/>
      <c r="GK1171" s="23"/>
    </row>
  </sheetData>
  <mergeCells count="1">
    <mergeCell ref="A13:P14"/>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A1:V22"/>
  <sheetViews>
    <sheetView showGridLines="0" zoomScaleNormal="100" workbookViewId="0">
      <selection activeCell="C3" sqref="C3"/>
    </sheetView>
  </sheetViews>
  <sheetFormatPr defaultColWidth="9.265625" defaultRowHeight="13.5" x14ac:dyDescent="0.35"/>
  <cols>
    <col min="1" max="1" width="6.265625" style="22" customWidth="1"/>
    <col min="2" max="2" width="138.73046875" style="22" customWidth="1"/>
    <col min="3" max="3" width="35.59765625" style="22" bestFit="1" customWidth="1"/>
    <col min="4" max="16384" width="9.265625" style="22"/>
  </cols>
  <sheetData>
    <row r="1" spans="1:22" ht="13.9" x14ac:dyDescent="0.4">
      <c r="A1" s="161" t="s">
        <v>31</v>
      </c>
      <c r="B1" s="228"/>
      <c r="C1" s="228"/>
      <c r="D1" s="160"/>
      <c r="E1" s="160"/>
      <c r="F1" s="160"/>
      <c r="G1" s="160"/>
      <c r="H1" s="160"/>
      <c r="I1" s="160"/>
      <c r="J1" s="160"/>
      <c r="K1" s="160"/>
      <c r="L1" s="160"/>
      <c r="M1" s="160"/>
      <c r="N1" s="160"/>
      <c r="O1" s="160"/>
      <c r="P1" s="160"/>
      <c r="Q1" s="160"/>
      <c r="R1" s="160"/>
      <c r="S1" s="160"/>
      <c r="T1" s="160"/>
      <c r="U1" s="160"/>
      <c r="V1" s="160"/>
    </row>
    <row r="2" spans="1:22" ht="13.9" x14ac:dyDescent="0.4">
      <c r="A2" s="161" t="s">
        <v>32</v>
      </c>
      <c r="B2" s="228"/>
      <c r="C2" s="228"/>
      <c r="D2" s="160"/>
      <c r="E2" s="160"/>
      <c r="F2" s="160"/>
      <c r="G2" s="160"/>
      <c r="H2" s="160"/>
      <c r="I2" s="160"/>
      <c r="J2" s="160"/>
      <c r="K2" s="160"/>
      <c r="L2" s="160"/>
      <c r="M2" s="160"/>
      <c r="N2" s="160"/>
      <c r="O2" s="160"/>
      <c r="P2" s="160"/>
      <c r="Q2" s="160"/>
      <c r="R2" s="160"/>
      <c r="S2" s="160"/>
      <c r="T2" s="160"/>
      <c r="U2" s="160"/>
      <c r="V2" s="160"/>
    </row>
    <row r="3" spans="1:22" ht="87" customHeight="1" x14ac:dyDescent="0.35">
      <c r="A3" s="383" t="s">
        <v>33</v>
      </c>
      <c r="B3" s="383"/>
      <c r="C3" s="228"/>
      <c r="D3" s="160"/>
      <c r="E3" s="160"/>
      <c r="F3" s="160"/>
      <c r="G3" s="160"/>
      <c r="H3" s="160"/>
      <c r="I3" s="160"/>
      <c r="J3" s="160"/>
      <c r="K3" s="160"/>
      <c r="L3" s="160"/>
      <c r="M3" s="160"/>
      <c r="N3" s="160"/>
      <c r="O3" s="160"/>
      <c r="P3" s="160"/>
      <c r="Q3" s="160"/>
      <c r="R3" s="160"/>
      <c r="S3" s="160"/>
      <c r="T3" s="160"/>
      <c r="U3" s="160"/>
      <c r="V3" s="160"/>
    </row>
    <row r="4" spans="1:22" s="160" customFormat="1" x14ac:dyDescent="0.35">
      <c r="A4" s="162"/>
      <c r="B4" s="225"/>
      <c r="C4" s="228"/>
    </row>
    <row r="5" spans="1:22" ht="13.9" x14ac:dyDescent="0.4">
      <c r="A5" s="161" t="s">
        <v>34</v>
      </c>
      <c r="B5" s="228"/>
      <c r="C5" s="228"/>
      <c r="D5" s="160"/>
      <c r="E5" s="160"/>
      <c r="F5" s="160"/>
      <c r="G5" s="160"/>
      <c r="H5" s="160"/>
      <c r="I5" s="160"/>
      <c r="J5" s="160"/>
      <c r="K5" s="160"/>
      <c r="L5" s="160"/>
      <c r="M5" s="160"/>
      <c r="N5" s="160"/>
      <c r="O5" s="160"/>
      <c r="P5" s="160"/>
      <c r="Q5" s="160"/>
      <c r="R5" s="160"/>
      <c r="S5" s="160"/>
      <c r="T5" s="160"/>
      <c r="U5" s="160"/>
      <c r="V5" s="160"/>
    </row>
    <row r="6" spans="1:22" x14ac:dyDescent="0.35">
      <c r="A6" s="162" t="s">
        <v>242</v>
      </c>
      <c r="B6" s="228"/>
      <c r="C6" s="228"/>
      <c r="D6" s="160"/>
      <c r="E6" s="160"/>
      <c r="F6" s="160"/>
      <c r="G6" s="160"/>
      <c r="H6" s="160"/>
      <c r="I6" s="160"/>
      <c r="J6" s="160"/>
      <c r="K6" s="160"/>
      <c r="L6" s="160"/>
      <c r="M6" s="160"/>
      <c r="N6" s="160"/>
      <c r="O6" s="160"/>
      <c r="P6" s="160"/>
      <c r="Q6" s="160"/>
      <c r="R6" s="160"/>
      <c r="S6" s="160"/>
      <c r="T6" s="160"/>
      <c r="U6" s="160"/>
      <c r="V6" s="160"/>
    </row>
    <row r="7" spans="1:22" x14ac:dyDescent="0.35">
      <c r="A7" s="228" t="s">
        <v>35</v>
      </c>
      <c r="B7" s="228"/>
      <c r="C7" s="228"/>
      <c r="D7" s="160"/>
      <c r="E7" s="160"/>
      <c r="F7" s="160"/>
      <c r="G7" s="160"/>
      <c r="H7" s="160"/>
      <c r="I7" s="160"/>
      <c r="J7" s="160"/>
      <c r="K7" s="160"/>
      <c r="L7" s="160"/>
      <c r="M7" s="160"/>
      <c r="N7" s="160"/>
      <c r="O7" s="160"/>
      <c r="P7" s="160"/>
      <c r="Q7" s="160"/>
      <c r="R7" s="160"/>
      <c r="S7" s="160"/>
      <c r="T7" s="160"/>
      <c r="U7" s="160"/>
      <c r="V7" s="160"/>
    </row>
    <row r="8" spans="1:22" x14ac:dyDescent="0.35">
      <c r="A8" s="124" t="s">
        <v>36</v>
      </c>
      <c r="B8" s="24" t="s">
        <v>243</v>
      </c>
      <c r="C8" s="24"/>
      <c r="D8" s="160"/>
      <c r="E8" s="160"/>
      <c r="F8" s="160"/>
      <c r="G8" s="160"/>
      <c r="H8" s="160"/>
      <c r="I8" s="160"/>
      <c r="J8" s="160"/>
      <c r="K8" s="160"/>
      <c r="L8" s="160"/>
      <c r="M8" s="160"/>
      <c r="N8" s="160"/>
      <c r="O8" s="160"/>
      <c r="P8" s="160"/>
      <c r="Q8" s="160"/>
      <c r="R8" s="160"/>
      <c r="S8" s="160"/>
      <c r="T8" s="160"/>
      <c r="U8" s="160"/>
      <c r="V8" s="160"/>
    </row>
    <row r="9" spans="1:22" x14ac:dyDescent="0.35">
      <c r="A9" s="124" t="s">
        <v>37</v>
      </c>
      <c r="B9" s="24" t="s">
        <v>38</v>
      </c>
      <c r="C9" s="24"/>
    </row>
    <row r="10" spans="1:22" x14ac:dyDescent="0.35">
      <c r="A10" s="124" t="s">
        <v>39</v>
      </c>
      <c r="B10" s="24" t="s">
        <v>40</v>
      </c>
      <c r="C10" s="24"/>
    </row>
    <row r="11" spans="1:22" x14ac:dyDescent="0.35">
      <c r="A11" s="24" t="s">
        <v>35</v>
      </c>
      <c r="B11" s="24"/>
      <c r="C11" s="24"/>
    </row>
    <row r="12" spans="1:22" ht="84.75" customHeight="1" x14ac:dyDescent="0.35">
      <c r="A12" s="388" t="s">
        <v>244</v>
      </c>
      <c r="B12" s="388"/>
      <c r="C12" s="226"/>
    </row>
    <row r="13" spans="1:22" x14ac:dyDescent="0.35">
      <c r="A13" s="24"/>
      <c r="B13" s="24"/>
      <c r="C13" s="24"/>
    </row>
    <row r="14" spans="1:22" ht="47.25" customHeight="1" x14ac:dyDescent="0.35">
      <c r="A14" s="389" t="s">
        <v>245</v>
      </c>
      <c r="B14" s="389"/>
      <c r="C14" s="24"/>
    </row>
    <row r="15" spans="1:22" x14ac:dyDescent="0.35">
      <c r="A15" s="24" t="s">
        <v>35</v>
      </c>
      <c r="B15" s="24"/>
      <c r="C15" s="24"/>
    </row>
    <row r="16" spans="1:22" ht="105.6" customHeight="1" x14ac:dyDescent="0.35">
      <c r="A16" s="390" t="s">
        <v>251</v>
      </c>
      <c r="B16" s="391"/>
      <c r="C16" s="24"/>
    </row>
    <row r="17" spans="1:3" x14ac:dyDescent="0.35">
      <c r="A17" s="24"/>
      <c r="B17" s="24"/>
      <c r="C17" s="24"/>
    </row>
    <row r="18" spans="1:3" ht="93" customHeight="1" x14ac:dyDescent="0.35">
      <c r="A18" s="392" t="s">
        <v>250</v>
      </c>
      <c r="B18" s="386"/>
      <c r="C18" s="24"/>
    </row>
    <row r="20" spans="1:3" ht="54" customHeight="1" x14ac:dyDescent="0.35">
      <c r="A20" s="384" t="s">
        <v>249</v>
      </c>
      <c r="B20" s="385"/>
    </row>
    <row r="22" spans="1:3" x14ac:dyDescent="0.35">
      <c r="A22" s="386"/>
      <c r="B22" s="387"/>
    </row>
  </sheetData>
  <mergeCells count="7">
    <mergeCell ref="A3:B3"/>
    <mergeCell ref="A20:B20"/>
    <mergeCell ref="A22:B22"/>
    <mergeCell ref="A12:B12"/>
    <mergeCell ref="A14:B14"/>
    <mergeCell ref="A16:B16"/>
    <mergeCell ref="A18:B18"/>
  </mergeCells>
  <pageMargins left="0.25" right="0.25" top="0.75" bottom="0.75" header="0.3" footer="0.3"/>
  <pageSetup scale="3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4002B"/>
    <pageSetUpPr fitToPage="1"/>
  </sheetPr>
  <dimension ref="A1"/>
  <sheetViews>
    <sheetView showGridLines="0" workbookViewId="0">
      <selection activeCell="H35" sqref="H35"/>
    </sheetView>
  </sheetViews>
  <sheetFormatPr defaultColWidth="9.1328125" defaultRowHeight="13.5" x14ac:dyDescent="0.35"/>
  <cols>
    <col min="1" max="16384" width="9.1328125" style="120"/>
  </cols>
  <sheetData/>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O83"/>
  <sheetViews>
    <sheetView showGridLines="0" zoomScaleNormal="100" workbookViewId="0">
      <pane xSplit="1" ySplit="4" topLeftCell="D5" activePane="bottomRight" state="frozen"/>
      <selection activeCell="O83" sqref="O83"/>
      <selection pane="topRight" activeCell="O83" sqref="O83"/>
      <selection pane="bottomLeft" activeCell="O83" sqref="O83"/>
      <selection pane="bottomRight" activeCell="H37" sqref="H37"/>
    </sheetView>
  </sheetViews>
  <sheetFormatPr defaultColWidth="9.1328125" defaultRowHeight="13.5" outlineLevelCol="1" x14ac:dyDescent="0.35"/>
  <cols>
    <col min="1" max="1" width="57.1328125" style="124" customWidth="1"/>
    <col min="2" max="3" width="20.265625" style="160" hidden="1" customWidth="1" outlineLevel="1"/>
    <col min="4" max="4" width="20.265625" style="160" customWidth="1" collapsed="1"/>
    <col min="5" max="6" width="20.1328125" style="160" hidden="1" customWidth="1" outlineLevel="1"/>
    <col min="7" max="7" width="21" style="160" hidden="1" customWidth="1" outlineLevel="1" collapsed="1"/>
    <col min="8" max="8" width="21" style="160" bestFit="1" customWidth="1" collapsed="1"/>
    <col min="9" max="9" width="10.86328125" style="123" bestFit="1" customWidth="1"/>
    <col min="10" max="16384" width="9.1328125" style="123"/>
  </cols>
  <sheetData>
    <row r="1" spans="1:9" ht="13.9" x14ac:dyDescent="0.4">
      <c r="A1" s="34" t="s">
        <v>103</v>
      </c>
    </row>
    <row r="2" spans="1:9" x14ac:dyDescent="0.35">
      <c r="A2" s="23" t="s">
        <v>61</v>
      </c>
    </row>
    <row r="3" spans="1:9" ht="13.9" x14ac:dyDescent="0.4">
      <c r="A3" s="31"/>
      <c r="B3" s="178">
        <v>42735</v>
      </c>
      <c r="C3" s="178">
        <v>43100</v>
      </c>
      <c r="D3" s="241">
        <v>43465</v>
      </c>
      <c r="E3" s="178">
        <v>43555</v>
      </c>
      <c r="F3" s="178">
        <v>43646</v>
      </c>
      <c r="G3" s="178">
        <v>43738</v>
      </c>
      <c r="H3" s="241">
        <v>43830</v>
      </c>
    </row>
    <row r="4" spans="1:9" ht="13.9" x14ac:dyDescent="0.35">
      <c r="A4" s="43" t="s">
        <v>104</v>
      </c>
      <c r="B4" s="46"/>
      <c r="C4" s="46"/>
      <c r="D4" s="46"/>
      <c r="E4" s="46"/>
      <c r="F4" s="46"/>
      <c r="G4" s="46"/>
      <c r="H4" s="46"/>
    </row>
    <row r="5" spans="1:9" ht="14.25" x14ac:dyDescent="0.35">
      <c r="A5" s="32" t="s">
        <v>105</v>
      </c>
      <c r="B5" s="163">
        <v>382.3</v>
      </c>
      <c r="C5" s="182">
        <v>405.6</v>
      </c>
      <c r="D5" s="107">
        <v>895.3</v>
      </c>
      <c r="E5" s="107">
        <v>411</v>
      </c>
      <c r="F5" s="107">
        <v>423.7</v>
      </c>
      <c r="G5" s="107">
        <v>400.1</v>
      </c>
      <c r="H5" s="107">
        <v>813.2</v>
      </c>
      <c r="I5" s="274"/>
    </row>
    <row r="6" spans="1:9" ht="14.25" x14ac:dyDescent="0.35">
      <c r="A6" s="32" t="s">
        <v>106</v>
      </c>
      <c r="B6" s="163">
        <v>1280.7</v>
      </c>
      <c r="C6" s="163">
        <v>1314</v>
      </c>
      <c r="D6" s="47">
        <v>1463.5</v>
      </c>
      <c r="E6" s="47">
        <v>1370.9</v>
      </c>
      <c r="F6" s="47">
        <v>1362.4</v>
      </c>
      <c r="G6" s="47">
        <v>1352</v>
      </c>
      <c r="H6" s="47">
        <v>1524.2</v>
      </c>
      <c r="I6" s="275"/>
    </row>
    <row r="7" spans="1:9" x14ac:dyDescent="0.35">
      <c r="A7" s="32" t="s">
        <v>107</v>
      </c>
      <c r="B7" s="163">
        <v>36.5</v>
      </c>
      <c r="C7" s="163">
        <v>14.6</v>
      </c>
      <c r="D7" s="47">
        <v>41.1</v>
      </c>
      <c r="E7" s="47">
        <v>38</v>
      </c>
      <c r="F7" s="47">
        <v>39.5</v>
      </c>
      <c r="G7" s="47">
        <v>43.7</v>
      </c>
      <c r="H7" s="47">
        <v>39</v>
      </c>
    </row>
    <row r="8" spans="1:9" x14ac:dyDescent="0.35">
      <c r="A8" s="32" t="s">
        <v>108</v>
      </c>
      <c r="B8" s="183">
        <v>141.4</v>
      </c>
      <c r="C8" s="163">
        <v>176.3</v>
      </c>
      <c r="D8" s="47">
        <v>343.4</v>
      </c>
      <c r="E8" s="47">
        <v>312.2</v>
      </c>
      <c r="F8" s="47">
        <v>438.5</v>
      </c>
      <c r="G8" s="47">
        <v>494</v>
      </c>
      <c r="H8" s="47">
        <v>484.4</v>
      </c>
    </row>
    <row r="9" spans="1:9" x14ac:dyDescent="0.35">
      <c r="A9" s="45" t="s">
        <v>109</v>
      </c>
      <c r="B9" s="48">
        <f>SUM(B5:B8)</f>
        <v>1840.9</v>
      </c>
      <c r="C9" s="48">
        <f>SUM(C5:C8)</f>
        <v>1910.4999999999998</v>
      </c>
      <c r="D9" s="48">
        <f>SUM(D5:D8)</f>
        <v>2743.3</v>
      </c>
      <c r="E9" s="48">
        <f>SUM(E5:E8)</f>
        <v>2132.1</v>
      </c>
      <c r="F9" s="48">
        <f>SUM(F5:F8)</f>
        <v>2264.1000000000004</v>
      </c>
      <c r="G9" s="48">
        <v>2289.8000000000002</v>
      </c>
      <c r="H9" s="48">
        <v>2860.8</v>
      </c>
      <c r="I9" s="273"/>
    </row>
    <row r="10" spans="1:9" x14ac:dyDescent="0.35">
      <c r="A10" s="32" t="s">
        <v>110</v>
      </c>
      <c r="B10" s="47">
        <v>245.7</v>
      </c>
      <c r="C10" s="47">
        <v>304.3</v>
      </c>
      <c r="D10" s="47">
        <v>313.8</v>
      </c>
      <c r="E10" s="47">
        <v>306.89999999999998</v>
      </c>
      <c r="F10" s="47">
        <v>299.60000000000002</v>
      </c>
      <c r="G10" s="47">
        <v>288.2</v>
      </c>
      <c r="H10" s="47">
        <v>299.39999999999998</v>
      </c>
      <c r="I10" s="273"/>
    </row>
    <row r="11" spans="1:9" x14ac:dyDescent="0.35">
      <c r="A11" s="32" t="s">
        <v>111</v>
      </c>
      <c r="B11" s="47">
        <v>1608.6</v>
      </c>
      <c r="C11" s="47">
        <v>1765.3</v>
      </c>
      <c r="D11" s="47">
        <v>1778.5</v>
      </c>
      <c r="E11" s="47">
        <v>1946.9</v>
      </c>
      <c r="F11" s="47">
        <v>1950.3</v>
      </c>
      <c r="G11" s="47">
        <v>1930.7</v>
      </c>
      <c r="H11" s="47">
        <v>1969.1</v>
      </c>
      <c r="I11" s="273"/>
    </row>
    <row r="12" spans="1:9" x14ac:dyDescent="0.35">
      <c r="A12" s="32" t="s">
        <v>112</v>
      </c>
      <c r="B12" s="47">
        <v>1417</v>
      </c>
      <c r="C12" s="47">
        <v>1306</v>
      </c>
      <c r="D12" s="47">
        <v>1128.2</v>
      </c>
      <c r="E12" s="47">
        <v>1193.0999999999999</v>
      </c>
      <c r="F12" s="47">
        <v>1146.5</v>
      </c>
      <c r="G12" s="47">
        <v>1093.5999999999999</v>
      </c>
      <c r="H12" s="47">
        <v>1062.5999999999999</v>
      </c>
      <c r="I12" s="273"/>
    </row>
    <row r="13" spans="1:9" x14ac:dyDescent="0.35">
      <c r="A13" s="32" t="s">
        <v>113</v>
      </c>
      <c r="B13" s="47">
        <v>7.6</v>
      </c>
      <c r="C13" s="47">
        <v>7.9</v>
      </c>
      <c r="D13" s="47">
        <v>8.6999999999999993</v>
      </c>
      <c r="E13" s="47">
        <v>9.3000000000000007</v>
      </c>
      <c r="F13" s="47">
        <v>9.8000000000000007</v>
      </c>
      <c r="G13" s="47">
        <v>8</v>
      </c>
      <c r="H13" s="47">
        <v>7.9</v>
      </c>
      <c r="I13" s="273"/>
    </row>
    <row r="14" spans="1:9" x14ac:dyDescent="0.35">
      <c r="A14" s="32" t="s">
        <v>114</v>
      </c>
      <c r="B14" s="47">
        <v>140.51635281546643</v>
      </c>
      <c r="C14" s="47">
        <v>66.599999999999994</v>
      </c>
      <c r="D14" s="47">
        <v>84</v>
      </c>
      <c r="E14" s="47">
        <v>84.7</v>
      </c>
      <c r="F14" s="47">
        <v>84.1</v>
      </c>
      <c r="G14" s="47">
        <v>80.900000000000006</v>
      </c>
      <c r="H14" s="47">
        <v>86.6</v>
      </c>
    </row>
    <row r="15" spans="1:9" x14ac:dyDescent="0.35">
      <c r="A15" s="32" t="s">
        <v>115</v>
      </c>
      <c r="B15" s="163">
        <v>0</v>
      </c>
      <c r="C15" s="163">
        <v>0</v>
      </c>
      <c r="D15" s="47">
        <v>0</v>
      </c>
      <c r="E15" s="47">
        <v>531.6</v>
      </c>
      <c r="F15" s="47">
        <v>525.4</v>
      </c>
      <c r="G15" s="47">
        <v>502.8</v>
      </c>
      <c r="H15" s="47">
        <v>490.7</v>
      </c>
    </row>
    <row r="16" spans="1:9" x14ac:dyDescent="0.35">
      <c r="A16" s="38" t="s">
        <v>116</v>
      </c>
      <c r="B16" s="49">
        <v>417</v>
      </c>
      <c r="C16" s="49">
        <v>432.8</v>
      </c>
      <c r="D16" s="49">
        <v>489.5</v>
      </c>
      <c r="E16" s="49">
        <v>502.9</v>
      </c>
      <c r="F16" s="49">
        <v>479.1</v>
      </c>
      <c r="G16" s="49">
        <v>460.4</v>
      </c>
      <c r="H16" s="49">
        <v>386.3</v>
      </c>
    </row>
    <row r="17" spans="1:9" ht="13.9" x14ac:dyDescent="0.4">
      <c r="A17" s="37" t="s">
        <v>117</v>
      </c>
      <c r="B17" s="109">
        <f>SUM(B9:B16)</f>
        <v>5677.3163528154664</v>
      </c>
      <c r="C17" s="109">
        <f>SUM(C9:C16)</f>
        <v>5793.4</v>
      </c>
      <c r="D17" s="109">
        <f>SUM(D9:D16)</f>
        <v>6546</v>
      </c>
      <c r="E17" s="109">
        <f>SUM(E9:E16)</f>
        <v>6707.5</v>
      </c>
      <c r="F17" s="109">
        <f>SUM(F9:F16)</f>
        <v>6758.9000000000005</v>
      </c>
      <c r="G17" s="109">
        <v>6654.4</v>
      </c>
      <c r="H17" s="109">
        <v>7163.4</v>
      </c>
      <c r="I17" s="272"/>
    </row>
    <row r="18" spans="1:9" x14ac:dyDescent="0.35">
      <c r="A18" s="32"/>
      <c r="B18" s="47"/>
      <c r="C18" s="47"/>
      <c r="D18" s="47"/>
      <c r="E18" s="47"/>
      <c r="F18" s="47"/>
      <c r="G18" s="47"/>
      <c r="H18" s="47"/>
      <c r="I18" s="272"/>
    </row>
    <row r="19" spans="1:9" ht="13.9" x14ac:dyDescent="0.35">
      <c r="A19" s="43" t="s">
        <v>118</v>
      </c>
      <c r="B19" s="46"/>
      <c r="C19" s="46"/>
      <c r="D19" s="46"/>
      <c r="E19" s="46"/>
      <c r="F19" s="46"/>
      <c r="G19" s="46"/>
      <c r="H19" s="46"/>
    </row>
    <row r="20" spans="1:9" ht="15.75" customHeight="1" x14ac:dyDescent="0.35">
      <c r="A20" s="32" t="s">
        <v>119</v>
      </c>
      <c r="B20" s="107">
        <v>35.5</v>
      </c>
      <c r="C20" s="107">
        <v>59.5</v>
      </c>
      <c r="D20" s="107">
        <v>39.9</v>
      </c>
      <c r="E20" s="107">
        <v>38.700000000000003</v>
      </c>
      <c r="F20" s="107">
        <v>40.1</v>
      </c>
      <c r="G20" s="107">
        <v>40.299999999999997</v>
      </c>
      <c r="H20" s="107">
        <v>39.299999999999997</v>
      </c>
      <c r="I20" s="272"/>
    </row>
    <row r="21" spans="1:9" x14ac:dyDescent="0.35">
      <c r="A21" s="32" t="s">
        <v>120</v>
      </c>
      <c r="B21" s="51">
        <v>682</v>
      </c>
      <c r="C21" s="51">
        <v>771.2</v>
      </c>
      <c r="D21" s="51">
        <v>1047.7</v>
      </c>
      <c r="E21" s="51">
        <v>982.2</v>
      </c>
      <c r="F21" s="51">
        <v>998.9</v>
      </c>
      <c r="G21" s="51">
        <v>957.6</v>
      </c>
      <c r="H21" s="51">
        <v>1145.3</v>
      </c>
      <c r="I21" s="273"/>
    </row>
    <row r="22" spans="1:9" ht="14.85" customHeight="1" x14ac:dyDescent="0.35">
      <c r="A22" s="32" t="s">
        <v>121</v>
      </c>
      <c r="B22" s="47">
        <v>765</v>
      </c>
      <c r="C22" s="47">
        <v>864.8</v>
      </c>
      <c r="D22" s="47">
        <v>817.9</v>
      </c>
      <c r="E22" s="47">
        <v>580</v>
      </c>
      <c r="F22" s="47">
        <v>621.4</v>
      </c>
      <c r="G22" s="47">
        <v>666.7</v>
      </c>
      <c r="H22" s="47">
        <v>888.8</v>
      </c>
    </row>
    <row r="23" spans="1:9" ht="14.85" customHeight="1" x14ac:dyDescent="0.35">
      <c r="A23" s="32" t="s">
        <v>122</v>
      </c>
      <c r="B23" s="47">
        <v>39.200000000000003</v>
      </c>
      <c r="C23" s="47">
        <v>35.700000000000003</v>
      </c>
      <c r="D23" s="47">
        <v>43.2</v>
      </c>
      <c r="E23" s="47">
        <v>60.1</v>
      </c>
      <c r="F23" s="47">
        <v>87.7</v>
      </c>
      <c r="G23" s="47">
        <v>93.9</v>
      </c>
      <c r="H23" s="47">
        <v>59.6</v>
      </c>
    </row>
    <row r="24" spans="1:9" ht="14.85" customHeight="1" x14ac:dyDescent="0.35">
      <c r="A24" s="32" t="s">
        <v>123</v>
      </c>
      <c r="B24" s="47">
        <v>102.8</v>
      </c>
      <c r="C24" s="47">
        <v>234.4</v>
      </c>
      <c r="D24" s="47">
        <v>90</v>
      </c>
      <c r="E24" s="47">
        <v>201</v>
      </c>
      <c r="F24" s="47">
        <v>197.5</v>
      </c>
      <c r="G24" s="47">
        <v>185.7</v>
      </c>
      <c r="H24" s="47">
        <v>189.6</v>
      </c>
    </row>
    <row r="25" spans="1:9" ht="14.85" customHeight="1" x14ac:dyDescent="0.35">
      <c r="A25" s="45" t="s">
        <v>124</v>
      </c>
      <c r="B25" s="48">
        <f>SUM(B20:B24)</f>
        <v>1624.5</v>
      </c>
      <c r="C25" s="48">
        <f>SUM(C20:C24)</f>
        <v>1965.6000000000001</v>
      </c>
      <c r="D25" s="48">
        <f>SUM(D20:D24)</f>
        <v>2038.7</v>
      </c>
      <c r="E25" s="48">
        <f>SUM(E20:E24)</f>
        <v>1862</v>
      </c>
      <c r="F25" s="48">
        <f>SUM(F20:F24)</f>
        <v>1945.6000000000001</v>
      </c>
      <c r="G25" s="48">
        <v>1944.2</v>
      </c>
      <c r="H25" s="48">
        <v>2322.6</v>
      </c>
      <c r="I25" s="273"/>
    </row>
    <row r="26" spans="1:9" ht="14.85" customHeight="1" x14ac:dyDescent="0.35">
      <c r="A26" s="32" t="s">
        <v>125</v>
      </c>
      <c r="B26" s="47">
        <v>2624.6</v>
      </c>
      <c r="C26" s="47">
        <v>2784</v>
      </c>
      <c r="D26" s="47">
        <v>2644.2</v>
      </c>
      <c r="E26" s="47">
        <v>2639.1</v>
      </c>
      <c r="F26" s="47">
        <v>2631.3</v>
      </c>
      <c r="G26" s="47">
        <v>2625.3</v>
      </c>
      <c r="H26" s="47">
        <v>2620.3000000000002</v>
      </c>
      <c r="I26" s="273"/>
    </row>
    <row r="27" spans="1:9" ht="14.85" customHeight="1" x14ac:dyDescent="0.35">
      <c r="A27" s="32" t="s">
        <v>126</v>
      </c>
      <c r="B27" s="47">
        <v>401.9</v>
      </c>
      <c r="C27" s="47">
        <v>157.5</v>
      </c>
      <c r="D27" s="47">
        <v>136.4</v>
      </c>
      <c r="E27" s="47">
        <v>77.3</v>
      </c>
      <c r="F27" s="47">
        <v>56</v>
      </c>
      <c r="G27" s="47">
        <v>13.9</v>
      </c>
      <c r="H27" s="47">
        <v>110</v>
      </c>
    </row>
    <row r="28" spans="1:9" ht="14.85" customHeight="1" x14ac:dyDescent="0.35">
      <c r="A28" s="32" t="s">
        <v>127</v>
      </c>
      <c r="B28" s="47">
        <v>0</v>
      </c>
      <c r="C28" s="47">
        <v>0</v>
      </c>
      <c r="D28" s="47">
        <v>0</v>
      </c>
      <c r="E28" s="47">
        <v>492.9</v>
      </c>
      <c r="F28" s="47">
        <v>491.6</v>
      </c>
      <c r="G28" s="47">
        <v>468.5</v>
      </c>
      <c r="H28" s="47">
        <v>457.1</v>
      </c>
    </row>
    <row r="29" spans="1:9" x14ac:dyDescent="0.35">
      <c r="A29" s="38" t="s">
        <v>128</v>
      </c>
      <c r="B29" s="49">
        <v>440.9</v>
      </c>
      <c r="C29" s="49">
        <v>386.9</v>
      </c>
      <c r="D29" s="49">
        <v>366.6</v>
      </c>
      <c r="E29" s="49">
        <v>305.8</v>
      </c>
      <c r="F29" s="49">
        <v>346.4</v>
      </c>
      <c r="G29" s="49">
        <v>368.3</v>
      </c>
      <c r="H29" s="49">
        <v>352.1</v>
      </c>
    </row>
    <row r="30" spans="1:9" ht="13.9" x14ac:dyDescent="0.4">
      <c r="A30" s="37" t="s">
        <v>129</v>
      </c>
      <c r="B30" s="50">
        <f>SUM(B25:B29)</f>
        <v>5091.8999999999996</v>
      </c>
      <c r="C30" s="50">
        <f>SUM(C25:C29)</f>
        <v>5294</v>
      </c>
      <c r="D30" s="50">
        <f>SUM(D25:D29)</f>
        <v>5185.8999999999996</v>
      </c>
      <c r="E30" s="50">
        <f>SUM(E25:E29)</f>
        <v>5377.1</v>
      </c>
      <c r="F30" s="50">
        <f>SUM(F25:F29)</f>
        <v>5470.9000000000005</v>
      </c>
      <c r="G30" s="50">
        <v>5420.2</v>
      </c>
      <c r="H30" s="50">
        <v>5862.1</v>
      </c>
      <c r="I30" s="273"/>
    </row>
    <row r="31" spans="1:9" x14ac:dyDescent="0.35">
      <c r="A31" s="32"/>
      <c r="B31" s="47"/>
      <c r="C31" s="47"/>
      <c r="D31" s="47"/>
      <c r="E31" s="47"/>
      <c r="F31" s="47"/>
      <c r="G31" s="47"/>
      <c r="H31" s="47"/>
    </row>
    <row r="32" spans="1:9" ht="13.9" x14ac:dyDescent="0.35">
      <c r="A32" s="43" t="s">
        <v>130</v>
      </c>
      <c r="B32" s="46"/>
      <c r="C32" s="46"/>
      <c r="D32" s="46"/>
      <c r="E32" s="46"/>
      <c r="F32" s="46"/>
      <c r="G32" s="46"/>
      <c r="H32" s="46"/>
    </row>
    <row r="33" spans="1:9" ht="40.5" x14ac:dyDescent="0.35">
      <c r="A33" s="158" t="s">
        <v>217</v>
      </c>
      <c r="B33" s="47">
        <v>1430.8</v>
      </c>
      <c r="C33" s="47">
        <v>1451.3</v>
      </c>
      <c r="D33" s="47">
        <v>21.7</v>
      </c>
      <c r="E33" s="47">
        <v>21.7</v>
      </c>
      <c r="F33" s="47">
        <v>21.7</v>
      </c>
      <c r="G33" s="47">
        <v>21.9</v>
      </c>
      <c r="H33" s="47">
        <v>22</v>
      </c>
    </row>
    <row r="34" spans="1:9" x14ac:dyDescent="0.35">
      <c r="A34" s="32" t="s">
        <v>131</v>
      </c>
      <c r="B34" s="47">
        <v>230.35786964580916</v>
      </c>
      <c r="C34" s="47">
        <v>283.8</v>
      </c>
      <c r="D34" s="47">
        <v>2791.2</v>
      </c>
      <c r="E34" s="47">
        <v>2801.4</v>
      </c>
      <c r="F34" s="47">
        <v>2814.3</v>
      </c>
      <c r="G34" s="47">
        <v>2810.9</v>
      </c>
      <c r="H34" s="47">
        <v>2819.5</v>
      </c>
      <c r="I34" s="273"/>
    </row>
    <row r="35" spans="1:9" x14ac:dyDescent="0.35">
      <c r="A35" s="158" t="s">
        <v>212</v>
      </c>
      <c r="B35" s="251"/>
      <c r="C35" s="251"/>
      <c r="D35" s="251">
        <v>0</v>
      </c>
      <c r="E35" s="251">
        <v>0</v>
      </c>
      <c r="F35" s="251">
        <v>0</v>
      </c>
      <c r="G35" s="251">
        <v>-0.4</v>
      </c>
      <c r="H35" s="251">
        <v>-0.4</v>
      </c>
    </row>
    <row r="36" spans="1:9" x14ac:dyDescent="0.35">
      <c r="A36" s="32" t="s">
        <v>132</v>
      </c>
      <c r="B36" s="47">
        <v>-927.24151683034279</v>
      </c>
      <c r="C36" s="47">
        <v>-1148.5</v>
      </c>
      <c r="D36" s="47">
        <v>-1298.4000000000001</v>
      </c>
      <c r="E36" s="47">
        <v>-1318.1</v>
      </c>
      <c r="F36" s="47">
        <v>-1311.8</v>
      </c>
      <c r="G36" s="47">
        <v>-1300.0999999999999</v>
      </c>
      <c r="H36" s="47">
        <v>-1297</v>
      </c>
      <c r="I36" s="273"/>
    </row>
    <row r="37" spans="1:9" x14ac:dyDescent="0.35">
      <c r="A37" s="52" t="s">
        <v>133</v>
      </c>
      <c r="B37" s="49">
        <v>-148.5</v>
      </c>
      <c r="C37" s="49">
        <v>-87.2</v>
      </c>
      <c r="D37" s="49">
        <v>-154.4</v>
      </c>
      <c r="E37" s="49">
        <v>-174.6</v>
      </c>
      <c r="F37" s="49">
        <v>-236.2</v>
      </c>
      <c r="G37" s="49">
        <v>-298.10000000000002</v>
      </c>
      <c r="H37" s="49">
        <v>-242.8</v>
      </c>
    </row>
    <row r="38" spans="1:9" ht="13.9" x14ac:dyDescent="0.4">
      <c r="A38" s="37" t="s">
        <v>134</v>
      </c>
      <c r="B38" s="50">
        <f>SUM(B33:B37)</f>
        <v>585.41635281546633</v>
      </c>
      <c r="C38" s="50">
        <f>SUM(C33:C37)</f>
        <v>499.39999999999992</v>
      </c>
      <c r="D38" s="50">
        <f>SUM(D33:D37)</f>
        <v>1360.0999999999995</v>
      </c>
      <c r="E38" s="50">
        <f>SUM(E33:E37)</f>
        <v>1330.4</v>
      </c>
      <c r="F38" s="50">
        <f>SUM(F33:F37)</f>
        <v>1288</v>
      </c>
      <c r="G38" s="50">
        <v>1234.2</v>
      </c>
      <c r="H38" s="50">
        <v>1301.3</v>
      </c>
      <c r="I38" s="273"/>
    </row>
    <row r="39" spans="1:9" x14ac:dyDescent="0.35">
      <c r="A39" s="38"/>
      <c r="B39" s="49"/>
      <c r="C39" s="49"/>
      <c r="D39" s="49"/>
      <c r="E39" s="49"/>
      <c r="F39" s="49"/>
      <c r="G39" s="49"/>
      <c r="H39" s="49"/>
      <c r="I39" s="272"/>
    </row>
    <row r="40" spans="1:9" ht="13.9" x14ac:dyDescent="0.4">
      <c r="A40" s="56" t="s">
        <v>135</v>
      </c>
      <c r="B40" s="108">
        <f t="shared" ref="B40:G40" si="0">B30+B38</f>
        <v>5677.3163528154655</v>
      </c>
      <c r="C40" s="108">
        <f t="shared" si="0"/>
        <v>5793.4</v>
      </c>
      <c r="D40" s="108">
        <f t="shared" si="0"/>
        <v>6545.9999999999991</v>
      </c>
      <c r="E40" s="108">
        <f t="shared" si="0"/>
        <v>6707.5</v>
      </c>
      <c r="F40" s="108">
        <f t="shared" si="0"/>
        <v>6758.9000000000005</v>
      </c>
      <c r="G40" s="108">
        <f t="shared" si="0"/>
        <v>6654.4</v>
      </c>
      <c r="H40" s="108">
        <f t="shared" ref="H40" si="1">H30+H38</f>
        <v>7163.4000000000005</v>
      </c>
      <c r="I40" s="272"/>
    </row>
    <row r="41" spans="1:9" ht="13.9" x14ac:dyDescent="0.4">
      <c r="A41" s="33"/>
    </row>
    <row r="42" spans="1:9" ht="13.7" customHeight="1" x14ac:dyDescent="0.4">
      <c r="A42" s="181"/>
      <c r="B42" s="181"/>
      <c r="C42" s="181"/>
      <c r="D42" s="123"/>
      <c r="E42" s="123"/>
      <c r="F42" s="123"/>
      <c r="G42" s="123"/>
      <c r="H42" s="123"/>
    </row>
    <row r="43" spans="1:9" ht="13.9" x14ac:dyDescent="0.4">
      <c r="A43" s="181"/>
      <c r="B43" s="181"/>
      <c r="C43" s="181"/>
      <c r="D43" s="123"/>
      <c r="E43" s="123"/>
      <c r="F43" s="123"/>
      <c r="G43" s="123"/>
      <c r="H43" s="123"/>
    </row>
    <row r="80" spans="14:14" x14ac:dyDescent="0.35">
      <c r="N80" s="257"/>
    </row>
    <row r="83" spans="14:15" x14ac:dyDescent="0.35">
      <c r="N83" s="261"/>
      <c r="O83" s="264" t="s">
        <v>49</v>
      </c>
    </row>
  </sheetData>
  <pageMargins left="0.25" right="0.25" top="0.75" bottom="0.75" header="0.3" footer="0.3"/>
  <pageSetup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R83"/>
  <sheetViews>
    <sheetView showGridLines="0" zoomScaleNormal="100" workbookViewId="0">
      <pane xSplit="1" ySplit="7" topLeftCell="I8" activePane="bottomRight" state="frozen"/>
      <selection activeCell="O83" sqref="O83"/>
      <selection pane="topRight" activeCell="O83" sqref="O83"/>
      <selection pane="bottomLeft" activeCell="O83" sqref="O83"/>
      <selection pane="bottomRight" activeCell="P21" sqref="P21"/>
    </sheetView>
  </sheetViews>
  <sheetFormatPr defaultColWidth="9.1328125" defaultRowHeight="13.5" outlineLevelCol="1" x14ac:dyDescent="0.35"/>
  <cols>
    <col min="1" max="1" width="54.86328125" style="125" customWidth="1"/>
    <col min="2" max="6" width="21.3984375" style="123" hidden="1" customWidth="1" outlineLevel="1"/>
    <col min="7" max="7" width="24" style="123" hidden="1" customWidth="1" outlineLevel="1"/>
    <col min="8" max="8" width="21.3984375" style="123" hidden="1" customWidth="1" outlineLevel="1"/>
    <col min="9" max="9" width="25.73046875" style="123" customWidth="1" collapsed="1"/>
    <col min="10" max="10" width="21.3984375" style="123" customWidth="1"/>
    <col min="11" max="11" width="25.3984375" style="123" hidden="1" customWidth="1" outlineLevel="1"/>
    <col min="12" max="12" width="24.265625" style="123" hidden="1" customWidth="1" outlineLevel="1"/>
    <col min="13" max="13" width="21.3984375" style="123" hidden="1" customWidth="1" outlineLevel="1"/>
    <col min="14" max="14" width="24" style="123" hidden="1" customWidth="1" outlineLevel="1"/>
    <col min="15" max="15" width="21.3984375" style="123" hidden="1" customWidth="1" outlineLevel="1"/>
    <col min="16" max="16" width="21.59765625" style="123" customWidth="1" collapsed="1"/>
    <col min="17" max="17" width="19.73046875" style="123" bestFit="1" customWidth="1"/>
    <col min="18" max="18" width="10.86328125" style="123" bestFit="1" customWidth="1"/>
    <col min="19" max="16384" width="9.1328125" style="123"/>
  </cols>
  <sheetData>
    <row r="1" spans="1:18" ht="13.9" x14ac:dyDescent="0.4">
      <c r="A1" s="34" t="s">
        <v>95</v>
      </c>
    </row>
    <row r="2" spans="1:18" x14ac:dyDescent="0.35">
      <c r="A2" s="41" t="s">
        <v>41</v>
      </c>
    </row>
    <row r="3" spans="1:18" x14ac:dyDescent="0.35">
      <c r="A3" s="41"/>
    </row>
    <row r="4" spans="1:18" ht="13.9" x14ac:dyDescent="0.35">
      <c r="A4" s="130" t="s">
        <v>96</v>
      </c>
    </row>
    <row r="5" spans="1:18" x14ac:dyDescent="0.35">
      <c r="A5" s="123"/>
      <c r="B5" s="20"/>
      <c r="C5" s="20"/>
      <c r="D5" s="20"/>
      <c r="E5" s="20"/>
      <c r="F5" s="20"/>
      <c r="G5" s="20"/>
      <c r="H5" s="20"/>
      <c r="I5" s="20"/>
      <c r="J5" s="20"/>
      <c r="K5" s="20"/>
      <c r="L5" s="20"/>
      <c r="M5" s="20"/>
      <c r="N5" s="20"/>
      <c r="O5" s="20"/>
    </row>
    <row r="6" spans="1:18" ht="13.9" x14ac:dyDescent="0.4">
      <c r="A6" s="123"/>
      <c r="B6" s="126" t="s">
        <v>80</v>
      </c>
      <c r="C6" s="218" t="s">
        <v>80</v>
      </c>
      <c r="D6" s="217" t="s">
        <v>42</v>
      </c>
      <c r="E6" s="248" t="s">
        <v>42</v>
      </c>
      <c r="F6" s="126" t="s">
        <v>43</v>
      </c>
      <c r="G6" s="248" t="s">
        <v>42</v>
      </c>
      <c r="H6" s="126" t="s">
        <v>209</v>
      </c>
      <c r="I6" s="238" t="s">
        <v>42</v>
      </c>
      <c r="J6" s="234" t="s">
        <v>80</v>
      </c>
      <c r="K6" s="217" t="s">
        <v>42</v>
      </c>
      <c r="L6" s="126" t="s">
        <v>42</v>
      </c>
      <c r="M6" s="126" t="s">
        <v>43</v>
      </c>
      <c r="N6" s="248" t="s">
        <v>42</v>
      </c>
      <c r="O6" s="126" t="s">
        <v>209</v>
      </c>
      <c r="P6" s="238" t="s">
        <v>42</v>
      </c>
      <c r="Q6" s="234" t="s">
        <v>80</v>
      </c>
    </row>
    <row r="7" spans="1:18" ht="13.9" x14ac:dyDescent="0.4">
      <c r="A7" s="23"/>
      <c r="B7" s="127">
        <v>42735</v>
      </c>
      <c r="C7" s="219">
        <v>43100</v>
      </c>
      <c r="D7" s="216">
        <v>43190</v>
      </c>
      <c r="E7" s="249">
        <v>43281</v>
      </c>
      <c r="F7" s="127">
        <v>43281</v>
      </c>
      <c r="G7" s="249">
        <v>43373</v>
      </c>
      <c r="H7" s="249">
        <v>43373</v>
      </c>
      <c r="I7" s="240">
        <v>43465</v>
      </c>
      <c r="J7" s="240">
        <v>43465</v>
      </c>
      <c r="K7" s="216">
        <v>43555</v>
      </c>
      <c r="L7" s="127">
        <v>43646</v>
      </c>
      <c r="M7" s="127">
        <v>43646</v>
      </c>
      <c r="N7" s="249">
        <v>43738</v>
      </c>
      <c r="O7" s="249">
        <v>43738</v>
      </c>
      <c r="P7" s="240">
        <v>43830</v>
      </c>
      <c r="Q7" s="240">
        <v>43830</v>
      </c>
    </row>
    <row r="8" spans="1:18" ht="9" customHeight="1" x14ac:dyDescent="0.4">
      <c r="A8" s="34" t="s">
        <v>97</v>
      </c>
      <c r="B8" s="67"/>
      <c r="C8" s="67"/>
      <c r="D8" s="67"/>
      <c r="E8" s="67"/>
      <c r="F8" s="67"/>
      <c r="G8" s="67"/>
      <c r="H8" s="67"/>
      <c r="I8" s="67"/>
      <c r="J8" s="67"/>
      <c r="K8" s="67"/>
      <c r="L8" s="67"/>
      <c r="M8" s="67"/>
      <c r="N8" s="67"/>
      <c r="O8" s="67"/>
      <c r="P8" s="67"/>
      <c r="Q8" s="67"/>
    </row>
    <row r="9" spans="1:18" x14ac:dyDescent="0.35">
      <c r="A9" s="40" t="s">
        <v>44</v>
      </c>
      <c r="B9" s="68">
        <v>6215.7</v>
      </c>
      <c r="C9" s="68">
        <v>6923.9</v>
      </c>
      <c r="D9" s="68">
        <v>1767.7</v>
      </c>
      <c r="E9" s="68">
        <v>1974.3</v>
      </c>
      <c r="F9" s="68">
        <v>3742</v>
      </c>
      <c r="G9" s="68">
        <v>2076</v>
      </c>
      <c r="H9" s="68">
        <v>5818</v>
      </c>
      <c r="I9" s="68">
        <v>2401.9</v>
      </c>
      <c r="J9" s="68">
        <v>8219.9</v>
      </c>
      <c r="K9" s="68">
        <v>1903</v>
      </c>
      <c r="L9" s="68">
        <v>2121.6999999999998</v>
      </c>
      <c r="M9" s="68">
        <v>4024.7</v>
      </c>
      <c r="N9" s="68">
        <v>2118.8000000000002</v>
      </c>
      <c r="O9" s="68">
        <v>6143.5</v>
      </c>
      <c r="P9" s="68">
        <v>2067.5</v>
      </c>
      <c r="Q9" s="68">
        <v>8751</v>
      </c>
      <c r="R9" s="272"/>
    </row>
    <row r="10" spans="1:18" x14ac:dyDescent="0.35">
      <c r="A10" s="40" t="s">
        <v>45</v>
      </c>
      <c r="B10" s="69"/>
      <c r="C10" s="69"/>
      <c r="D10" s="69"/>
      <c r="E10" s="69"/>
      <c r="F10" s="69"/>
      <c r="G10" s="69"/>
      <c r="H10" s="69"/>
      <c r="I10" s="69"/>
      <c r="J10" s="69"/>
      <c r="K10" s="69"/>
      <c r="L10" s="69"/>
      <c r="M10" s="69"/>
      <c r="N10" s="69"/>
      <c r="O10" s="69"/>
      <c r="P10" s="69"/>
      <c r="Q10" s="69"/>
    </row>
    <row r="11" spans="1:18" ht="27" x14ac:dyDescent="0.35">
      <c r="A11" s="44" t="s">
        <v>98</v>
      </c>
      <c r="B11" s="69">
        <v>5067.817330702349</v>
      </c>
      <c r="C11" s="69">
        <v>5639.8</v>
      </c>
      <c r="D11" s="69">
        <v>1473.8</v>
      </c>
      <c r="E11" s="69">
        <v>1565.8</v>
      </c>
      <c r="F11" s="69">
        <v>3039.6</v>
      </c>
      <c r="G11" s="69">
        <v>1687.4</v>
      </c>
      <c r="H11" s="69">
        <v>4727</v>
      </c>
      <c r="I11" s="69">
        <v>1915.4</v>
      </c>
      <c r="J11" s="69">
        <v>6642.4</v>
      </c>
      <c r="K11" s="69">
        <v>1564.8</v>
      </c>
      <c r="L11" s="69">
        <v>1687.1</v>
      </c>
      <c r="M11" s="69">
        <v>3251.9</v>
      </c>
      <c r="N11" s="69">
        <v>1692.2</v>
      </c>
      <c r="O11" s="69">
        <v>4944.1000000000004</v>
      </c>
      <c r="P11" s="69">
        <v>2037.6</v>
      </c>
      <c r="Q11" s="69">
        <v>6981.7</v>
      </c>
      <c r="R11" s="273"/>
    </row>
    <row r="12" spans="1:18" x14ac:dyDescent="0.35">
      <c r="A12" s="44" t="s">
        <v>46</v>
      </c>
      <c r="B12" s="69">
        <v>1150.5551046149562</v>
      </c>
      <c r="C12" s="69">
        <v>1156.0999999999999</v>
      </c>
      <c r="D12" s="69">
        <v>295.59999999999997</v>
      </c>
      <c r="E12" s="69">
        <v>312.60000000000002</v>
      </c>
      <c r="F12" s="69">
        <v>608.20000000000005</v>
      </c>
      <c r="G12" s="69">
        <v>297.60000000000002</v>
      </c>
      <c r="H12" s="69">
        <v>905.8</v>
      </c>
      <c r="I12" s="69">
        <v>365.3</v>
      </c>
      <c r="J12" s="69">
        <v>1271.0999999999999</v>
      </c>
      <c r="K12" s="69">
        <v>286.8</v>
      </c>
      <c r="L12" s="69">
        <v>306.89999999999998</v>
      </c>
      <c r="M12" s="69">
        <v>593.70000000000005</v>
      </c>
      <c r="N12" s="69">
        <v>315.2</v>
      </c>
      <c r="O12" s="69">
        <v>908.9</v>
      </c>
      <c r="P12" s="69">
        <v>364.5</v>
      </c>
      <c r="Q12" s="69">
        <v>1273.4000000000001</v>
      </c>
      <c r="R12" s="273"/>
    </row>
    <row r="13" spans="1:18" x14ac:dyDescent="0.35">
      <c r="A13" s="44" t="s">
        <v>47</v>
      </c>
      <c r="B13" s="69">
        <v>260.60000000000002</v>
      </c>
      <c r="C13" s="69">
        <v>270.60000000000002</v>
      </c>
      <c r="D13" s="69">
        <v>69.8</v>
      </c>
      <c r="E13" s="69">
        <v>71.599999999999994</v>
      </c>
      <c r="F13" s="69">
        <v>141.4</v>
      </c>
      <c r="G13" s="69">
        <v>71.599999999999994</v>
      </c>
      <c r="H13" s="69">
        <v>213</v>
      </c>
      <c r="I13" s="69">
        <v>77</v>
      </c>
      <c r="J13" s="69">
        <v>290</v>
      </c>
      <c r="K13" s="69">
        <v>73.5</v>
      </c>
      <c r="L13" s="69">
        <v>74.3</v>
      </c>
      <c r="M13" s="69">
        <v>147.80000000000001</v>
      </c>
      <c r="N13" s="69">
        <v>75</v>
      </c>
      <c r="O13" s="69">
        <v>222.8</v>
      </c>
      <c r="P13" s="69">
        <v>73.900000000000006</v>
      </c>
      <c r="Q13" s="69">
        <v>296.7</v>
      </c>
    </row>
    <row r="14" spans="1:18" x14ac:dyDescent="0.35">
      <c r="A14" s="44" t="s">
        <v>48</v>
      </c>
      <c r="B14" s="69">
        <v>32.1</v>
      </c>
      <c r="C14" s="69">
        <v>28.5</v>
      </c>
      <c r="D14" s="69">
        <v>10.4</v>
      </c>
      <c r="E14" s="69">
        <v>-6.4</v>
      </c>
      <c r="F14" s="69">
        <v>4</v>
      </c>
      <c r="G14" s="69">
        <v>-1.2</v>
      </c>
      <c r="H14" s="69">
        <v>2.8</v>
      </c>
      <c r="I14" s="69">
        <v>1</v>
      </c>
      <c r="J14" s="69">
        <v>3.8</v>
      </c>
      <c r="K14" s="69">
        <v>3.9</v>
      </c>
      <c r="L14" s="69">
        <v>0.2</v>
      </c>
      <c r="M14" s="69">
        <v>4.0999999999999996</v>
      </c>
      <c r="N14" s="69">
        <v>-0.6</v>
      </c>
      <c r="O14" s="69">
        <v>3.5</v>
      </c>
      <c r="P14" s="69">
        <v>8.4</v>
      </c>
      <c r="Q14" s="69">
        <v>11.9</v>
      </c>
    </row>
    <row r="15" spans="1:18" x14ac:dyDescent="0.35">
      <c r="A15" s="64" t="s">
        <v>13</v>
      </c>
      <c r="B15" s="70">
        <f t="shared" ref="B15:K15" si="0">SUM(B11:B14)</f>
        <v>6511.0724353173064</v>
      </c>
      <c r="C15" s="70">
        <f t="shared" si="0"/>
        <v>7095</v>
      </c>
      <c r="D15" s="70">
        <f t="shared" si="0"/>
        <v>1849.6</v>
      </c>
      <c r="E15" s="70">
        <f t="shared" si="0"/>
        <v>1943.6</v>
      </c>
      <c r="F15" s="70">
        <f t="shared" si="0"/>
        <v>3793.2000000000003</v>
      </c>
      <c r="G15" s="70">
        <v>2055.4</v>
      </c>
      <c r="H15" s="70">
        <v>5848.6</v>
      </c>
      <c r="I15" s="70">
        <f t="shared" ref="I15" si="1">SUM(I11:I14)</f>
        <v>2358.7000000000003</v>
      </c>
      <c r="J15" s="70">
        <f t="shared" si="0"/>
        <v>8207.2999999999993</v>
      </c>
      <c r="K15" s="70">
        <f t="shared" si="0"/>
        <v>1929</v>
      </c>
      <c r="L15" s="70">
        <v>2068.5</v>
      </c>
      <c r="M15" s="70">
        <v>3997.5</v>
      </c>
      <c r="N15" s="70">
        <v>2081.8000000000002</v>
      </c>
      <c r="O15" s="70">
        <v>6079.3</v>
      </c>
      <c r="P15" s="70">
        <v>2484.4</v>
      </c>
      <c r="Q15" s="70">
        <v>8563.7000000000007</v>
      </c>
      <c r="R15" s="273"/>
    </row>
    <row r="16" spans="1:18" ht="13.9" x14ac:dyDescent="0.4">
      <c r="A16" s="39" t="s">
        <v>99</v>
      </c>
      <c r="B16" s="71">
        <f t="shared" ref="B16:M16" si="2">B9-B15</f>
        <v>-295.37243531730655</v>
      </c>
      <c r="C16" s="71">
        <f t="shared" si="2"/>
        <v>-171.10000000000036</v>
      </c>
      <c r="D16" s="71">
        <f t="shared" si="2"/>
        <v>-81.899999999999864</v>
      </c>
      <c r="E16" s="71">
        <f t="shared" si="2"/>
        <v>30.700000000000045</v>
      </c>
      <c r="F16" s="71">
        <f t="shared" si="2"/>
        <v>-51.200000000000273</v>
      </c>
      <c r="G16" s="71">
        <v>20.6</v>
      </c>
      <c r="H16" s="71">
        <v>-30.6</v>
      </c>
      <c r="I16" s="71">
        <f>I9-I15</f>
        <v>43.199999999999818</v>
      </c>
      <c r="J16" s="71">
        <f t="shared" si="2"/>
        <v>12.600000000000364</v>
      </c>
      <c r="K16" s="71">
        <f t="shared" si="2"/>
        <v>-26</v>
      </c>
      <c r="L16" s="71">
        <f t="shared" si="2"/>
        <v>53.199999999999818</v>
      </c>
      <c r="M16" s="71">
        <f t="shared" si="2"/>
        <v>27.199999999999818</v>
      </c>
      <c r="N16" s="71">
        <v>37</v>
      </c>
      <c r="O16" s="71">
        <v>64.2</v>
      </c>
      <c r="P16" s="71">
        <v>123.1</v>
      </c>
      <c r="Q16" s="71">
        <v>187.3</v>
      </c>
    </row>
    <row r="17" spans="1:18" x14ac:dyDescent="0.35">
      <c r="A17" s="40" t="s">
        <v>49</v>
      </c>
      <c r="B17" s="69">
        <v>-171.8</v>
      </c>
      <c r="C17" s="69">
        <v>-183.1</v>
      </c>
      <c r="D17" s="69">
        <v>-44.4</v>
      </c>
      <c r="E17" s="87">
        <v>-52</v>
      </c>
      <c r="F17" s="87">
        <v>-96.4</v>
      </c>
      <c r="G17" s="87">
        <v>-92.7</v>
      </c>
      <c r="H17" s="87">
        <v>-189.1</v>
      </c>
      <c r="I17" s="69">
        <v>-39.700000000000003</v>
      </c>
      <c r="J17" s="69">
        <v>-228.8</v>
      </c>
      <c r="K17" s="69">
        <v>-37.200000000000003</v>
      </c>
      <c r="L17" s="87">
        <v>-38.200000000000003</v>
      </c>
      <c r="M17" s="87">
        <v>-75.400000000000006</v>
      </c>
      <c r="N17" s="87">
        <v>-37.4</v>
      </c>
      <c r="O17" s="87">
        <v>-112.8</v>
      </c>
      <c r="P17" s="87">
        <v>-37.799999999999997</v>
      </c>
      <c r="Q17" s="87">
        <v>-150.6</v>
      </c>
    </row>
    <row r="18" spans="1:18" x14ac:dyDescent="0.35">
      <c r="A18" s="40" t="s">
        <v>50</v>
      </c>
      <c r="B18" s="69">
        <v>5.9</v>
      </c>
      <c r="C18" s="69">
        <v>1.4</v>
      </c>
      <c r="D18" s="69">
        <v>0.4</v>
      </c>
      <c r="E18" s="87">
        <v>0.4</v>
      </c>
      <c r="F18" s="87">
        <v>0.8</v>
      </c>
      <c r="G18" s="87">
        <v>0.4</v>
      </c>
      <c r="H18" s="87">
        <v>1.2</v>
      </c>
      <c r="I18" s="69">
        <v>0.7</v>
      </c>
      <c r="J18" s="69">
        <v>1.9</v>
      </c>
      <c r="K18" s="69">
        <v>0.8</v>
      </c>
      <c r="L18" s="87">
        <v>0.5</v>
      </c>
      <c r="M18" s="87">
        <v>1.3</v>
      </c>
      <c r="N18" s="87">
        <v>0.7</v>
      </c>
      <c r="O18" s="87">
        <v>2</v>
      </c>
      <c r="P18" s="87">
        <v>0.6</v>
      </c>
      <c r="Q18" s="87">
        <v>2.6</v>
      </c>
    </row>
    <row r="19" spans="1:18" x14ac:dyDescent="0.35">
      <c r="A19" s="40" t="s">
        <v>100</v>
      </c>
      <c r="B19" s="69">
        <v>2.4</v>
      </c>
      <c r="C19" s="69">
        <v>11</v>
      </c>
      <c r="D19" s="69">
        <v>1</v>
      </c>
      <c r="E19" s="87">
        <v>2</v>
      </c>
      <c r="F19" s="87">
        <v>3</v>
      </c>
      <c r="G19" s="87">
        <v>-0.3</v>
      </c>
      <c r="H19" s="87">
        <v>2.7</v>
      </c>
      <c r="I19" s="69">
        <v>0.8</v>
      </c>
      <c r="J19" s="69">
        <v>3.5</v>
      </c>
      <c r="K19" s="69">
        <v>0.6</v>
      </c>
      <c r="L19" s="87">
        <v>2.2000000000000002</v>
      </c>
      <c r="M19" s="87">
        <v>2.8</v>
      </c>
      <c r="N19" s="87">
        <v>0.4</v>
      </c>
      <c r="O19" s="87">
        <v>3.2</v>
      </c>
      <c r="P19" s="87">
        <v>0.3</v>
      </c>
      <c r="Q19" s="87">
        <v>3.5</v>
      </c>
    </row>
    <row r="20" spans="1:18" ht="13.9" x14ac:dyDescent="0.4">
      <c r="A20" s="65" t="s">
        <v>224</v>
      </c>
      <c r="B20" s="72">
        <f>SUM(B17:B19)+B16</f>
        <v>-458.87243531730655</v>
      </c>
      <c r="C20" s="72">
        <f>C16+SUM(C17:C19)</f>
        <v>-341.80000000000035</v>
      </c>
      <c r="D20" s="72">
        <f>SUM(D17:D19)+D16</f>
        <v>-124.89999999999986</v>
      </c>
      <c r="E20" s="72">
        <f t="shared" ref="E20:F20" si="3">SUM(E17:E19)+E16</f>
        <v>-18.899999999999956</v>
      </c>
      <c r="F20" s="72">
        <f t="shared" si="3"/>
        <v>-143.8000000000003</v>
      </c>
      <c r="G20" s="72">
        <v>-72</v>
      </c>
      <c r="H20" s="72">
        <v>-215.8</v>
      </c>
      <c r="I20" s="72">
        <f>SUM(I17:I19)+I16</f>
        <v>4.9999999999998153</v>
      </c>
      <c r="J20" s="72">
        <f>J16+SUM(J17:J19)</f>
        <v>-210.79999999999964</v>
      </c>
      <c r="K20" s="72">
        <f>SUM(K17:K19)+K16</f>
        <v>-61.800000000000004</v>
      </c>
      <c r="L20" s="72">
        <f t="shared" ref="L20:M20" si="4">SUM(L17:L19)+L16</f>
        <v>17.699999999999818</v>
      </c>
      <c r="M20" s="72">
        <f t="shared" si="4"/>
        <v>-44.100000000000193</v>
      </c>
      <c r="N20" s="72">
        <v>0.7</v>
      </c>
      <c r="O20" s="72">
        <v>-43.4</v>
      </c>
      <c r="P20" s="72">
        <v>86.2</v>
      </c>
      <c r="Q20" s="72">
        <v>42.8</v>
      </c>
    </row>
    <row r="21" spans="1:18" x14ac:dyDescent="0.35">
      <c r="A21" s="40" t="s">
        <v>101</v>
      </c>
      <c r="B21" s="73">
        <v>-24.317253233120823</v>
      </c>
      <c r="C21" s="73">
        <v>-120.5</v>
      </c>
      <c r="D21" s="73">
        <v>-32</v>
      </c>
      <c r="E21" s="150">
        <v>14.6</v>
      </c>
      <c r="F21" s="150">
        <v>-17.399999999999999</v>
      </c>
      <c r="G21" s="150">
        <v>-30.6</v>
      </c>
      <c r="H21" s="150">
        <v>-48</v>
      </c>
      <c r="I21" s="69">
        <v>23</v>
      </c>
      <c r="J21" s="73">
        <v>-25</v>
      </c>
      <c r="K21" s="73">
        <v>-40.9</v>
      </c>
      <c r="L21" s="150">
        <v>11.4</v>
      </c>
      <c r="M21" s="150">
        <v>-29.5</v>
      </c>
      <c r="N21" s="150">
        <v>-11</v>
      </c>
      <c r="O21" s="150">
        <v>-40.5</v>
      </c>
      <c r="P21" s="150">
        <v>83.1</v>
      </c>
      <c r="Q21" s="150">
        <v>42.6</v>
      </c>
    </row>
    <row r="22" spans="1:18" ht="14.25" thickBot="1" x14ac:dyDescent="0.45">
      <c r="A22" s="66" t="s">
        <v>51</v>
      </c>
      <c r="B22" s="74">
        <f t="shared" ref="B22:M22" si="5">B20-B21</f>
        <v>-434.55518208418573</v>
      </c>
      <c r="C22" s="74">
        <f t="shared" si="5"/>
        <v>-221.30000000000035</v>
      </c>
      <c r="D22" s="74">
        <f t="shared" si="5"/>
        <v>-92.899999999999864</v>
      </c>
      <c r="E22" s="74">
        <f t="shared" si="5"/>
        <v>-33.499999999999957</v>
      </c>
      <c r="F22" s="74">
        <f t="shared" si="5"/>
        <v>-126.40000000000029</v>
      </c>
      <c r="G22" s="74">
        <v>-41.4</v>
      </c>
      <c r="H22" s="74">
        <v>-167.8</v>
      </c>
      <c r="I22" s="74">
        <v>-18</v>
      </c>
      <c r="J22" s="74">
        <f t="shared" si="5"/>
        <v>-185.79999999999964</v>
      </c>
      <c r="K22" s="74">
        <f t="shared" si="5"/>
        <v>-20.900000000000006</v>
      </c>
      <c r="L22" s="74">
        <f t="shared" si="5"/>
        <v>6.2999999999998177</v>
      </c>
      <c r="M22" s="74">
        <f t="shared" si="5"/>
        <v>-14.600000000000193</v>
      </c>
      <c r="N22" s="74">
        <v>11.7</v>
      </c>
      <c r="O22" s="74">
        <v>-2.9</v>
      </c>
      <c r="P22" s="74">
        <v>3.1</v>
      </c>
      <c r="Q22" s="74">
        <v>0.2</v>
      </c>
      <c r="R22" s="272"/>
    </row>
    <row r="23" spans="1:18" ht="13.9" thickTop="1" x14ac:dyDescent="0.35">
      <c r="A23" s="40" t="s">
        <v>52</v>
      </c>
      <c r="B23" s="88">
        <v>-0.4</v>
      </c>
      <c r="C23" s="88">
        <v>0</v>
      </c>
      <c r="D23" s="88">
        <v>-1.9684008182879899E-4</v>
      </c>
      <c r="E23" s="169">
        <v>0</v>
      </c>
      <c r="F23" s="169">
        <v>0</v>
      </c>
      <c r="G23" s="169">
        <v>0</v>
      </c>
      <c r="H23" s="169">
        <v>0</v>
      </c>
      <c r="I23" s="169">
        <v>0</v>
      </c>
      <c r="J23" s="88">
        <v>0</v>
      </c>
      <c r="K23" s="88">
        <v>0</v>
      </c>
      <c r="L23" s="169">
        <v>0</v>
      </c>
      <c r="M23" s="169">
        <v>0</v>
      </c>
      <c r="N23" s="169">
        <v>0</v>
      </c>
      <c r="O23" s="169">
        <v>0</v>
      </c>
      <c r="P23" s="169">
        <v>0</v>
      </c>
      <c r="Q23" s="169">
        <v>0</v>
      </c>
    </row>
    <row r="24" spans="1:18" ht="14.25" thickBot="1" x14ac:dyDescent="0.45">
      <c r="A24" s="66" t="s">
        <v>53</v>
      </c>
      <c r="B24" s="210">
        <f>B22-B23</f>
        <v>-434.15518208418575</v>
      </c>
      <c r="C24" s="210">
        <f t="shared" ref="C24:O24" si="6">C22-C23</f>
        <v>-221.30000000000035</v>
      </c>
      <c r="D24" s="210">
        <f t="shared" si="6"/>
        <v>-92.899803159918036</v>
      </c>
      <c r="E24" s="210">
        <f t="shared" si="6"/>
        <v>-33.499999999999957</v>
      </c>
      <c r="F24" s="210">
        <f t="shared" si="6"/>
        <v>-126.40000000000029</v>
      </c>
      <c r="G24" s="210">
        <f t="shared" ref="G24:I24" si="7">G22-G23</f>
        <v>-41.4</v>
      </c>
      <c r="H24" s="210">
        <f t="shared" si="7"/>
        <v>-167.8</v>
      </c>
      <c r="I24" s="210">
        <f t="shared" si="7"/>
        <v>-18</v>
      </c>
      <c r="J24" s="210">
        <f t="shared" si="6"/>
        <v>-185.79999999999964</v>
      </c>
      <c r="K24" s="210">
        <f t="shared" si="6"/>
        <v>-20.900000000000006</v>
      </c>
      <c r="L24" s="210">
        <f t="shared" si="6"/>
        <v>6.2999999999998177</v>
      </c>
      <c r="M24" s="210">
        <f t="shared" si="6"/>
        <v>-14.600000000000193</v>
      </c>
      <c r="N24" s="210">
        <f t="shared" si="6"/>
        <v>11.7</v>
      </c>
      <c r="O24" s="210">
        <f t="shared" si="6"/>
        <v>-2.9</v>
      </c>
      <c r="P24" s="210">
        <f t="shared" ref="P24:Q24" si="8">P22-P23</f>
        <v>3.1</v>
      </c>
      <c r="Q24" s="210">
        <f t="shared" si="8"/>
        <v>0.2</v>
      </c>
    </row>
    <row r="25" spans="1:18" ht="13.9" thickTop="1" x14ac:dyDescent="0.35">
      <c r="A25" s="40"/>
      <c r="B25" s="211"/>
      <c r="C25" s="197"/>
      <c r="D25" s="197"/>
      <c r="E25" s="197"/>
      <c r="F25" s="197"/>
      <c r="G25" s="197"/>
      <c r="H25" s="197"/>
      <c r="I25" s="197"/>
      <c r="J25" s="197"/>
      <c r="K25" s="197"/>
      <c r="L25" s="197"/>
      <c r="M25" s="197"/>
      <c r="N25" s="197"/>
      <c r="O25" s="197"/>
      <c r="P25" s="197"/>
      <c r="Q25" s="197"/>
    </row>
    <row r="26" spans="1:18" x14ac:dyDescent="0.35">
      <c r="A26" s="75" t="s">
        <v>54</v>
      </c>
      <c r="B26" s="212"/>
      <c r="C26" s="87"/>
      <c r="D26" s="87"/>
      <c r="E26" s="87"/>
      <c r="F26" s="87"/>
      <c r="G26" s="87"/>
      <c r="H26" s="87"/>
      <c r="I26" s="87"/>
      <c r="J26" s="87"/>
      <c r="K26" s="87"/>
      <c r="L26" s="87"/>
      <c r="M26" s="87"/>
      <c r="N26" s="87"/>
      <c r="O26" s="87"/>
      <c r="P26" s="87"/>
      <c r="Q26" s="87"/>
    </row>
    <row r="27" spans="1:18" ht="27" x14ac:dyDescent="0.35">
      <c r="A27" s="209" t="s">
        <v>55</v>
      </c>
      <c r="B27" s="213">
        <f t="shared" ref="B27:K27" si="9">B24/B28</f>
        <v>-3.0704043994638313</v>
      </c>
      <c r="C27" s="196">
        <f t="shared" si="9"/>
        <v>-1.537873523280058</v>
      </c>
      <c r="D27" s="196">
        <f t="shared" si="9"/>
        <v>-0.639465413090613</v>
      </c>
      <c r="E27" s="196">
        <f>E24/E28</f>
        <v>-0.22992450240219603</v>
      </c>
      <c r="F27" s="196">
        <f>F24/F28</f>
        <v>-0.86872852233677178</v>
      </c>
      <c r="G27" s="196">
        <v>-0.23</v>
      </c>
      <c r="H27" s="196">
        <v>-1.06</v>
      </c>
      <c r="I27" s="196">
        <f t="shared" si="9"/>
        <v>-8.6124401913875603E-2</v>
      </c>
      <c r="J27" s="196">
        <f t="shared" si="9"/>
        <v>-1.0852803738317738</v>
      </c>
      <c r="K27" s="196">
        <f t="shared" si="9"/>
        <v>-9.6483464972671212E-2</v>
      </c>
      <c r="L27" s="196">
        <f>L24/L28</f>
        <v>2.9045643153526129E-2</v>
      </c>
      <c r="M27" s="196">
        <f>M24/M28</f>
        <v>-6.7343173431735209E-2</v>
      </c>
      <c r="N27" s="196">
        <v>0.05</v>
      </c>
      <c r="O27" s="196">
        <v>-0.01</v>
      </c>
      <c r="P27" s="196">
        <f t="shared" ref="P27:Q27" si="10">P24/P28</f>
        <v>1.4135886912904697E-2</v>
      </c>
      <c r="Q27" s="196">
        <f t="shared" si="10"/>
        <v>9.1869545245751045E-4</v>
      </c>
      <c r="R27" s="272"/>
    </row>
    <row r="28" spans="1:18" ht="27" x14ac:dyDescent="0.35">
      <c r="A28" s="209" t="s">
        <v>56</v>
      </c>
      <c r="B28" s="170">
        <v>141.4</v>
      </c>
      <c r="C28" s="198">
        <v>143.9</v>
      </c>
      <c r="D28" s="198">
        <v>145.27729140333352</v>
      </c>
      <c r="E28" s="198">
        <v>145.69999999999999</v>
      </c>
      <c r="F28" s="198">
        <v>145.5</v>
      </c>
      <c r="G28" s="198">
        <v>184</v>
      </c>
      <c r="H28" s="198">
        <v>158.5</v>
      </c>
      <c r="I28" s="198">
        <v>209</v>
      </c>
      <c r="J28" s="198">
        <v>171.2</v>
      </c>
      <c r="K28" s="198">
        <v>216.61742772111157</v>
      </c>
      <c r="L28" s="198">
        <v>216.9</v>
      </c>
      <c r="M28" s="198">
        <v>216.8</v>
      </c>
      <c r="N28" s="198">
        <v>218</v>
      </c>
      <c r="O28" s="198">
        <v>217.2</v>
      </c>
      <c r="P28" s="198">
        <v>219.3</v>
      </c>
      <c r="Q28" s="198">
        <v>217.7</v>
      </c>
    </row>
    <row r="29" spans="1:18" x14ac:dyDescent="0.35">
      <c r="A29" s="75" t="s">
        <v>57</v>
      </c>
      <c r="B29" s="170"/>
      <c r="C29" s="198"/>
      <c r="D29" s="198"/>
      <c r="E29" s="198"/>
      <c r="F29" s="198"/>
      <c r="G29" s="198"/>
      <c r="H29" s="198"/>
      <c r="I29" s="198"/>
      <c r="J29" s="198"/>
      <c r="K29" s="198"/>
      <c r="L29" s="198"/>
      <c r="M29" s="198"/>
      <c r="N29" s="198"/>
      <c r="O29" s="198"/>
      <c r="P29" s="198"/>
      <c r="Q29" s="198"/>
    </row>
    <row r="30" spans="1:18" ht="27" x14ac:dyDescent="0.35">
      <c r="A30" s="209" t="s">
        <v>58</v>
      </c>
      <c r="B30" s="213">
        <f>B24/B31</f>
        <v>-3.0704043994638313</v>
      </c>
      <c r="C30" s="196">
        <f t="shared" ref="C30:K30" si="11">C24/C31</f>
        <v>-1.537873523280058</v>
      </c>
      <c r="D30" s="196">
        <f t="shared" si="11"/>
        <v>-0.639465413090613</v>
      </c>
      <c r="E30" s="196">
        <f>E24/E31</f>
        <v>-0.22992450240219603</v>
      </c>
      <c r="F30" s="196">
        <f>F24/F31</f>
        <v>-0.86872852233677178</v>
      </c>
      <c r="G30" s="196">
        <v>-0.23</v>
      </c>
      <c r="H30" s="196">
        <v>-1.06</v>
      </c>
      <c r="I30" s="196">
        <f t="shared" si="11"/>
        <v>-8.6124401913875603E-2</v>
      </c>
      <c r="J30" s="196">
        <f t="shared" si="11"/>
        <v>-1.0852803738317738</v>
      </c>
      <c r="K30" s="196">
        <f t="shared" si="11"/>
        <v>-9.6483464972671212E-2</v>
      </c>
      <c r="L30" s="196">
        <f>L24/L31</f>
        <v>2.8024911032027658E-2</v>
      </c>
      <c r="M30" s="196">
        <f>M24/M31</f>
        <v>-6.7343173431735209E-2</v>
      </c>
      <c r="N30" s="196">
        <v>0.05</v>
      </c>
      <c r="O30" s="196">
        <v>-0.01</v>
      </c>
      <c r="P30" s="196">
        <f t="shared" ref="P30:Q30" si="12">P24/P31</f>
        <v>1.3802315227070348E-2</v>
      </c>
      <c r="Q30" s="196">
        <f t="shared" si="12"/>
        <v>8.9086859688195994E-4</v>
      </c>
      <c r="R30" s="272"/>
    </row>
    <row r="31" spans="1:18" ht="27" x14ac:dyDescent="0.35">
      <c r="A31" s="209" t="s">
        <v>59</v>
      </c>
      <c r="B31" s="214">
        <v>141.4</v>
      </c>
      <c r="C31" s="215">
        <v>143.9</v>
      </c>
      <c r="D31" s="215">
        <v>145.27729140333352</v>
      </c>
      <c r="E31" s="215">
        <v>145.69999999999999</v>
      </c>
      <c r="F31" s="215">
        <v>145.5</v>
      </c>
      <c r="G31" s="215">
        <v>184</v>
      </c>
      <c r="H31" s="215">
        <v>158.5</v>
      </c>
      <c r="I31" s="215">
        <v>209</v>
      </c>
      <c r="J31" s="215">
        <v>171.2</v>
      </c>
      <c r="K31" s="215">
        <v>216.61742772111157</v>
      </c>
      <c r="L31" s="215">
        <v>224.8</v>
      </c>
      <c r="M31" s="215">
        <v>216.8</v>
      </c>
      <c r="N31" s="215">
        <v>224.5</v>
      </c>
      <c r="O31" s="215">
        <v>217.2</v>
      </c>
      <c r="P31" s="215">
        <v>224.6</v>
      </c>
      <c r="Q31" s="215">
        <v>224.5</v>
      </c>
    </row>
    <row r="32" spans="1:18" x14ac:dyDescent="0.35">
      <c r="A32" s="75"/>
    </row>
    <row r="33" spans="1:15" x14ac:dyDescent="0.35">
      <c r="A33" s="75"/>
    </row>
    <row r="34" spans="1:15" x14ac:dyDescent="0.35">
      <c r="A34" s="75"/>
    </row>
    <row r="35" spans="1:15" x14ac:dyDescent="0.35">
      <c r="A35" s="75"/>
    </row>
    <row r="36" spans="1:15" x14ac:dyDescent="0.35">
      <c r="A36" s="75"/>
    </row>
    <row r="37" spans="1:15" ht="14.25" customHeight="1" x14ac:dyDescent="0.35">
      <c r="A37" s="393" t="s">
        <v>102</v>
      </c>
      <c r="B37" s="393"/>
      <c r="C37" s="393"/>
      <c r="D37" s="230"/>
      <c r="E37" s="230"/>
      <c r="F37" s="230"/>
      <c r="G37" s="232"/>
      <c r="H37" s="232"/>
      <c r="I37" s="250"/>
      <c r="K37" s="230"/>
      <c r="L37" s="230"/>
      <c r="M37" s="230"/>
      <c r="N37" s="232"/>
      <c r="O37" s="232"/>
    </row>
    <row r="38" spans="1:15" ht="13.9" x14ac:dyDescent="0.35">
      <c r="A38" s="393"/>
      <c r="B38" s="393"/>
      <c r="C38" s="393"/>
      <c r="D38" s="230"/>
      <c r="E38" s="230"/>
      <c r="F38" s="230"/>
      <c r="G38" s="232"/>
      <c r="H38" s="232"/>
      <c r="I38" s="250"/>
      <c r="K38" s="230"/>
      <c r="L38" s="230"/>
      <c r="M38" s="230"/>
      <c r="N38" s="232"/>
      <c r="O38" s="232"/>
    </row>
    <row r="39" spans="1:15" ht="13.9" customHeight="1" x14ac:dyDescent="0.35">
      <c r="A39" s="393"/>
      <c r="B39" s="393"/>
      <c r="C39" s="393"/>
    </row>
    <row r="40" spans="1:15" x14ac:dyDescent="0.35">
      <c r="A40" s="393"/>
      <c r="B40" s="393"/>
      <c r="C40" s="393"/>
    </row>
    <row r="80" spans="15:15" x14ac:dyDescent="0.35">
      <c r="O80" s="257"/>
    </row>
    <row r="83" spans="15:16" x14ac:dyDescent="0.35">
      <c r="O83" s="261"/>
      <c r="P83" s="259"/>
    </row>
  </sheetData>
  <mergeCells count="1">
    <mergeCell ref="A37:C40"/>
  </mergeCells>
  <pageMargins left="0.25" right="0.25" top="0.75" bottom="0.75" header="0.3" footer="0.3"/>
  <pageSetup scale="75" orientation="landscape" r:id="rId1"/>
  <ignoredErrors>
    <ignoredError sqref="J20:M20 C20:F20"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83"/>
  <sheetViews>
    <sheetView showGridLines="0" zoomScaleNormal="100" workbookViewId="0">
      <pane xSplit="1" ySplit="4" topLeftCell="G20" activePane="bottomRight" state="frozen"/>
      <selection activeCell="O83" sqref="O83"/>
      <selection pane="topRight" activeCell="O83" sqref="O83"/>
      <selection pane="bottomLeft" activeCell="O83" sqref="O83"/>
      <selection pane="bottomRight" activeCell="E5" sqref="E5"/>
    </sheetView>
  </sheetViews>
  <sheetFormatPr defaultColWidth="8.86328125" defaultRowHeight="13.5" outlineLevelCol="1" x14ac:dyDescent="0.35"/>
  <cols>
    <col min="1" max="1" width="81" style="22" customWidth="1"/>
    <col min="2" max="2" width="24.1328125" style="160" hidden="1" customWidth="1" outlineLevel="1"/>
    <col min="3" max="3" width="24.1328125" style="22" hidden="1" customWidth="1" outlineLevel="1"/>
    <col min="4" max="5" width="24.1328125" style="160" hidden="1" customWidth="1" outlineLevel="1"/>
    <col min="6" max="6" width="24.1328125" style="160" hidden="1" customWidth="1" outlineLevel="1" collapsed="1"/>
    <col min="7" max="7" width="22.73046875" style="22" customWidth="1" collapsed="1"/>
    <col min="8" max="8" width="22.73046875" style="160" hidden="1" customWidth="1" outlineLevel="1"/>
    <col min="9" max="9" width="24.1328125" style="160" hidden="1" customWidth="1" outlineLevel="1"/>
    <col min="10" max="10" width="24.1328125" style="160" hidden="1" customWidth="1" outlineLevel="1" collapsed="1"/>
    <col min="11" max="11" width="20.73046875" style="22" bestFit="1" customWidth="1" collapsed="1"/>
    <col min="12" max="13" width="8.86328125" style="22"/>
    <col min="14" max="14" width="10.1328125" style="22" bestFit="1" customWidth="1"/>
    <col min="15" max="16384" width="8.86328125" style="22"/>
  </cols>
  <sheetData>
    <row r="1" spans="1:12" ht="13.9" x14ac:dyDescent="0.4">
      <c r="A1" s="34" t="s">
        <v>136</v>
      </c>
      <c r="B1" s="34"/>
      <c r="C1" s="160"/>
      <c r="G1" s="160"/>
    </row>
    <row r="2" spans="1:12" x14ac:dyDescent="0.35">
      <c r="A2" s="25" t="s">
        <v>61</v>
      </c>
      <c r="B2" s="25"/>
      <c r="C2" s="160"/>
      <c r="G2" s="160"/>
    </row>
    <row r="3" spans="1:12" ht="13.9" x14ac:dyDescent="0.4">
      <c r="A3" s="160"/>
      <c r="B3" s="179" t="s">
        <v>80</v>
      </c>
      <c r="C3" s="179" t="s">
        <v>80</v>
      </c>
      <c r="D3" s="222" t="s">
        <v>42</v>
      </c>
      <c r="E3" s="179" t="s">
        <v>43</v>
      </c>
      <c r="F3" s="179" t="s">
        <v>209</v>
      </c>
      <c r="G3" s="242" t="s">
        <v>80</v>
      </c>
      <c r="H3" s="222" t="s">
        <v>42</v>
      </c>
      <c r="I3" s="179" t="s">
        <v>43</v>
      </c>
      <c r="J3" s="265" t="s">
        <v>209</v>
      </c>
      <c r="K3" s="242" t="s">
        <v>80</v>
      </c>
    </row>
    <row r="4" spans="1:12" ht="13.9" x14ac:dyDescent="0.4">
      <c r="A4" s="91"/>
      <c r="B4" s="180">
        <v>42735</v>
      </c>
      <c r="C4" s="180">
        <v>43100</v>
      </c>
      <c r="D4" s="223">
        <v>43190</v>
      </c>
      <c r="E4" s="180">
        <v>43281</v>
      </c>
      <c r="F4" s="180">
        <v>43373</v>
      </c>
      <c r="G4" s="243">
        <v>43465</v>
      </c>
      <c r="H4" s="223">
        <v>43555</v>
      </c>
      <c r="I4" s="180">
        <v>43646</v>
      </c>
      <c r="J4" s="266">
        <v>43738</v>
      </c>
      <c r="K4" s="243">
        <v>43830</v>
      </c>
    </row>
    <row r="5" spans="1:12" ht="13.9" x14ac:dyDescent="0.4">
      <c r="A5" s="91" t="s">
        <v>137</v>
      </c>
      <c r="B5" s="104"/>
      <c r="C5" s="104"/>
      <c r="D5" s="104"/>
      <c r="E5" s="104"/>
      <c r="F5" s="205"/>
      <c r="G5" s="205"/>
      <c r="H5" s="104"/>
      <c r="I5" s="104"/>
      <c r="J5" s="205"/>
      <c r="K5" s="205"/>
    </row>
    <row r="6" spans="1:12" x14ac:dyDescent="0.35">
      <c r="A6" s="160" t="s">
        <v>138</v>
      </c>
      <c r="B6" s="110">
        <v>-434.55518208418425</v>
      </c>
      <c r="C6" s="110">
        <v>-221.3</v>
      </c>
      <c r="D6" s="110">
        <v>-92.9</v>
      </c>
      <c r="E6" s="110">
        <v>-126.4</v>
      </c>
      <c r="F6" s="110">
        <v>-167.8</v>
      </c>
      <c r="G6" s="110">
        <v>-185.79999999999964</v>
      </c>
      <c r="H6" s="110">
        <v>-20.9</v>
      </c>
      <c r="I6" s="110">
        <v>-14.6</v>
      </c>
      <c r="J6" s="110">
        <v>-2.9</v>
      </c>
      <c r="K6" s="110">
        <v>0.2</v>
      </c>
      <c r="L6" s="276"/>
    </row>
    <row r="7" spans="1:12" x14ac:dyDescent="0.35">
      <c r="A7" s="160" t="s">
        <v>139</v>
      </c>
      <c r="B7" s="94"/>
      <c r="C7" s="94"/>
      <c r="D7" s="94"/>
      <c r="E7" s="94"/>
      <c r="F7" s="94"/>
      <c r="G7" s="94"/>
      <c r="H7" s="94"/>
      <c r="I7" s="94"/>
      <c r="J7" s="94"/>
      <c r="K7" s="94"/>
      <c r="L7" s="160"/>
    </row>
    <row r="8" spans="1:12" x14ac:dyDescent="0.35">
      <c r="A8" s="244" t="s">
        <v>47</v>
      </c>
      <c r="B8" s="151">
        <v>260.60000000000002</v>
      </c>
      <c r="C8" s="151">
        <v>270.60000000000002</v>
      </c>
      <c r="D8" s="151">
        <v>69.8</v>
      </c>
      <c r="E8" s="151">
        <v>141.4</v>
      </c>
      <c r="F8" s="151">
        <v>213</v>
      </c>
      <c r="G8" s="94">
        <v>290</v>
      </c>
      <c r="H8" s="94">
        <v>73.5</v>
      </c>
      <c r="I8" s="151">
        <v>147.80000000000001</v>
      </c>
      <c r="J8" s="151">
        <v>222.8</v>
      </c>
      <c r="K8" s="151">
        <v>296.7</v>
      </c>
      <c r="L8" s="160"/>
    </row>
    <row r="9" spans="1:12" x14ac:dyDescent="0.35">
      <c r="A9" s="244" t="s">
        <v>140</v>
      </c>
      <c r="B9" s="151">
        <v>2.6</v>
      </c>
      <c r="C9" s="151">
        <v>0</v>
      </c>
      <c r="D9" s="151">
        <v>0</v>
      </c>
      <c r="E9" s="151">
        <v>0</v>
      </c>
      <c r="F9" s="151">
        <v>0</v>
      </c>
      <c r="G9" s="94">
        <v>2.7</v>
      </c>
      <c r="H9" s="94">
        <v>3.9</v>
      </c>
      <c r="I9" s="151">
        <v>3.9</v>
      </c>
      <c r="J9" s="151">
        <v>3.9</v>
      </c>
      <c r="K9" s="151">
        <v>12.2</v>
      </c>
      <c r="L9" s="160"/>
    </row>
    <row r="10" spans="1:12" x14ac:dyDescent="0.35">
      <c r="A10" s="244" t="s">
        <v>141</v>
      </c>
      <c r="B10" s="151">
        <v>-10.7</v>
      </c>
      <c r="C10" s="151">
        <v>-7.3</v>
      </c>
      <c r="D10" s="151">
        <v>1.4</v>
      </c>
      <c r="E10" s="151">
        <v>9.6</v>
      </c>
      <c r="F10" s="151">
        <v>7.8</v>
      </c>
      <c r="G10" s="94">
        <v>8.4</v>
      </c>
      <c r="H10" s="94">
        <v>0</v>
      </c>
      <c r="I10" s="151">
        <v>0</v>
      </c>
      <c r="J10" s="151">
        <v>1.5</v>
      </c>
      <c r="K10" s="151">
        <v>-3.2</v>
      </c>
      <c r="L10" s="160"/>
    </row>
    <row r="11" spans="1:12" x14ac:dyDescent="0.35">
      <c r="A11" s="244" t="s">
        <v>142</v>
      </c>
      <c r="B11" s="151">
        <v>48.972435317305028</v>
      </c>
      <c r="C11" s="151">
        <v>52.4</v>
      </c>
      <c r="D11" s="151">
        <v>13.1</v>
      </c>
      <c r="E11" s="151">
        <v>28.7</v>
      </c>
      <c r="F11" s="151">
        <v>43.1</v>
      </c>
      <c r="G11" s="94">
        <v>81.900000000000006</v>
      </c>
      <c r="H11" s="94">
        <v>14.5</v>
      </c>
      <c r="I11" s="151">
        <v>30</v>
      </c>
      <c r="J11" s="151">
        <v>46.2</v>
      </c>
      <c r="K11" s="151">
        <v>61.3</v>
      </c>
      <c r="L11" s="160"/>
    </row>
    <row r="12" spans="1:12" x14ac:dyDescent="0.35">
      <c r="A12" s="245" t="s">
        <v>143</v>
      </c>
      <c r="B12" s="151">
        <v>0</v>
      </c>
      <c r="C12" s="151">
        <v>0</v>
      </c>
      <c r="D12" s="151">
        <v>0</v>
      </c>
      <c r="E12" s="151">
        <v>0</v>
      </c>
      <c r="F12" s="151">
        <v>0</v>
      </c>
      <c r="G12" s="94">
        <v>50.4</v>
      </c>
      <c r="H12" s="94">
        <v>0</v>
      </c>
      <c r="I12" s="151">
        <v>0</v>
      </c>
      <c r="J12" s="151">
        <v>0</v>
      </c>
      <c r="K12" s="151">
        <v>0</v>
      </c>
      <c r="L12" s="160"/>
    </row>
    <row r="13" spans="1:12" s="160" customFormat="1" x14ac:dyDescent="0.35">
      <c r="A13" s="244" t="s">
        <v>144</v>
      </c>
      <c r="B13" s="151">
        <v>0</v>
      </c>
      <c r="C13" s="151">
        <v>0</v>
      </c>
      <c r="D13" s="151">
        <v>0</v>
      </c>
      <c r="E13" s="151">
        <v>0</v>
      </c>
      <c r="F13" s="151">
        <v>0</v>
      </c>
      <c r="G13" s="94">
        <v>0</v>
      </c>
      <c r="H13" s="94">
        <v>27.8</v>
      </c>
      <c r="I13" s="151">
        <v>56.2</v>
      </c>
      <c r="J13" s="151">
        <v>84.9</v>
      </c>
      <c r="K13" s="151">
        <v>117.9</v>
      </c>
    </row>
    <row r="14" spans="1:12" x14ac:dyDescent="0.35">
      <c r="A14" s="244" t="s">
        <v>145</v>
      </c>
      <c r="B14" s="151">
        <v>12.6</v>
      </c>
      <c r="C14" s="151">
        <v>16.5</v>
      </c>
      <c r="D14" s="151">
        <v>3.4</v>
      </c>
      <c r="E14" s="151">
        <v>7.8</v>
      </c>
      <c r="F14" s="151">
        <v>10.4</v>
      </c>
      <c r="G14" s="94">
        <v>12.5</v>
      </c>
      <c r="H14" s="94">
        <v>1</v>
      </c>
      <c r="I14" s="151">
        <v>2.2999999999999998</v>
      </c>
      <c r="J14" s="151">
        <v>3.5</v>
      </c>
      <c r="K14" s="151">
        <v>4.4000000000000004</v>
      </c>
      <c r="L14" s="160"/>
    </row>
    <row r="15" spans="1:12" x14ac:dyDescent="0.35">
      <c r="A15" s="245" t="s">
        <v>146</v>
      </c>
      <c r="B15" s="151">
        <v>0</v>
      </c>
      <c r="C15" s="151">
        <v>-10</v>
      </c>
      <c r="D15" s="151">
        <v>0</v>
      </c>
      <c r="E15" s="151">
        <v>0</v>
      </c>
      <c r="F15" s="151">
        <v>0</v>
      </c>
      <c r="G15" s="94">
        <v>0</v>
      </c>
      <c r="H15" s="94">
        <v>0</v>
      </c>
      <c r="I15" s="151">
        <v>0</v>
      </c>
      <c r="J15" s="151">
        <v>0</v>
      </c>
      <c r="K15" s="151">
        <v>0</v>
      </c>
      <c r="L15" s="160"/>
    </row>
    <row r="16" spans="1:12" x14ac:dyDescent="0.35">
      <c r="A16" s="245" t="s">
        <v>147</v>
      </c>
      <c r="B16" s="151">
        <v>-3.7</v>
      </c>
      <c r="C16" s="151">
        <v>0</v>
      </c>
      <c r="D16" s="151">
        <v>0</v>
      </c>
      <c r="E16" s="151">
        <v>0</v>
      </c>
      <c r="F16" s="151">
        <v>0</v>
      </c>
      <c r="G16" s="94">
        <v>0</v>
      </c>
      <c r="H16" s="94">
        <v>0</v>
      </c>
      <c r="I16" s="151">
        <v>0</v>
      </c>
      <c r="J16" s="151">
        <v>0</v>
      </c>
      <c r="K16" s="151">
        <v>0</v>
      </c>
    </row>
    <row r="17" spans="1:12" x14ac:dyDescent="0.35">
      <c r="A17" s="244" t="s">
        <v>148</v>
      </c>
      <c r="B17" s="151">
        <v>-60.11725323312082</v>
      </c>
      <c r="C17" s="151">
        <v>-170.3</v>
      </c>
      <c r="D17" s="151">
        <v>-54</v>
      </c>
      <c r="E17" s="151">
        <v>-25</v>
      </c>
      <c r="F17" s="151">
        <v>-60.7</v>
      </c>
      <c r="G17" s="94">
        <v>-58.9</v>
      </c>
      <c r="H17" s="94">
        <v>-76.5</v>
      </c>
      <c r="I17" s="151">
        <v>-101.4</v>
      </c>
      <c r="J17" s="151">
        <v>-140.5</v>
      </c>
      <c r="K17" s="151">
        <v>-49.8</v>
      </c>
      <c r="L17" s="160"/>
    </row>
    <row r="18" spans="1:12" x14ac:dyDescent="0.35">
      <c r="A18" s="244" t="s">
        <v>149</v>
      </c>
      <c r="B18" s="151">
        <v>11.9</v>
      </c>
      <c r="C18" s="151">
        <v>3.9</v>
      </c>
      <c r="D18" s="151">
        <v>5.5</v>
      </c>
      <c r="E18" s="151">
        <v>11.2</v>
      </c>
      <c r="F18" s="151">
        <v>12.4</v>
      </c>
      <c r="G18" s="94">
        <v>21.7</v>
      </c>
      <c r="H18" s="94">
        <v>6</v>
      </c>
      <c r="I18" s="151">
        <v>8.8000000000000007</v>
      </c>
      <c r="J18" s="151">
        <v>18.2</v>
      </c>
      <c r="K18" s="151">
        <v>22.1</v>
      </c>
      <c r="L18" s="160"/>
    </row>
    <row r="19" spans="1:12" x14ac:dyDescent="0.35">
      <c r="A19" s="244" t="s">
        <v>150</v>
      </c>
      <c r="B19" s="151">
        <v>1.2</v>
      </c>
      <c r="C19" s="151">
        <v>7</v>
      </c>
      <c r="D19" s="151">
        <v>1.3</v>
      </c>
      <c r="E19" s="151">
        <v>7.9</v>
      </c>
      <c r="F19" s="151">
        <v>-3.5</v>
      </c>
      <c r="G19" s="94">
        <v>-3.6</v>
      </c>
      <c r="H19" s="94">
        <v>0.2</v>
      </c>
      <c r="I19" s="151">
        <v>-11.4</v>
      </c>
      <c r="J19" s="151">
        <v>-17.899999999999999</v>
      </c>
      <c r="K19" s="151">
        <v>-16.8</v>
      </c>
      <c r="L19" s="160"/>
    </row>
    <row r="20" spans="1:12" x14ac:dyDescent="0.35">
      <c r="A20" s="121" t="s">
        <v>151</v>
      </c>
      <c r="B20" s="94"/>
      <c r="C20" s="94"/>
      <c r="D20" s="94"/>
      <c r="E20" s="94"/>
      <c r="F20" s="94"/>
      <c r="G20" s="94"/>
      <c r="H20" s="94"/>
      <c r="I20" s="94"/>
      <c r="J20" s="94"/>
      <c r="K20" s="94"/>
      <c r="L20" s="160"/>
    </row>
    <row r="21" spans="1:12" x14ac:dyDescent="0.35">
      <c r="A21" s="244" t="s">
        <v>152</v>
      </c>
      <c r="B21" s="94">
        <v>-146.9</v>
      </c>
      <c r="C21" s="94">
        <v>-173.4</v>
      </c>
      <c r="D21" s="94">
        <v>31.6</v>
      </c>
      <c r="E21" s="94">
        <v>-35.6</v>
      </c>
      <c r="F21" s="94">
        <v>-3.3</v>
      </c>
      <c r="G21" s="94">
        <v>-235.5</v>
      </c>
      <c r="H21" s="94">
        <v>128.5</v>
      </c>
      <c r="I21" s="94">
        <v>142.4</v>
      </c>
      <c r="J21" s="94">
        <v>121.2</v>
      </c>
      <c r="K21" s="94">
        <v>-38.9</v>
      </c>
      <c r="L21" s="160"/>
    </row>
    <row r="22" spans="1:12" x14ac:dyDescent="0.35">
      <c r="A22" s="244" t="s">
        <v>153</v>
      </c>
      <c r="B22" s="94">
        <v>2.7</v>
      </c>
      <c r="C22" s="94">
        <v>10.1</v>
      </c>
      <c r="D22" s="94">
        <v>10.199999999999999</v>
      </c>
      <c r="E22" s="94">
        <v>-21</v>
      </c>
      <c r="F22" s="94">
        <v>-24.2</v>
      </c>
      <c r="G22" s="94">
        <v>-19.600000000000001</v>
      </c>
      <c r="H22" s="94">
        <v>21.8</v>
      </c>
      <c r="I22" s="94">
        <v>40.200000000000003</v>
      </c>
      <c r="J22" s="94">
        <v>41.3</v>
      </c>
      <c r="K22" s="94">
        <v>27</v>
      </c>
      <c r="L22" s="160"/>
    </row>
    <row r="23" spans="1:12" x14ac:dyDescent="0.35">
      <c r="A23" s="244" t="s">
        <v>108</v>
      </c>
      <c r="B23" s="94">
        <v>18.399999999999999</v>
      </c>
      <c r="C23" s="94">
        <v>-17.600000000000001</v>
      </c>
      <c r="D23" s="94">
        <v>-37.299999999999997</v>
      </c>
      <c r="E23" s="94">
        <v>-41.4</v>
      </c>
      <c r="F23" s="94">
        <v>-69.5</v>
      </c>
      <c r="G23" s="94">
        <v>-26.9</v>
      </c>
      <c r="H23" s="94">
        <v>7.8</v>
      </c>
      <c r="I23" s="94">
        <v>-111.3</v>
      </c>
      <c r="J23" s="94">
        <v>-152.4</v>
      </c>
      <c r="K23" s="94">
        <v>-154.9</v>
      </c>
      <c r="L23" s="160"/>
    </row>
    <row r="24" spans="1:12" x14ac:dyDescent="0.35">
      <c r="A24" s="244" t="s">
        <v>116</v>
      </c>
      <c r="B24" s="151">
        <v>-137.6</v>
      </c>
      <c r="C24" s="151">
        <v>44</v>
      </c>
      <c r="D24" s="151">
        <v>21.2</v>
      </c>
      <c r="E24" s="151">
        <v>6.1</v>
      </c>
      <c r="F24" s="151">
        <v>68.8</v>
      </c>
      <c r="G24" s="94">
        <v>84.6</v>
      </c>
      <c r="H24" s="94">
        <v>-5.3</v>
      </c>
      <c r="I24" s="151">
        <v>13.6</v>
      </c>
      <c r="J24" s="151">
        <v>37.200000000000003</v>
      </c>
      <c r="K24" s="151">
        <v>32.4</v>
      </c>
      <c r="L24" s="160"/>
    </row>
    <row r="25" spans="1:12" x14ac:dyDescent="0.35">
      <c r="A25" s="244" t="s">
        <v>120</v>
      </c>
      <c r="B25" s="94">
        <v>118.3</v>
      </c>
      <c r="C25" s="94">
        <v>42.6</v>
      </c>
      <c r="D25" s="94">
        <v>-0.7</v>
      </c>
      <c r="E25" s="94">
        <v>-18.399999999999999</v>
      </c>
      <c r="F25" s="94">
        <v>-10.6</v>
      </c>
      <c r="G25" s="94">
        <v>74.900000000000006</v>
      </c>
      <c r="H25" s="94">
        <v>-116</v>
      </c>
      <c r="I25" s="94">
        <v>-93.8</v>
      </c>
      <c r="J25" s="94">
        <v>-107</v>
      </c>
      <c r="K25" s="94">
        <v>60</v>
      </c>
      <c r="L25" s="160"/>
    </row>
    <row r="26" spans="1:12" x14ac:dyDescent="0.35">
      <c r="A26" s="244" t="s">
        <v>121</v>
      </c>
      <c r="B26" s="94">
        <v>11</v>
      </c>
      <c r="C26" s="94">
        <v>98.4</v>
      </c>
      <c r="D26" s="94">
        <v>-146.69999999999999</v>
      </c>
      <c r="E26" s="239">
        <v>-107.5</v>
      </c>
      <c r="F26" s="173">
        <v>-67.099999999999994</v>
      </c>
      <c r="G26" s="94">
        <v>117.8</v>
      </c>
      <c r="H26" s="94">
        <v>-243.9</v>
      </c>
      <c r="I26" s="94">
        <v>-200.7</v>
      </c>
      <c r="J26" s="94">
        <v>-148.9</v>
      </c>
      <c r="K26" s="94">
        <v>63.5</v>
      </c>
      <c r="L26" s="160"/>
    </row>
    <row r="27" spans="1:12" x14ac:dyDescent="0.35">
      <c r="A27" s="244" t="s">
        <v>154</v>
      </c>
      <c r="B27" s="94">
        <v>-29.8</v>
      </c>
      <c r="C27" s="94">
        <v>58.8</v>
      </c>
      <c r="D27" s="94">
        <v>3.5</v>
      </c>
      <c r="E27" s="94">
        <v>-16.8</v>
      </c>
      <c r="F27" s="94">
        <v>-39.299999999999997</v>
      </c>
      <c r="G27" s="94">
        <v>-216.8</v>
      </c>
      <c r="H27" s="94">
        <v>-37.299999999999997</v>
      </c>
      <c r="I27" s="94">
        <v>-70.3</v>
      </c>
      <c r="J27" s="94">
        <v>-111.7</v>
      </c>
      <c r="K27" s="94">
        <v>-164.8</v>
      </c>
      <c r="L27" s="160"/>
    </row>
    <row r="28" spans="1:12" x14ac:dyDescent="0.35">
      <c r="A28" s="92" t="s">
        <v>155</v>
      </c>
      <c r="B28" s="95">
        <f t="shared" ref="B28:I28" si="0">SUM(B6:B27)</f>
        <v>-335.1</v>
      </c>
      <c r="C28" s="95">
        <f t="shared" si="0"/>
        <v>4.3999999999999915</v>
      </c>
      <c r="D28" s="95">
        <f t="shared" si="0"/>
        <v>-170.6</v>
      </c>
      <c r="E28" s="95">
        <f t="shared" si="0"/>
        <v>-179.4</v>
      </c>
      <c r="F28" s="95">
        <v>-40.1</v>
      </c>
      <c r="G28" s="95">
        <f t="shared" si="0"/>
        <v>-2.1999999999996476</v>
      </c>
      <c r="H28" s="95">
        <f t="shared" si="0"/>
        <v>-214.89999999999998</v>
      </c>
      <c r="I28" s="95">
        <f t="shared" si="0"/>
        <v>-158.30000000000001</v>
      </c>
      <c r="J28" s="95">
        <v>-100.6</v>
      </c>
      <c r="K28" s="95">
        <v>269.3</v>
      </c>
      <c r="L28" s="160"/>
    </row>
    <row r="29" spans="1:12" ht="14.25" x14ac:dyDescent="0.4">
      <c r="A29" s="91" t="s">
        <v>156</v>
      </c>
      <c r="B29" s="94"/>
      <c r="C29" s="94"/>
      <c r="D29" s="94"/>
      <c r="E29" s="94"/>
      <c r="F29" s="94"/>
      <c r="G29" s="94"/>
      <c r="H29" s="94"/>
      <c r="I29" s="204"/>
      <c r="J29" s="94"/>
      <c r="K29" s="94"/>
    </row>
    <row r="30" spans="1:12" ht="14.25" x14ac:dyDescent="0.35">
      <c r="A30" s="53" t="s">
        <v>157</v>
      </c>
      <c r="B30" s="94">
        <v>-77.3</v>
      </c>
      <c r="C30" s="94">
        <v>-129.1</v>
      </c>
      <c r="D30" s="94">
        <v>-20.6</v>
      </c>
      <c r="E30" s="94">
        <v>-31.3</v>
      </c>
      <c r="F30" s="94">
        <v>-61.5</v>
      </c>
      <c r="G30" s="94">
        <v>-84.2</v>
      </c>
      <c r="H30" s="94">
        <v>-13.7</v>
      </c>
      <c r="I30" s="206">
        <v>-30.3</v>
      </c>
      <c r="J30" s="94">
        <v>-47.4</v>
      </c>
      <c r="K30" s="94">
        <v>-80.3</v>
      </c>
      <c r="L30" s="277"/>
    </row>
    <row r="31" spans="1:12" x14ac:dyDescent="0.35">
      <c r="A31" s="53" t="s">
        <v>158</v>
      </c>
      <c r="B31" s="94">
        <v>0</v>
      </c>
      <c r="C31" s="94">
        <v>0</v>
      </c>
      <c r="D31" s="94">
        <v>0.2</v>
      </c>
      <c r="E31" s="94">
        <v>0.3</v>
      </c>
      <c r="F31" s="94">
        <v>0.5</v>
      </c>
      <c r="G31" s="94">
        <v>0</v>
      </c>
      <c r="H31" s="94">
        <v>0</v>
      </c>
      <c r="I31" s="206">
        <v>0.3</v>
      </c>
      <c r="J31" s="94">
        <v>0.4</v>
      </c>
      <c r="K31" s="94">
        <v>0</v>
      </c>
    </row>
    <row r="32" spans="1:12" ht="14.25" x14ac:dyDescent="0.35">
      <c r="A32" s="53" t="s">
        <v>159</v>
      </c>
      <c r="B32" s="94">
        <v>-57.1</v>
      </c>
      <c r="C32" s="94">
        <v>-99.9</v>
      </c>
      <c r="D32" s="94">
        <v>0</v>
      </c>
      <c r="E32" s="94">
        <v>0</v>
      </c>
      <c r="F32" s="94">
        <v>-22.2</v>
      </c>
      <c r="G32" s="94">
        <v>-35.5</v>
      </c>
      <c r="H32" s="94">
        <v>-262.2</v>
      </c>
      <c r="I32" s="172">
        <v>-268.5</v>
      </c>
      <c r="J32" s="94">
        <v>-268.5</v>
      </c>
      <c r="K32" s="94">
        <v>-275.89999999999998</v>
      </c>
      <c r="L32" s="277"/>
    </row>
    <row r="33" spans="1:12" x14ac:dyDescent="0.35">
      <c r="A33" s="245" t="s">
        <v>160</v>
      </c>
      <c r="B33" s="94">
        <v>10.199999999999999</v>
      </c>
      <c r="C33" s="94">
        <v>0</v>
      </c>
      <c r="D33" s="94">
        <v>0</v>
      </c>
      <c r="E33" s="94">
        <v>0</v>
      </c>
      <c r="F33" s="94">
        <v>0</v>
      </c>
      <c r="G33" s="94">
        <v>0</v>
      </c>
      <c r="H33" s="94">
        <v>0</v>
      </c>
      <c r="I33" s="151">
        <v>0</v>
      </c>
      <c r="J33" s="94">
        <v>0</v>
      </c>
      <c r="K33" s="94">
        <v>0</v>
      </c>
    </row>
    <row r="34" spans="1:12" x14ac:dyDescent="0.35">
      <c r="A34" s="245" t="s">
        <v>161</v>
      </c>
      <c r="B34" s="94">
        <v>-17.3</v>
      </c>
      <c r="C34" s="94">
        <v>0</v>
      </c>
      <c r="D34" s="94">
        <v>0</v>
      </c>
      <c r="E34" s="94">
        <v>0</v>
      </c>
      <c r="F34" s="94">
        <v>0</v>
      </c>
      <c r="G34" s="94">
        <v>0</v>
      </c>
      <c r="H34" s="94">
        <v>0</v>
      </c>
      <c r="I34" s="94">
        <v>0</v>
      </c>
      <c r="J34" s="94">
        <v>0</v>
      </c>
      <c r="K34" s="94">
        <v>0</v>
      </c>
    </row>
    <row r="35" spans="1:12" x14ac:dyDescent="0.35">
      <c r="A35" s="53" t="s">
        <v>162</v>
      </c>
      <c r="B35" s="94">
        <v>0</v>
      </c>
      <c r="C35" s="94">
        <v>0</v>
      </c>
      <c r="D35" s="94">
        <v>0</v>
      </c>
      <c r="E35" s="94">
        <v>-6.1</v>
      </c>
      <c r="F35" s="94">
        <v>-7.2</v>
      </c>
      <c r="G35" s="94">
        <v>-8.6999999999999993</v>
      </c>
      <c r="H35" s="94">
        <v>0</v>
      </c>
      <c r="I35" s="94">
        <v>-1.7</v>
      </c>
      <c r="J35" s="94">
        <v>-3.9</v>
      </c>
      <c r="K35" s="94">
        <v>-4.5</v>
      </c>
      <c r="L35" s="160"/>
    </row>
    <row r="36" spans="1:12" x14ac:dyDescent="0.35">
      <c r="A36" s="53" t="s">
        <v>163</v>
      </c>
      <c r="B36" s="94">
        <v>0</v>
      </c>
      <c r="C36" s="94">
        <v>0</v>
      </c>
      <c r="D36" s="94">
        <v>0</v>
      </c>
      <c r="E36" s="94">
        <v>0</v>
      </c>
      <c r="F36" s="94">
        <v>-85</v>
      </c>
      <c r="G36" s="94">
        <v>-85</v>
      </c>
      <c r="H36" s="94">
        <v>0</v>
      </c>
      <c r="I36" s="94">
        <v>0</v>
      </c>
      <c r="J36" s="94">
        <v>0</v>
      </c>
      <c r="K36" s="94">
        <v>0</v>
      </c>
      <c r="L36" s="160"/>
    </row>
    <row r="37" spans="1:12" x14ac:dyDescent="0.35">
      <c r="A37" s="245" t="s">
        <v>164</v>
      </c>
      <c r="B37" s="94">
        <v>0</v>
      </c>
      <c r="C37" s="94">
        <v>84.8</v>
      </c>
      <c r="D37" s="94">
        <v>0</v>
      </c>
      <c r="E37" s="94">
        <v>0</v>
      </c>
      <c r="F37" s="94">
        <v>0</v>
      </c>
      <c r="G37" s="94">
        <v>0</v>
      </c>
      <c r="H37" s="94">
        <v>0</v>
      </c>
      <c r="I37" s="94">
        <v>0</v>
      </c>
      <c r="J37" s="94">
        <v>0</v>
      </c>
      <c r="K37" s="94">
        <v>85</v>
      </c>
      <c r="L37" s="160"/>
    </row>
    <row r="38" spans="1:12" x14ac:dyDescent="0.35">
      <c r="A38" s="53" t="s">
        <v>165</v>
      </c>
      <c r="B38" s="94">
        <v>3.8</v>
      </c>
      <c r="C38" s="94">
        <v>1</v>
      </c>
      <c r="D38" s="94">
        <v>0.2</v>
      </c>
      <c r="E38" s="94">
        <v>0.2</v>
      </c>
      <c r="F38" s="94">
        <v>0.1</v>
      </c>
      <c r="G38" s="94">
        <v>-4.5999999999999996</v>
      </c>
      <c r="H38" s="94">
        <v>0</v>
      </c>
      <c r="I38" s="94">
        <v>0</v>
      </c>
      <c r="J38" s="94">
        <v>0</v>
      </c>
      <c r="K38" s="94">
        <v>0.8</v>
      </c>
      <c r="L38" s="160"/>
    </row>
    <row r="39" spans="1:12" x14ac:dyDescent="0.35">
      <c r="A39" s="92" t="s">
        <v>166</v>
      </c>
      <c r="B39" s="95">
        <f t="shared" ref="B39:I39" si="1">SUM(B30:B38)</f>
        <v>-137.69999999999999</v>
      </c>
      <c r="C39" s="95">
        <f t="shared" si="1"/>
        <v>-143.19999999999999</v>
      </c>
      <c r="D39" s="95">
        <f t="shared" si="1"/>
        <v>-20.200000000000003</v>
      </c>
      <c r="E39" s="95">
        <f t="shared" si="1"/>
        <v>-36.9</v>
      </c>
      <c r="F39" s="95">
        <v>-175.3</v>
      </c>
      <c r="G39" s="95">
        <f t="shared" si="1"/>
        <v>-218</v>
      </c>
      <c r="H39" s="95">
        <f t="shared" si="1"/>
        <v>-275.89999999999998</v>
      </c>
      <c r="I39" s="95">
        <f t="shared" si="1"/>
        <v>-300.2</v>
      </c>
      <c r="J39" s="95">
        <v>-319.39999999999998</v>
      </c>
      <c r="K39" s="95">
        <v>-274.89999999999998</v>
      </c>
      <c r="L39" s="160"/>
    </row>
    <row r="40" spans="1:12" ht="13.9" x14ac:dyDescent="0.4">
      <c r="A40" s="91" t="s">
        <v>167</v>
      </c>
      <c r="B40" s="94"/>
      <c r="C40" s="94"/>
      <c r="D40" s="94"/>
      <c r="E40" s="94"/>
      <c r="F40" s="94"/>
      <c r="G40" s="94"/>
      <c r="H40" s="94"/>
      <c r="I40" s="94"/>
      <c r="J40" s="94"/>
      <c r="K40" s="94"/>
      <c r="L40" s="160"/>
    </row>
    <row r="41" spans="1:12" x14ac:dyDescent="0.35">
      <c r="A41" s="53" t="s">
        <v>168</v>
      </c>
      <c r="B41" s="94">
        <v>39.799999999999997</v>
      </c>
      <c r="C41" s="94">
        <v>23.4</v>
      </c>
      <c r="D41" s="94">
        <v>6.4</v>
      </c>
      <c r="E41" s="94">
        <v>8.8000000000000007</v>
      </c>
      <c r="F41" s="94">
        <v>9</v>
      </c>
      <c r="G41" s="94">
        <v>9</v>
      </c>
      <c r="H41" s="94">
        <v>0</v>
      </c>
      <c r="I41" s="94">
        <v>0.1</v>
      </c>
      <c r="J41" s="94">
        <v>0.1</v>
      </c>
      <c r="K41" s="94">
        <v>0.3</v>
      </c>
      <c r="L41" s="160"/>
    </row>
    <row r="42" spans="1:12" ht="14.25" x14ac:dyDescent="0.45">
      <c r="A42" s="53" t="s">
        <v>169</v>
      </c>
      <c r="B42" s="94">
        <v>-2.9</v>
      </c>
      <c r="C42" s="94">
        <v>-4.5</v>
      </c>
      <c r="D42" s="94">
        <v>-2.1</v>
      </c>
      <c r="E42" s="94">
        <v>-2.1</v>
      </c>
      <c r="F42" s="94">
        <v>-6.7</v>
      </c>
      <c r="G42" s="94">
        <v>-15.2</v>
      </c>
      <c r="H42" s="94">
        <v>-3.1</v>
      </c>
      <c r="I42" s="94">
        <v>-5.8</v>
      </c>
      <c r="J42" s="94">
        <v>-25.2</v>
      </c>
      <c r="K42" s="151">
        <v>-31.8</v>
      </c>
      <c r="L42" s="279"/>
    </row>
    <row r="43" spans="1:12" x14ac:dyDescent="0.35">
      <c r="A43" s="245" t="s">
        <v>170</v>
      </c>
      <c r="B43" s="94">
        <v>0</v>
      </c>
      <c r="C43" s="94">
        <v>0</v>
      </c>
      <c r="D43" s="94">
        <v>0</v>
      </c>
      <c r="E43" s="94">
        <v>0</v>
      </c>
      <c r="F43" s="94">
        <v>0</v>
      </c>
      <c r="G43" s="94">
        <v>0</v>
      </c>
      <c r="H43" s="94">
        <v>0</v>
      </c>
      <c r="I43" s="94">
        <v>0</v>
      </c>
      <c r="J43" s="94">
        <v>0</v>
      </c>
      <c r="K43" s="94">
        <v>0</v>
      </c>
      <c r="L43" s="160"/>
    </row>
    <row r="44" spans="1:12" x14ac:dyDescent="0.35">
      <c r="A44" s="53" t="s">
        <v>171</v>
      </c>
      <c r="B44" s="94">
        <v>0</v>
      </c>
      <c r="C44" s="94">
        <v>-8.4</v>
      </c>
      <c r="D44" s="94">
        <v>-2.5</v>
      </c>
      <c r="E44" s="94">
        <v>-7.8</v>
      </c>
      <c r="F44" s="94">
        <v>-22.3</v>
      </c>
      <c r="G44" s="94">
        <v>-22.3</v>
      </c>
      <c r="H44" s="94">
        <v>0</v>
      </c>
      <c r="I44" s="94">
        <v>-6.7</v>
      </c>
      <c r="J44" s="94">
        <v>-16.399999999999999</v>
      </c>
      <c r="K44" s="94">
        <v>-17.3</v>
      </c>
      <c r="L44" s="160"/>
    </row>
    <row r="45" spans="1:12" x14ac:dyDescent="0.35">
      <c r="A45" s="53" t="s">
        <v>172</v>
      </c>
      <c r="B45" s="94">
        <v>639.79999999999995</v>
      </c>
      <c r="C45" s="94">
        <v>318.7</v>
      </c>
      <c r="D45" s="94">
        <v>250</v>
      </c>
      <c r="E45" s="94">
        <v>250</v>
      </c>
      <c r="F45" s="94">
        <v>2936.5</v>
      </c>
      <c r="G45" s="94">
        <v>2936.5</v>
      </c>
      <c r="H45" s="94">
        <v>0</v>
      </c>
      <c r="I45" s="94">
        <v>0</v>
      </c>
      <c r="J45" s="94">
        <v>0</v>
      </c>
      <c r="K45" s="94">
        <v>0</v>
      </c>
      <c r="L45" s="160"/>
    </row>
    <row r="46" spans="1:12" x14ac:dyDescent="0.35">
      <c r="A46" s="53" t="s">
        <v>173</v>
      </c>
      <c r="B46" s="94">
        <v>-313.5</v>
      </c>
      <c r="C46" s="94">
        <v>-150.30000000000001</v>
      </c>
      <c r="D46" s="94">
        <v>-26.6</v>
      </c>
      <c r="E46" s="94">
        <v>-54</v>
      </c>
      <c r="F46" s="94">
        <v>-3126.1</v>
      </c>
      <c r="G46" s="94">
        <v>-3133.2</v>
      </c>
      <c r="H46" s="94">
        <v>-6.8</v>
      </c>
      <c r="I46" s="94">
        <v>-13.7</v>
      </c>
      <c r="J46" s="94">
        <v>-20.3</v>
      </c>
      <c r="K46" s="94">
        <v>-27</v>
      </c>
      <c r="L46" s="160"/>
    </row>
    <row r="47" spans="1:12" x14ac:dyDescent="0.35">
      <c r="A47" s="53" t="s">
        <v>174</v>
      </c>
      <c r="B47" s="94">
        <v>0</v>
      </c>
      <c r="C47" s="94">
        <v>-4.4000000000000004</v>
      </c>
      <c r="D47" s="94">
        <v>-1.8</v>
      </c>
      <c r="E47" s="94">
        <v>-1.8</v>
      </c>
      <c r="F47" s="94">
        <v>-24.4</v>
      </c>
      <c r="G47" s="94">
        <v>-24.4</v>
      </c>
      <c r="H47" s="94">
        <v>0</v>
      </c>
      <c r="I47" s="94">
        <v>0</v>
      </c>
      <c r="J47" s="94">
        <v>0</v>
      </c>
      <c r="K47" s="94">
        <v>0</v>
      </c>
      <c r="L47" s="160"/>
    </row>
    <row r="48" spans="1:12" x14ac:dyDescent="0.35">
      <c r="A48" s="53" t="s">
        <v>175</v>
      </c>
      <c r="B48" s="94">
        <v>0</v>
      </c>
      <c r="C48" s="94">
        <v>0</v>
      </c>
      <c r="D48" s="94">
        <v>0</v>
      </c>
      <c r="E48" s="94">
        <v>0</v>
      </c>
      <c r="F48" s="94">
        <v>831.4</v>
      </c>
      <c r="G48" s="94">
        <v>831.4</v>
      </c>
      <c r="H48" s="94">
        <v>0</v>
      </c>
      <c r="I48" s="94">
        <v>0</v>
      </c>
      <c r="J48" s="94">
        <v>0</v>
      </c>
      <c r="K48" s="94">
        <v>0</v>
      </c>
      <c r="L48" s="160"/>
    </row>
    <row r="49" spans="1:12" x14ac:dyDescent="0.35">
      <c r="A49" s="53" t="s">
        <v>176</v>
      </c>
      <c r="B49" s="94">
        <v>0</v>
      </c>
      <c r="C49" s="94">
        <v>0</v>
      </c>
      <c r="D49" s="94">
        <v>0</v>
      </c>
      <c r="E49" s="94">
        <v>0</v>
      </c>
      <c r="F49" s="94">
        <v>179.5</v>
      </c>
      <c r="G49" s="94">
        <v>179.5</v>
      </c>
      <c r="H49" s="94">
        <v>0</v>
      </c>
      <c r="I49" s="94">
        <v>0</v>
      </c>
      <c r="J49" s="94">
        <v>0</v>
      </c>
      <c r="K49" s="94">
        <v>0</v>
      </c>
      <c r="L49" s="160"/>
    </row>
    <row r="50" spans="1:12" x14ac:dyDescent="0.35">
      <c r="A50" s="53" t="s">
        <v>177</v>
      </c>
      <c r="B50" s="94">
        <v>0</v>
      </c>
      <c r="C50" s="94">
        <v>0</v>
      </c>
      <c r="D50" s="94">
        <v>0</v>
      </c>
      <c r="E50" s="94">
        <v>0</v>
      </c>
      <c r="F50" s="94">
        <v>-17</v>
      </c>
      <c r="G50" s="94">
        <v>-17.3</v>
      </c>
      <c r="H50" s="94">
        <v>0</v>
      </c>
      <c r="I50" s="94">
        <v>0</v>
      </c>
      <c r="J50" s="94">
        <v>0</v>
      </c>
      <c r="K50" s="94">
        <v>0</v>
      </c>
      <c r="L50" s="160"/>
    </row>
    <row r="51" spans="1:12" x14ac:dyDescent="0.35">
      <c r="A51" s="53" t="s">
        <v>178</v>
      </c>
      <c r="B51" s="94">
        <v>-6.7</v>
      </c>
      <c r="C51" s="94">
        <v>-9.1</v>
      </c>
      <c r="D51" s="94">
        <v>-0.9</v>
      </c>
      <c r="E51" s="94">
        <v>-7.5</v>
      </c>
      <c r="F51" s="94">
        <v>-8.8000000000000007</v>
      </c>
      <c r="G51" s="94">
        <v>-10.8</v>
      </c>
      <c r="H51" s="94">
        <v>-2.8</v>
      </c>
      <c r="I51" s="94">
        <v>-6</v>
      </c>
      <c r="J51" s="94">
        <v>-9.1999999999999993</v>
      </c>
      <c r="K51" s="94">
        <v>-11.5</v>
      </c>
      <c r="L51" s="160"/>
    </row>
    <row r="52" spans="1:12" x14ac:dyDescent="0.35">
      <c r="A52" s="53" t="s">
        <v>179</v>
      </c>
      <c r="B52" s="94">
        <v>0</v>
      </c>
      <c r="C52" s="94">
        <v>2.2999999999999998</v>
      </c>
      <c r="D52" s="94">
        <v>-1.5</v>
      </c>
      <c r="E52" s="94">
        <v>-4.5</v>
      </c>
      <c r="F52" s="94">
        <v>-6.9</v>
      </c>
      <c r="G52" s="94">
        <v>-7.3</v>
      </c>
      <c r="H52" s="94">
        <v>0.7</v>
      </c>
      <c r="I52" s="94">
        <v>0.2</v>
      </c>
      <c r="J52" s="94">
        <v>0.1</v>
      </c>
      <c r="K52" s="94">
        <v>-2.2999999999999998</v>
      </c>
      <c r="L52" s="160"/>
    </row>
    <row r="53" spans="1:12" x14ac:dyDescent="0.35">
      <c r="A53" s="92" t="s">
        <v>180</v>
      </c>
      <c r="B53" s="95">
        <f t="shared" ref="B53:I53" si="2">SUM(B41:B52)</f>
        <v>356.49999999999994</v>
      </c>
      <c r="C53" s="95">
        <f t="shared" si="2"/>
        <v>167.7</v>
      </c>
      <c r="D53" s="95">
        <f t="shared" si="2"/>
        <v>221</v>
      </c>
      <c r="E53" s="95">
        <f t="shared" si="2"/>
        <v>181.1</v>
      </c>
      <c r="F53" s="95">
        <v>744.2</v>
      </c>
      <c r="G53" s="95">
        <f t="shared" si="2"/>
        <v>725.90000000000032</v>
      </c>
      <c r="H53" s="95">
        <f t="shared" si="2"/>
        <v>-12</v>
      </c>
      <c r="I53" s="95">
        <f t="shared" si="2"/>
        <v>-31.900000000000002</v>
      </c>
      <c r="J53" s="95">
        <v>-70.900000000000006</v>
      </c>
      <c r="K53" s="95">
        <v>-89.6</v>
      </c>
      <c r="L53" s="160"/>
    </row>
    <row r="54" spans="1:12" ht="5.85" customHeight="1" x14ac:dyDescent="0.35">
      <c r="A54" s="160"/>
      <c r="B54" s="94"/>
      <c r="C54" s="94"/>
      <c r="D54" s="94"/>
      <c r="E54" s="94"/>
      <c r="F54" s="94"/>
      <c r="G54" s="94"/>
      <c r="H54" s="94"/>
      <c r="I54" s="94"/>
      <c r="J54" s="94"/>
      <c r="K54" s="94"/>
      <c r="L54" s="160"/>
    </row>
    <row r="55" spans="1:12" x14ac:dyDescent="0.35">
      <c r="A55" s="92" t="s">
        <v>181</v>
      </c>
      <c r="B55" s="95">
        <f>SUM(B28,B39,B53)</f>
        <v>-116.30000000000007</v>
      </c>
      <c r="C55" s="95">
        <f>SUM(C28,C39,C53)</f>
        <v>28.899999999999977</v>
      </c>
      <c r="D55" s="95">
        <f>SUM(D28,D39,D53)</f>
        <v>30.199999999999989</v>
      </c>
      <c r="E55" s="95">
        <v>-35.200000000000003</v>
      </c>
      <c r="F55" s="95">
        <v>528.79999999999995</v>
      </c>
      <c r="G55" s="95">
        <f>SUM(G53,G39,G28)</f>
        <v>505.70000000000067</v>
      </c>
      <c r="H55" s="95">
        <f>SUM(H28,H39,H53)</f>
        <v>-502.79999999999995</v>
      </c>
      <c r="I55" s="95">
        <v>-490.4</v>
      </c>
      <c r="J55" s="95">
        <v>-490.9</v>
      </c>
      <c r="K55" s="95">
        <v>-95.2</v>
      </c>
      <c r="L55" s="160"/>
    </row>
    <row r="56" spans="1:12" x14ac:dyDescent="0.35">
      <c r="A56" s="160" t="s">
        <v>182</v>
      </c>
      <c r="B56" s="94">
        <v>547.9</v>
      </c>
      <c r="C56" s="94">
        <v>424.8</v>
      </c>
      <c r="D56" s="94">
        <v>467.9</v>
      </c>
      <c r="E56" s="94">
        <v>467.9</v>
      </c>
      <c r="F56" s="94">
        <v>467.9</v>
      </c>
      <c r="G56" s="94">
        <v>467.9</v>
      </c>
      <c r="H56" s="94">
        <v>965.4</v>
      </c>
      <c r="I56" s="94">
        <v>965.4</v>
      </c>
      <c r="J56" s="94">
        <v>965.4</v>
      </c>
      <c r="K56" s="94">
        <v>965.4</v>
      </c>
      <c r="L56" s="160"/>
    </row>
    <row r="57" spans="1:12" x14ac:dyDescent="0.35">
      <c r="A57" s="160" t="s">
        <v>183</v>
      </c>
      <c r="B57" s="94">
        <v>-6.8</v>
      </c>
      <c r="C57" s="94">
        <v>14.2</v>
      </c>
      <c r="D57" s="94">
        <v>5.2</v>
      </c>
      <c r="E57" s="94">
        <v>1.9</v>
      </c>
      <c r="F57" s="94">
        <v>0.5</v>
      </c>
      <c r="G57" s="94">
        <v>-8.1999999999999993</v>
      </c>
      <c r="H57" s="94">
        <v>0.7</v>
      </c>
      <c r="I57" s="94">
        <v>1.5</v>
      </c>
      <c r="J57" s="94">
        <v>-5</v>
      </c>
      <c r="K57" s="94">
        <v>2.1</v>
      </c>
      <c r="L57" s="160"/>
    </row>
    <row r="58" spans="1:12" ht="13.9" thickBot="1" x14ac:dyDescent="0.4">
      <c r="A58" s="93" t="s">
        <v>184</v>
      </c>
      <c r="B58" s="111">
        <f t="shared" ref="B58:I58" si="3">SUM(B55:B57)</f>
        <v>424.7999999999999</v>
      </c>
      <c r="C58" s="111">
        <f t="shared" si="3"/>
        <v>467.9</v>
      </c>
      <c r="D58" s="111">
        <f t="shared" si="3"/>
        <v>503.29999999999995</v>
      </c>
      <c r="E58" s="111">
        <f t="shared" si="3"/>
        <v>434.59999999999997</v>
      </c>
      <c r="F58" s="111">
        <v>997.2</v>
      </c>
      <c r="G58" s="111">
        <f t="shared" si="3"/>
        <v>965.40000000000055</v>
      </c>
      <c r="H58" s="111">
        <f t="shared" si="3"/>
        <v>463.3</v>
      </c>
      <c r="I58" s="111">
        <f t="shared" si="3"/>
        <v>476.5</v>
      </c>
      <c r="J58" s="111">
        <v>469.5</v>
      </c>
      <c r="K58" s="111">
        <v>872.3</v>
      </c>
      <c r="L58" s="276"/>
    </row>
    <row r="59" spans="1:12" ht="13.9" thickTop="1" x14ac:dyDescent="0.35">
      <c r="A59" s="160"/>
      <c r="C59" s="160"/>
      <c r="G59" s="160"/>
    </row>
    <row r="61" spans="1:12" ht="13.9" x14ac:dyDescent="0.4">
      <c r="A61" s="394"/>
      <c r="B61" s="394"/>
      <c r="C61" s="394"/>
      <c r="D61" s="231"/>
      <c r="E61" s="231"/>
      <c r="F61" s="233"/>
      <c r="G61" s="160"/>
      <c r="I61" s="231"/>
      <c r="J61" s="233"/>
    </row>
    <row r="62" spans="1:12" ht="13.9" x14ac:dyDescent="0.4">
      <c r="A62" s="394"/>
      <c r="B62" s="394"/>
      <c r="C62" s="394"/>
      <c r="D62" s="231"/>
      <c r="E62" s="231"/>
      <c r="F62" s="233"/>
      <c r="G62" s="160"/>
      <c r="I62" s="231"/>
      <c r="J62" s="233"/>
    </row>
    <row r="80" spans="14:14" ht="13.9" x14ac:dyDescent="0.4">
      <c r="N80" s="258"/>
    </row>
    <row r="83" spans="14:15" x14ac:dyDescent="0.35">
      <c r="N83" s="262">
        <v>13.9</v>
      </c>
      <c r="O83" s="263" t="s">
        <v>216</v>
      </c>
    </row>
  </sheetData>
  <mergeCells count="1">
    <mergeCell ref="A61:C62"/>
  </mergeCells>
  <pageMargins left="0.25" right="0.25" top="0.75" bottom="0.75" header="0.3" footer="0.3"/>
  <pageSetup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A8B1-E6E5-4D0E-86B6-255A0B7F4FC4}">
  <sheetPr>
    <tabColor rgb="FF00B050"/>
    <pageSetUpPr fitToPage="1"/>
  </sheetPr>
  <dimension ref="A1:BT46"/>
  <sheetViews>
    <sheetView showGridLines="0" zoomScaleNormal="100" workbookViewId="0">
      <pane xSplit="2" ySplit="4" topLeftCell="C5" activePane="bottomRight" state="frozen"/>
      <selection pane="topRight" activeCell="J30" sqref="J30"/>
      <selection pane="bottomLeft" activeCell="J30" sqref="J30"/>
      <selection pane="bottomRight" activeCell="AJ27" sqref="AJ27"/>
    </sheetView>
  </sheetViews>
  <sheetFormatPr defaultColWidth="11.73046875" defaultRowHeight="13.5" outlineLevelCol="1" x14ac:dyDescent="0.35"/>
  <cols>
    <col min="1" max="1" width="44.86328125" style="26" bestFit="1" customWidth="1"/>
    <col min="2" max="2" width="1.73046875" style="28" customWidth="1"/>
    <col min="3" max="3" width="11.59765625" style="28" hidden="1" customWidth="1" outlineLevel="1"/>
    <col min="4" max="4" width="8.73046875" style="28" hidden="1" customWidth="1" outlineLevel="1"/>
    <col min="5" max="5" width="14" style="28" hidden="1" customWidth="1" outlineLevel="1"/>
    <col min="6" max="6" width="16" style="28" hidden="1" customWidth="1" outlineLevel="1"/>
    <col min="7" max="7" width="4" style="28" hidden="1" customWidth="1" outlineLevel="1"/>
    <col min="8" max="8" width="11.59765625" style="119" hidden="1" customWidth="1" outlineLevel="1"/>
    <col min="9" max="9" width="8.73046875" style="119" hidden="1" customWidth="1" outlineLevel="1"/>
    <col min="10" max="10" width="14" style="119" hidden="1" customWidth="1" outlineLevel="1"/>
    <col min="11" max="11" width="16" style="119" hidden="1" customWidth="1" outlineLevel="1"/>
    <col min="12" max="12" width="2.73046875" style="119" hidden="1" customWidth="1" outlineLevel="1"/>
    <col min="13" max="13" width="11.59765625" style="119" hidden="1" customWidth="1" outlineLevel="1"/>
    <col min="14" max="14" width="8.73046875" style="119" hidden="1" customWidth="1" outlineLevel="1"/>
    <col min="15" max="15" width="14" style="119" hidden="1" customWidth="1" outlineLevel="1"/>
    <col min="16" max="16" width="16" style="119" hidden="1" customWidth="1" outlineLevel="1"/>
    <col min="17" max="17" width="6.59765625" style="119" hidden="1" customWidth="1" outlineLevel="1"/>
    <col min="18" max="21" width="14.73046875" style="119" hidden="1" customWidth="1" outlineLevel="1"/>
    <col min="22" max="22" width="1.73046875" style="119" hidden="1" customWidth="1" outlineLevel="1"/>
    <col min="23" max="25" width="14.73046875" style="119" hidden="1" customWidth="1" outlineLevel="1"/>
    <col min="26" max="26" width="16" style="119" hidden="1" customWidth="1" outlineLevel="1"/>
    <col min="27" max="27" width="2.86328125" style="119" customWidth="1" collapsed="1"/>
    <col min="28" max="28" width="11.59765625" style="119" customWidth="1"/>
    <col min="29" max="29" width="8.73046875" style="119" customWidth="1"/>
    <col min="30" max="30" width="14" style="119" customWidth="1"/>
    <col min="31" max="31" width="16" style="119" customWidth="1"/>
    <col min="32" max="32" width="1.73046875" style="119" customWidth="1"/>
    <col min="33" max="33" width="11.59765625" style="119" customWidth="1"/>
    <col min="34" max="34" width="9.3984375" style="119" customWidth="1"/>
    <col min="35" max="35" width="14" style="119" customWidth="1"/>
    <col min="36" max="36" width="16" style="119" customWidth="1"/>
    <col min="37" max="37" width="1.86328125" style="119" hidden="1" customWidth="1" outlineLevel="1"/>
    <col min="38" max="38" width="11.59765625" style="28" hidden="1" customWidth="1" outlineLevel="1"/>
    <col min="39" max="39" width="8.73046875" style="28" hidden="1" customWidth="1" outlineLevel="1"/>
    <col min="40" max="40" width="14" style="28" hidden="1" customWidth="1" outlineLevel="1"/>
    <col min="41" max="41" width="16" style="28" hidden="1" customWidth="1" outlineLevel="1"/>
    <col min="42" max="42" width="1.86328125" style="119" hidden="1" customWidth="1" outlineLevel="1"/>
    <col min="43" max="43" width="11.59765625" style="28" hidden="1" customWidth="1" outlineLevel="1"/>
    <col min="44" max="44" width="8.73046875" style="28" hidden="1" customWidth="1" outlineLevel="1"/>
    <col min="45" max="45" width="14" style="28" hidden="1" customWidth="1" outlineLevel="1"/>
    <col min="46" max="46" width="16" style="28" hidden="1" customWidth="1" outlineLevel="1"/>
    <col min="47" max="47" width="1.73046875" style="119" hidden="1" customWidth="1" outlineLevel="1" collapsed="1"/>
    <col min="48" max="48" width="11.59765625" style="28" hidden="1" customWidth="1" outlineLevel="1"/>
    <col min="49" max="49" width="8.73046875" style="28" hidden="1" customWidth="1" outlineLevel="1"/>
    <col min="50" max="50" width="14" style="28" hidden="1" customWidth="1" outlineLevel="1"/>
    <col min="51" max="51" width="16" style="28" hidden="1" customWidth="1" outlineLevel="1"/>
    <col min="52" max="52" width="0.1328125" style="119" hidden="1" customWidth="1" outlineLevel="1"/>
    <col min="53" max="53" width="1.73046875" style="119" hidden="1" customWidth="1" outlineLevel="1"/>
    <col min="54" max="54" width="11.59765625" style="28" hidden="1" customWidth="1" outlineLevel="1"/>
    <col min="55" max="57" width="14.73046875" style="28" hidden="1" customWidth="1" outlineLevel="1"/>
    <col min="58" max="58" width="2.86328125" style="119" hidden="1" customWidth="1" outlineLevel="1" collapsed="1"/>
    <col min="59" max="62" width="14.73046875" style="28" hidden="1" customWidth="1" outlineLevel="1"/>
    <col min="63" max="63" width="1.86328125" style="119" customWidth="1" collapsed="1"/>
    <col min="64" max="64" width="11.59765625" style="119" customWidth="1"/>
    <col min="65" max="65" width="10.59765625" style="119" customWidth="1"/>
    <col min="66" max="66" width="13.73046875" style="119" bestFit="1" customWidth="1"/>
    <col min="67" max="67" width="14" style="119" customWidth="1"/>
    <col min="68" max="68" width="1.73046875" style="119" customWidth="1"/>
    <col min="69" max="69" width="14.3984375" style="119" customWidth="1"/>
    <col min="70" max="70" width="11.73046875" style="119"/>
    <col min="71" max="71" width="12.73046875" style="119" customWidth="1"/>
    <col min="72" max="72" width="15.59765625" style="119" bestFit="1" customWidth="1"/>
    <col min="73" max="16384" width="11.73046875" style="119"/>
  </cols>
  <sheetData>
    <row r="1" spans="1:72" s="118" customFormat="1" ht="13.9" x14ac:dyDescent="0.4">
      <c r="A1" s="114" t="s">
        <v>60</v>
      </c>
      <c r="B1" s="117"/>
      <c r="C1" s="117"/>
      <c r="D1" s="117"/>
      <c r="E1" s="117"/>
      <c r="F1" s="117"/>
      <c r="G1" s="117"/>
      <c r="H1" s="117"/>
      <c r="I1" s="117"/>
      <c r="J1" s="117"/>
      <c r="K1" s="117"/>
      <c r="AL1" s="117"/>
      <c r="AM1" s="117"/>
      <c r="AN1" s="117"/>
      <c r="AO1" s="117"/>
      <c r="AQ1" s="117"/>
      <c r="AR1" s="117"/>
      <c r="AS1" s="117"/>
      <c r="AT1" s="117"/>
      <c r="AV1" s="117"/>
      <c r="AW1" s="117"/>
      <c r="AX1" s="117"/>
      <c r="AY1" s="117"/>
      <c r="BB1" s="117"/>
      <c r="BC1" s="117"/>
      <c r="BD1" s="117"/>
      <c r="BE1" s="117"/>
      <c r="BG1" s="117"/>
      <c r="BH1" s="117"/>
      <c r="BI1" s="117"/>
      <c r="BJ1" s="117"/>
    </row>
    <row r="2" spans="1:72" x14ac:dyDescent="0.35">
      <c r="A2" s="30" t="s">
        <v>61</v>
      </c>
    </row>
    <row r="3" spans="1:72" ht="14.1" customHeight="1" x14ac:dyDescent="0.4">
      <c r="C3" s="395" t="s">
        <v>62</v>
      </c>
      <c r="D3" s="395"/>
      <c r="E3" s="395"/>
      <c r="F3" s="395"/>
      <c r="H3" s="395" t="s">
        <v>63</v>
      </c>
      <c r="I3" s="395"/>
      <c r="J3" s="395"/>
      <c r="K3" s="395"/>
      <c r="L3" s="28"/>
      <c r="M3" s="395" t="s">
        <v>64</v>
      </c>
      <c r="N3" s="395"/>
      <c r="O3" s="395"/>
      <c r="P3" s="395"/>
      <c r="Q3" s="28"/>
      <c r="R3" s="395" t="s">
        <v>65</v>
      </c>
      <c r="S3" s="395"/>
      <c r="T3" s="395"/>
      <c r="U3" s="395"/>
      <c r="V3" s="28"/>
      <c r="W3" s="395" t="s">
        <v>213</v>
      </c>
      <c r="X3" s="395"/>
      <c r="Y3" s="395"/>
      <c r="Z3" s="395"/>
      <c r="AA3" s="28"/>
      <c r="AB3" s="395" t="s">
        <v>66</v>
      </c>
      <c r="AC3" s="395"/>
      <c r="AD3" s="395"/>
      <c r="AE3" s="395"/>
      <c r="AG3" s="395" t="s">
        <v>67</v>
      </c>
      <c r="AH3" s="395"/>
      <c r="AI3" s="395"/>
      <c r="AJ3" s="395"/>
      <c r="AL3" s="395" t="s">
        <v>68</v>
      </c>
      <c r="AM3" s="395"/>
      <c r="AN3" s="395"/>
      <c r="AO3" s="395"/>
      <c r="AQ3" s="395" t="s">
        <v>69</v>
      </c>
      <c r="AR3" s="395"/>
      <c r="AS3" s="395"/>
      <c r="AT3" s="395"/>
      <c r="AV3" s="395" t="s">
        <v>70</v>
      </c>
      <c r="AW3" s="395"/>
      <c r="AX3" s="395"/>
      <c r="AY3" s="395"/>
      <c r="BB3" s="395" t="s">
        <v>214</v>
      </c>
      <c r="BC3" s="395"/>
      <c r="BD3" s="395"/>
      <c r="BE3" s="395"/>
      <c r="BG3" s="395" t="s">
        <v>215</v>
      </c>
      <c r="BH3" s="395"/>
      <c r="BI3" s="395"/>
      <c r="BJ3" s="395"/>
      <c r="BL3" s="395" t="s">
        <v>226</v>
      </c>
      <c r="BM3" s="395"/>
      <c r="BN3" s="395"/>
      <c r="BO3" s="395"/>
      <c r="BQ3" s="395" t="s">
        <v>225</v>
      </c>
      <c r="BR3" s="395"/>
      <c r="BS3" s="395"/>
      <c r="BT3" s="395"/>
    </row>
    <row r="4" spans="1:72" ht="13.9" x14ac:dyDescent="0.4">
      <c r="C4" s="220" t="s">
        <v>1</v>
      </c>
      <c r="D4" s="220" t="s">
        <v>2</v>
      </c>
      <c r="E4" s="221" t="s">
        <v>3</v>
      </c>
      <c r="F4" s="220" t="s">
        <v>0</v>
      </c>
      <c r="H4" s="247" t="s">
        <v>1</v>
      </c>
      <c r="I4" s="247" t="s">
        <v>2</v>
      </c>
      <c r="J4" s="247" t="s">
        <v>3</v>
      </c>
      <c r="K4" s="247" t="s">
        <v>0</v>
      </c>
      <c r="M4" s="247" t="s">
        <v>1</v>
      </c>
      <c r="N4" s="247" t="s">
        <v>2</v>
      </c>
      <c r="O4" s="247" t="s">
        <v>3</v>
      </c>
      <c r="P4" s="247" t="s">
        <v>0</v>
      </c>
      <c r="R4" s="247" t="s">
        <v>1</v>
      </c>
      <c r="S4" s="247" t="s">
        <v>2</v>
      </c>
      <c r="T4" s="247" t="s">
        <v>3</v>
      </c>
      <c r="U4" s="247" t="s">
        <v>0</v>
      </c>
      <c r="V4" s="268"/>
      <c r="W4" s="247" t="s">
        <v>1</v>
      </c>
      <c r="X4" s="247" t="s">
        <v>2</v>
      </c>
      <c r="Y4" s="247" t="s">
        <v>3</v>
      </c>
      <c r="Z4" s="247" t="s">
        <v>0</v>
      </c>
      <c r="AB4" s="236" t="s">
        <v>1</v>
      </c>
      <c r="AC4" s="236" t="s">
        <v>2</v>
      </c>
      <c r="AD4" s="236" t="s">
        <v>3</v>
      </c>
      <c r="AE4" s="236" t="s">
        <v>0</v>
      </c>
      <c r="AG4" s="236" t="s">
        <v>1</v>
      </c>
      <c r="AH4" s="236" t="s">
        <v>2</v>
      </c>
      <c r="AI4" s="236" t="s">
        <v>3</v>
      </c>
      <c r="AJ4" s="236" t="s">
        <v>0</v>
      </c>
      <c r="AL4" s="220" t="s">
        <v>1</v>
      </c>
      <c r="AM4" s="220" t="s">
        <v>2</v>
      </c>
      <c r="AN4" s="220" t="s">
        <v>3</v>
      </c>
      <c r="AO4" s="220" t="s">
        <v>0</v>
      </c>
      <c r="AQ4" s="247" t="s">
        <v>1</v>
      </c>
      <c r="AR4" s="247" t="s">
        <v>2</v>
      </c>
      <c r="AS4" s="247" t="s">
        <v>3</v>
      </c>
      <c r="AT4" s="247" t="s">
        <v>0</v>
      </c>
      <c r="AV4" s="247" t="s">
        <v>1</v>
      </c>
      <c r="AW4" s="247" t="s">
        <v>2</v>
      </c>
      <c r="AX4" s="247" t="s">
        <v>3</v>
      </c>
      <c r="AY4" s="247" t="s">
        <v>0</v>
      </c>
      <c r="BB4" s="247" t="s">
        <v>1</v>
      </c>
      <c r="BC4" s="247" t="s">
        <v>2</v>
      </c>
      <c r="BD4" s="247" t="s">
        <v>3</v>
      </c>
      <c r="BE4" s="247" t="s">
        <v>0</v>
      </c>
      <c r="BF4" s="268"/>
      <c r="BG4" s="247" t="s">
        <v>1</v>
      </c>
      <c r="BH4" s="247" t="s">
        <v>2</v>
      </c>
      <c r="BI4" s="247" t="s">
        <v>3</v>
      </c>
      <c r="BJ4" s="247" t="s">
        <v>0</v>
      </c>
      <c r="BL4" s="236" t="s">
        <v>1</v>
      </c>
      <c r="BM4" s="236" t="s">
        <v>2</v>
      </c>
      <c r="BN4" s="236" t="s">
        <v>3</v>
      </c>
      <c r="BO4" s="236" t="s">
        <v>0</v>
      </c>
      <c r="BQ4" s="236" t="s">
        <v>1</v>
      </c>
      <c r="BR4" s="236" t="s">
        <v>2</v>
      </c>
      <c r="BS4" s="236" t="s">
        <v>3</v>
      </c>
      <c r="BT4" s="236" t="s">
        <v>0</v>
      </c>
    </row>
    <row r="5" spans="1:72" ht="15" x14ac:dyDescent="0.4">
      <c r="A5" s="24" t="s">
        <v>231</v>
      </c>
      <c r="C5" s="154"/>
      <c r="F5" s="116"/>
      <c r="H5" s="154"/>
      <c r="I5" s="28"/>
      <c r="J5" s="28"/>
      <c r="K5" s="116"/>
      <c r="M5" s="154"/>
      <c r="N5" s="28"/>
      <c r="O5" s="28"/>
      <c r="P5" s="116"/>
      <c r="R5" s="154"/>
      <c r="S5" s="28"/>
      <c r="T5" s="28"/>
      <c r="U5" s="116"/>
      <c r="W5" s="154"/>
      <c r="X5" s="28"/>
      <c r="Y5" s="28"/>
      <c r="Z5" s="116"/>
      <c r="AB5" s="154"/>
      <c r="AC5" s="28"/>
      <c r="AD5" s="28"/>
      <c r="AE5" s="116"/>
      <c r="AG5" s="154"/>
      <c r="AH5" s="28"/>
      <c r="AI5" s="28"/>
      <c r="AJ5" s="116"/>
      <c r="AL5" s="154"/>
      <c r="AO5" s="116"/>
      <c r="AQ5" s="154"/>
      <c r="AT5" s="116"/>
      <c r="AV5" s="154"/>
      <c r="AY5" s="116"/>
      <c r="BB5" s="154"/>
      <c r="BE5" s="116"/>
      <c r="BG5" s="154"/>
      <c r="BJ5" s="116"/>
      <c r="BL5" s="154"/>
      <c r="BM5" s="28"/>
      <c r="BN5" s="28"/>
      <c r="BO5" s="116"/>
      <c r="BQ5" s="154"/>
      <c r="BR5" s="28"/>
      <c r="BS5" s="28"/>
      <c r="BT5" s="116"/>
    </row>
    <row r="6" spans="1:72" ht="12.75" customHeight="1" x14ac:dyDescent="0.35">
      <c r="A6" s="57" t="s">
        <v>73</v>
      </c>
      <c r="B6" s="61"/>
      <c r="C6" s="297">
        <v>404.2</v>
      </c>
      <c r="D6" s="298">
        <v>54.6</v>
      </c>
      <c r="E6" s="298">
        <v>156.19999999999999</v>
      </c>
      <c r="F6" s="300">
        <f>SUM(C6:E6)</f>
        <v>615</v>
      </c>
      <c r="G6" s="321"/>
      <c r="H6" s="297">
        <v>426.2</v>
      </c>
      <c r="I6" s="298">
        <v>63.5</v>
      </c>
      <c r="J6" s="298">
        <v>167.4</v>
      </c>
      <c r="K6" s="300">
        <f>SUM(H6:J6)</f>
        <v>657.1</v>
      </c>
      <c r="L6" s="299"/>
      <c r="M6" s="297">
        <v>830.4</v>
      </c>
      <c r="N6" s="298">
        <v>118.1</v>
      </c>
      <c r="O6" s="298">
        <v>323.60000000000002</v>
      </c>
      <c r="P6" s="300">
        <f>SUM(M6:O6)</f>
        <v>1272.0999999999999</v>
      </c>
      <c r="Q6" s="299"/>
      <c r="R6" s="297">
        <v>427.4</v>
      </c>
      <c r="S6" s="298">
        <v>60</v>
      </c>
      <c r="T6" s="298">
        <v>165</v>
      </c>
      <c r="U6" s="300">
        <f>SUM(R6:T6)</f>
        <v>652.4</v>
      </c>
      <c r="V6" s="299"/>
      <c r="W6" s="297">
        <v>1257.8</v>
      </c>
      <c r="X6" s="298">
        <v>178.1</v>
      </c>
      <c r="Y6" s="298">
        <v>488.6</v>
      </c>
      <c r="Z6" s="300">
        <f>SUM(W6:Y6)</f>
        <v>1924.5</v>
      </c>
      <c r="AA6" s="299"/>
      <c r="AB6" s="297">
        <v>440.8</v>
      </c>
      <c r="AC6" s="298">
        <v>84</v>
      </c>
      <c r="AD6" s="298">
        <v>172.8</v>
      </c>
      <c r="AE6" s="300">
        <f>SUM(AB6:AD6)</f>
        <v>697.59999999999991</v>
      </c>
      <c r="AF6" s="299"/>
      <c r="AG6" s="297">
        <f t="shared" ref="AG6:AH9" si="0">H6+R6+AB6+C6</f>
        <v>1698.6</v>
      </c>
      <c r="AH6" s="298">
        <f t="shared" si="0"/>
        <v>262.10000000000002</v>
      </c>
      <c r="AI6" s="298">
        <f>E6+T6+AD6+J6</f>
        <v>661.4</v>
      </c>
      <c r="AJ6" s="300">
        <f>SUM(AG6:AI6)</f>
        <v>2622.1</v>
      </c>
      <c r="AK6" s="299"/>
      <c r="AL6" s="297">
        <v>463</v>
      </c>
      <c r="AM6" s="298">
        <v>69.799999999999983</v>
      </c>
      <c r="AN6" s="298">
        <v>174</v>
      </c>
      <c r="AO6" s="300">
        <v>706.8</v>
      </c>
      <c r="AP6" s="299"/>
      <c r="AQ6" s="297">
        <v>484.6</v>
      </c>
      <c r="AR6" s="298">
        <v>73.5</v>
      </c>
      <c r="AS6" s="298">
        <v>181.7</v>
      </c>
      <c r="AT6" s="300">
        <f>SUM(AQ6:AS6)</f>
        <v>739.8</v>
      </c>
      <c r="AU6" s="299"/>
      <c r="AV6" s="297">
        <v>947.6</v>
      </c>
      <c r="AW6" s="298">
        <v>143.30000000000001</v>
      </c>
      <c r="AX6" s="298">
        <v>355.7</v>
      </c>
      <c r="AY6" s="300">
        <f>SUM(AV6:AX6)</f>
        <v>1446.6000000000001</v>
      </c>
      <c r="AZ6" s="299"/>
      <c r="BA6" s="299"/>
      <c r="BB6" s="297">
        <v>480.8</v>
      </c>
      <c r="BC6" s="298">
        <v>71.399999999999991</v>
      </c>
      <c r="BD6" s="298">
        <v>170.90000000000003</v>
      </c>
      <c r="BE6" s="300">
        <v>723.10000000000014</v>
      </c>
      <c r="BF6" s="299"/>
      <c r="BG6" s="297">
        <v>1428.4</v>
      </c>
      <c r="BH6" s="298">
        <v>214.7</v>
      </c>
      <c r="BI6" s="298">
        <v>526.6</v>
      </c>
      <c r="BJ6" s="300">
        <v>2169.7000000000003</v>
      </c>
      <c r="BK6" s="299"/>
      <c r="BL6" s="297">
        <v>512.6</v>
      </c>
      <c r="BM6" s="298">
        <v>93.5</v>
      </c>
      <c r="BN6" s="298">
        <v>173.2</v>
      </c>
      <c r="BO6" s="300">
        <f>SUM(BL6:BN6)</f>
        <v>779.3</v>
      </c>
      <c r="BP6" s="298"/>
      <c r="BQ6" s="297">
        <v>1941</v>
      </c>
      <c r="BR6" s="298">
        <v>308.2</v>
      </c>
      <c r="BS6" s="298">
        <v>699.8</v>
      </c>
      <c r="BT6" s="300">
        <f>SUM(BQ6:BS6)</f>
        <v>2949</v>
      </c>
    </row>
    <row r="7" spans="1:72" x14ac:dyDescent="0.35">
      <c r="A7" s="58" t="s">
        <v>74</v>
      </c>
      <c r="B7" s="61"/>
      <c r="C7" s="152">
        <v>246</v>
      </c>
      <c r="D7" s="29">
        <v>47.9</v>
      </c>
      <c r="E7" s="29">
        <v>26</v>
      </c>
      <c r="F7" s="115">
        <f>SUM(C7:E7)</f>
        <v>319.89999999999998</v>
      </c>
      <c r="G7" s="61"/>
      <c r="H7" s="152">
        <v>374.3</v>
      </c>
      <c r="I7" s="29">
        <v>58.8</v>
      </c>
      <c r="J7" s="29">
        <v>43</v>
      </c>
      <c r="K7" s="115">
        <f>SUM(H7:J7)</f>
        <v>476.1</v>
      </c>
      <c r="M7" s="152">
        <v>620.29999999999995</v>
      </c>
      <c r="N7" s="29">
        <v>106.7</v>
      </c>
      <c r="O7" s="29">
        <v>69</v>
      </c>
      <c r="P7" s="115">
        <f>SUM(M7:O7)</f>
        <v>796</v>
      </c>
      <c r="R7" s="152">
        <v>410.7</v>
      </c>
      <c r="S7" s="29">
        <v>67.2</v>
      </c>
      <c r="T7" s="29">
        <v>41.4</v>
      </c>
      <c r="U7" s="115">
        <f>SUM(R7:T7)</f>
        <v>519.29999999999995</v>
      </c>
      <c r="W7" s="152">
        <v>1031</v>
      </c>
      <c r="X7" s="29">
        <v>173.89999999999998</v>
      </c>
      <c r="Y7" s="29">
        <v>110.4</v>
      </c>
      <c r="Z7" s="115">
        <f>SUM(W7:Y7)</f>
        <v>1315.3000000000002</v>
      </c>
      <c r="AB7" s="152">
        <v>450.6</v>
      </c>
      <c r="AC7" s="29">
        <v>91.1</v>
      </c>
      <c r="AD7" s="29">
        <v>63.7</v>
      </c>
      <c r="AE7" s="115">
        <f>SUM(AB7:AD7)</f>
        <v>605.40000000000009</v>
      </c>
      <c r="AG7" s="152">
        <f t="shared" si="0"/>
        <v>1481.6</v>
      </c>
      <c r="AH7" s="29">
        <f t="shared" si="0"/>
        <v>265</v>
      </c>
      <c r="AI7" s="29">
        <f t="shared" ref="AI7:AI9" si="1">E7+T7+AD7+J7</f>
        <v>174.10000000000002</v>
      </c>
      <c r="AJ7" s="115">
        <f>SUM(AG7:AI7)</f>
        <v>1920.6999999999998</v>
      </c>
      <c r="AL7" s="152">
        <v>297.3</v>
      </c>
      <c r="AM7" s="29">
        <v>48.8</v>
      </c>
      <c r="AN7" s="29">
        <v>26.8</v>
      </c>
      <c r="AO7" s="115">
        <v>372.90000000000003</v>
      </c>
      <c r="AQ7" s="152">
        <v>386.5</v>
      </c>
      <c r="AR7" s="29">
        <v>56.9</v>
      </c>
      <c r="AS7" s="29">
        <v>45.7</v>
      </c>
      <c r="AT7" s="115">
        <f>SUM(AQ7:AS7)</f>
        <v>489.09999999999997</v>
      </c>
      <c r="AV7" s="152">
        <v>683.8</v>
      </c>
      <c r="AW7" s="29">
        <v>105.7</v>
      </c>
      <c r="AX7" s="29">
        <v>72.5</v>
      </c>
      <c r="AY7" s="115">
        <f>SUM(AV7:AX7)</f>
        <v>862</v>
      </c>
      <c r="BB7" s="152">
        <v>372.29999999999995</v>
      </c>
      <c r="BC7" s="29">
        <v>55.599999999999994</v>
      </c>
      <c r="BD7" s="29">
        <v>42.6</v>
      </c>
      <c r="BE7" s="115">
        <v>470.5</v>
      </c>
      <c r="BG7" s="152">
        <v>1056.0999999999999</v>
      </c>
      <c r="BH7" s="29">
        <v>161.29999999999998</v>
      </c>
      <c r="BI7" s="29">
        <v>115.1</v>
      </c>
      <c r="BJ7" s="115">
        <v>1332.4999999999998</v>
      </c>
      <c r="BL7" s="152">
        <v>451.4</v>
      </c>
      <c r="BM7" s="29">
        <v>89.5</v>
      </c>
      <c r="BN7" s="29">
        <v>65.2</v>
      </c>
      <c r="BO7" s="115">
        <f>SUM(BL7:BN7)</f>
        <v>606.1</v>
      </c>
      <c r="BP7" s="28"/>
      <c r="BQ7" s="152">
        <v>1507.5</v>
      </c>
      <c r="BR7" s="29">
        <v>250.8</v>
      </c>
      <c r="BS7" s="29">
        <v>180.3</v>
      </c>
      <c r="BT7" s="115">
        <f>SUM(BQ7:BS7)</f>
        <v>1938.6</v>
      </c>
    </row>
    <row r="8" spans="1:72" ht="12.75" customHeight="1" x14ac:dyDescent="0.35">
      <c r="A8" s="57" t="s">
        <v>75</v>
      </c>
      <c r="B8" s="61"/>
      <c r="C8" s="152">
        <v>163.1</v>
      </c>
      <c r="D8" s="29">
        <v>23.9</v>
      </c>
      <c r="E8" s="29">
        <v>27.1</v>
      </c>
      <c r="F8" s="115">
        <f>SUM(C8:E8)</f>
        <v>214.1</v>
      </c>
      <c r="G8" s="61"/>
      <c r="H8" s="152">
        <v>150.9</v>
      </c>
      <c r="I8" s="29">
        <v>34.6</v>
      </c>
      <c r="J8" s="29">
        <v>15.5</v>
      </c>
      <c r="K8" s="115">
        <f>SUM(H8:J8)</f>
        <v>201</v>
      </c>
      <c r="M8" s="152">
        <v>314</v>
      </c>
      <c r="N8" s="29">
        <v>58.5</v>
      </c>
      <c r="O8" s="29">
        <v>42.6</v>
      </c>
      <c r="P8" s="115">
        <f>SUM(M8:O8)</f>
        <v>415.1</v>
      </c>
      <c r="R8" s="152">
        <v>177.3</v>
      </c>
      <c r="S8" s="29">
        <v>40</v>
      </c>
      <c r="T8" s="29">
        <v>16.5</v>
      </c>
      <c r="U8" s="115">
        <f>SUM(R8:T8)</f>
        <v>233.8</v>
      </c>
      <c r="W8" s="152">
        <v>491.3</v>
      </c>
      <c r="X8" s="29">
        <v>98.5</v>
      </c>
      <c r="Y8" s="29">
        <v>59.1</v>
      </c>
      <c r="Z8" s="115">
        <f>SUM(W8:Y8)</f>
        <v>648.9</v>
      </c>
      <c r="AB8" s="152">
        <v>208.1</v>
      </c>
      <c r="AC8" s="29">
        <v>75</v>
      </c>
      <c r="AD8" s="29">
        <v>27.6</v>
      </c>
      <c r="AE8" s="115">
        <f>SUM(AB8:AD8)</f>
        <v>310.70000000000005</v>
      </c>
      <c r="AG8" s="152">
        <f t="shared" si="0"/>
        <v>699.40000000000009</v>
      </c>
      <c r="AH8" s="29">
        <f t="shared" si="0"/>
        <v>173.5</v>
      </c>
      <c r="AI8" s="29">
        <f t="shared" si="1"/>
        <v>86.7</v>
      </c>
      <c r="AJ8" s="115">
        <f>SUM(AG8:AI8)</f>
        <v>959.60000000000014</v>
      </c>
      <c r="AL8" s="152">
        <v>140.4</v>
      </c>
      <c r="AM8" s="29">
        <v>26.4</v>
      </c>
      <c r="AN8" s="29">
        <v>23.9</v>
      </c>
      <c r="AO8" s="115">
        <v>190.70000000000002</v>
      </c>
      <c r="AQ8" s="152">
        <v>170</v>
      </c>
      <c r="AR8" s="29">
        <v>33.1</v>
      </c>
      <c r="AS8" s="29">
        <v>33.1</v>
      </c>
      <c r="AT8" s="115">
        <f>SUM(AQ8:AS8)</f>
        <v>236.2</v>
      </c>
      <c r="AV8" s="152">
        <v>310.39999999999998</v>
      </c>
      <c r="AW8" s="29">
        <v>59.5</v>
      </c>
      <c r="AX8" s="29">
        <v>57</v>
      </c>
      <c r="AY8" s="115">
        <f>SUM(AV8:AX8)</f>
        <v>426.9</v>
      </c>
      <c r="BB8" s="152">
        <v>181.6</v>
      </c>
      <c r="BC8" s="29">
        <v>41.6</v>
      </c>
      <c r="BD8" s="29">
        <v>14.8</v>
      </c>
      <c r="BE8" s="115">
        <v>238</v>
      </c>
      <c r="BG8" s="152">
        <v>492</v>
      </c>
      <c r="BH8" s="29">
        <v>101.1</v>
      </c>
      <c r="BI8" s="29">
        <v>71.8</v>
      </c>
      <c r="BJ8" s="115">
        <v>664.9</v>
      </c>
      <c r="BL8" s="152">
        <v>250.9</v>
      </c>
      <c r="BM8" s="29">
        <v>80.8</v>
      </c>
      <c r="BN8" s="29">
        <v>32.799999999999997</v>
      </c>
      <c r="BO8" s="115">
        <f>SUM(BL8:BN8)</f>
        <v>364.5</v>
      </c>
      <c r="BP8" s="28"/>
      <c r="BQ8" s="152">
        <v>742.9</v>
      </c>
      <c r="BR8" s="29">
        <v>181.9</v>
      </c>
      <c r="BS8" s="29">
        <v>104.6</v>
      </c>
      <c r="BT8" s="115">
        <f>SUM(BQ8:BS8)</f>
        <v>1029.3999999999999</v>
      </c>
    </row>
    <row r="9" spans="1:72" x14ac:dyDescent="0.35">
      <c r="A9" s="57" t="s">
        <v>76</v>
      </c>
      <c r="B9" s="61"/>
      <c r="C9" s="152">
        <f>36.7</f>
        <v>36.700000000000003</v>
      </c>
      <c r="D9" s="29">
        <v>36.9</v>
      </c>
      <c r="E9" s="29">
        <v>23.4</v>
      </c>
      <c r="F9" s="115">
        <f>SUM(C9:E9)</f>
        <v>97</v>
      </c>
      <c r="G9" s="61"/>
      <c r="H9" s="152">
        <f>40.1</f>
        <v>40.1</v>
      </c>
      <c r="I9" s="29">
        <v>42.8</v>
      </c>
      <c r="J9" s="29">
        <v>27.3</v>
      </c>
      <c r="K9" s="115">
        <f>SUM(H9:J9)</f>
        <v>110.2</v>
      </c>
      <c r="M9" s="152">
        <f>76.8</f>
        <v>76.8</v>
      </c>
      <c r="N9" s="29">
        <v>79.7</v>
      </c>
      <c r="O9" s="29">
        <v>50.7</v>
      </c>
      <c r="P9" s="115">
        <f>SUM(M9:O9)</f>
        <v>207.2</v>
      </c>
      <c r="R9" s="152">
        <v>35.299999999999997</v>
      </c>
      <c r="S9" s="29">
        <v>44.3</v>
      </c>
      <c r="T9" s="29">
        <v>23.4</v>
      </c>
      <c r="U9" s="115">
        <f>SUM(R9:T9)</f>
        <v>103</v>
      </c>
      <c r="W9" s="152">
        <v>112.10000000000001</v>
      </c>
      <c r="X9" s="29">
        <v>123.99999999999999</v>
      </c>
      <c r="Y9" s="29">
        <v>74.099999999999994</v>
      </c>
      <c r="Z9" s="115">
        <f>SUM(W9:Y9)</f>
        <v>310.2</v>
      </c>
      <c r="AB9" s="152">
        <v>51</v>
      </c>
      <c r="AC9" s="29">
        <v>63.3</v>
      </c>
      <c r="AD9" s="29">
        <v>23.7</v>
      </c>
      <c r="AE9" s="115">
        <f>SUM(AB9:AD9)</f>
        <v>138</v>
      </c>
      <c r="AG9" s="152">
        <f t="shared" si="0"/>
        <v>163.10000000000002</v>
      </c>
      <c r="AH9" s="29">
        <f t="shared" si="0"/>
        <v>187.29999999999998</v>
      </c>
      <c r="AI9" s="29">
        <f t="shared" si="1"/>
        <v>97.8</v>
      </c>
      <c r="AJ9" s="115">
        <f>SUM(AG9:AI9)</f>
        <v>448.2</v>
      </c>
      <c r="AL9" s="152">
        <v>36.400000000000006</v>
      </c>
      <c r="AM9" s="29">
        <v>38.799999999999997</v>
      </c>
      <c r="AN9" s="29">
        <v>26.4</v>
      </c>
      <c r="AO9" s="115">
        <v>101.6</v>
      </c>
      <c r="AQ9" s="152">
        <v>40</v>
      </c>
      <c r="AR9" s="29">
        <v>42.5</v>
      </c>
      <c r="AS9" s="29">
        <v>28.5</v>
      </c>
      <c r="AT9" s="115">
        <f>SUM(AQ9:AS9)</f>
        <v>111</v>
      </c>
      <c r="AV9" s="152">
        <v>76.400000000000006</v>
      </c>
      <c r="AW9" s="29">
        <v>81.3</v>
      </c>
      <c r="AX9" s="29">
        <v>54.9</v>
      </c>
      <c r="AY9" s="115">
        <f>SUM(AV9:AX9)</f>
        <v>212.6</v>
      </c>
      <c r="BB9" s="152">
        <v>47.7</v>
      </c>
      <c r="BC9" s="29">
        <v>40.499999999999993</v>
      </c>
      <c r="BD9" s="29">
        <v>29.6</v>
      </c>
      <c r="BE9" s="115">
        <v>117.79999999999998</v>
      </c>
      <c r="BG9" s="152">
        <v>124.10000000000001</v>
      </c>
      <c r="BH9" s="29">
        <v>121.79999999999998</v>
      </c>
      <c r="BI9" s="29">
        <v>84.5</v>
      </c>
      <c r="BJ9" s="115">
        <v>330.4</v>
      </c>
      <c r="BL9" s="152">
        <v>56.7</v>
      </c>
      <c r="BM9" s="29">
        <v>65.8</v>
      </c>
      <c r="BN9" s="29">
        <v>30.2</v>
      </c>
      <c r="BO9" s="115">
        <f>SUM(BL9:BN9)</f>
        <v>152.69999999999999</v>
      </c>
      <c r="BP9" s="28"/>
      <c r="BQ9" s="152">
        <v>180.8</v>
      </c>
      <c r="BR9" s="29">
        <v>187.6</v>
      </c>
      <c r="BS9" s="29">
        <v>114.7</v>
      </c>
      <c r="BT9" s="115">
        <f>SUM(BQ9:BS9)</f>
        <v>483.09999999999997</v>
      </c>
    </row>
    <row r="10" spans="1:72" ht="12.75" customHeight="1" x14ac:dyDescent="0.35">
      <c r="A10" s="59" t="s">
        <v>232</v>
      </c>
      <c r="C10" s="290">
        <f>SUM(C6:C9)</f>
        <v>850.00000000000011</v>
      </c>
      <c r="D10" s="291">
        <f t="shared" ref="D10:AJ10" si="2">SUM(D6:D9)</f>
        <v>163.30000000000001</v>
      </c>
      <c r="E10" s="294">
        <f t="shared" si="2"/>
        <v>232.7</v>
      </c>
      <c r="F10" s="294">
        <f t="shared" si="2"/>
        <v>1246</v>
      </c>
      <c r="G10" s="295"/>
      <c r="H10" s="290">
        <f t="shared" si="2"/>
        <v>991.5</v>
      </c>
      <c r="I10" s="291">
        <f t="shared" si="2"/>
        <v>199.7</v>
      </c>
      <c r="J10" s="294">
        <f t="shared" si="2"/>
        <v>253.20000000000002</v>
      </c>
      <c r="K10" s="294">
        <f t="shared" si="2"/>
        <v>1444.4</v>
      </c>
      <c r="L10" s="295"/>
      <c r="M10" s="290">
        <f t="shared" si="2"/>
        <v>1841.4999999999998</v>
      </c>
      <c r="N10" s="291">
        <f t="shared" si="2"/>
        <v>363</v>
      </c>
      <c r="O10" s="294">
        <f t="shared" si="2"/>
        <v>485.90000000000003</v>
      </c>
      <c r="P10" s="294">
        <f t="shared" si="2"/>
        <v>2690.3999999999996</v>
      </c>
      <c r="Q10" s="295"/>
      <c r="R10" s="290">
        <v>1050.6999999999998</v>
      </c>
      <c r="S10" s="291">
        <v>211.5</v>
      </c>
      <c r="T10" s="294">
        <v>246.3</v>
      </c>
      <c r="U10" s="294">
        <f t="shared" si="2"/>
        <v>1508.4999999999998</v>
      </c>
      <c r="V10" s="295">
        <f t="shared" si="2"/>
        <v>0</v>
      </c>
      <c r="W10" s="290">
        <v>2892.2000000000003</v>
      </c>
      <c r="X10" s="291">
        <v>574.5</v>
      </c>
      <c r="Y10" s="294">
        <v>732.2</v>
      </c>
      <c r="Z10" s="294">
        <f t="shared" ref="Z10" si="3">SUM(Z6:Z9)</f>
        <v>4198.9000000000005</v>
      </c>
      <c r="AA10" s="295"/>
      <c r="AB10" s="290">
        <f t="shared" si="2"/>
        <v>1150.5</v>
      </c>
      <c r="AC10" s="291">
        <f t="shared" si="2"/>
        <v>313.39999999999998</v>
      </c>
      <c r="AD10" s="294">
        <f t="shared" si="2"/>
        <v>287.8</v>
      </c>
      <c r="AE10" s="294">
        <f t="shared" si="2"/>
        <v>1751.7</v>
      </c>
      <c r="AF10" s="295"/>
      <c r="AG10" s="290">
        <f t="shared" si="2"/>
        <v>4042.7</v>
      </c>
      <c r="AH10" s="291">
        <f t="shared" si="2"/>
        <v>887.9</v>
      </c>
      <c r="AI10" s="294">
        <f t="shared" si="2"/>
        <v>1020</v>
      </c>
      <c r="AJ10" s="294">
        <f t="shared" si="2"/>
        <v>5950.5999999999995</v>
      </c>
      <c r="AK10" s="295"/>
      <c r="AL10" s="290">
        <f>SUM(AL6:AL9)</f>
        <v>937.09999999999991</v>
      </c>
      <c r="AM10" s="291">
        <f t="shared" ref="AM10:AO10" si="4">SUM(AM6:AM9)</f>
        <v>183.79999999999995</v>
      </c>
      <c r="AN10" s="294">
        <f t="shared" si="4"/>
        <v>251.10000000000002</v>
      </c>
      <c r="AO10" s="294">
        <f t="shared" si="4"/>
        <v>1372</v>
      </c>
      <c r="AP10" s="295"/>
      <c r="AQ10" s="290">
        <f t="shared" ref="AQ10:AY10" si="5">SUM(AQ6:AQ9)</f>
        <v>1081.0999999999999</v>
      </c>
      <c r="AR10" s="291">
        <f t="shared" si="5"/>
        <v>206</v>
      </c>
      <c r="AS10" s="294">
        <f t="shared" si="5"/>
        <v>289</v>
      </c>
      <c r="AT10" s="294">
        <f t="shared" si="5"/>
        <v>1576.1</v>
      </c>
      <c r="AU10" s="295"/>
      <c r="AV10" s="290">
        <f t="shared" si="5"/>
        <v>2018.2000000000003</v>
      </c>
      <c r="AW10" s="291">
        <f t="shared" si="5"/>
        <v>389.8</v>
      </c>
      <c r="AX10" s="294">
        <f t="shared" si="5"/>
        <v>540.1</v>
      </c>
      <c r="AY10" s="294">
        <f t="shared" si="5"/>
        <v>2948.1000000000004</v>
      </c>
      <c r="AZ10" s="291"/>
      <c r="BA10" s="295"/>
      <c r="BB10" s="290">
        <v>1082.3999999999999</v>
      </c>
      <c r="BC10" s="291">
        <v>209.1</v>
      </c>
      <c r="BD10" s="294">
        <v>257.90000000000003</v>
      </c>
      <c r="BE10" s="294">
        <f>SUM(BE6:BE9)</f>
        <v>1549.4</v>
      </c>
      <c r="BF10" s="295"/>
      <c r="BG10" s="290">
        <v>3100.6</v>
      </c>
      <c r="BH10" s="291">
        <v>598.9</v>
      </c>
      <c r="BI10" s="294">
        <v>798</v>
      </c>
      <c r="BJ10" s="294">
        <v>4497.4999999999991</v>
      </c>
      <c r="BK10" s="292"/>
      <c r="BL10" s="290">
        <v>1271.5999999999999</v>
      </c>
      <c r="BM10" s="291">
        <v>329.6</v>
      </c>
      <c r="BN10" s="294">
        <v>301.39999999999998</v>
      </c>
      <c r="BO10" s="294">
        <f t="shared" ref="BO10" si="6">SUM(BO6:BO9)</f>
        <v>1902.6000000000001</v>
      </c>
      <c r="BP10" s="29"/>
      <c r="BQ10" s="290">
        <v>4372.2</v>
      </c>
      <c r="BR10" s="291">
        <v>928.5</v>
      </c>
      <c r="BS10" s="294">
        <v>1099.4000000000001</v>
      </c>
      <c r="BT10" s="294">
        <f t="shared" ref="BT10" si="7">SUM(BT6:BT9)</f>
        <v>6400.1</v>
      </c>
    </row>
    <row r="11" spans="1:72" ht="15" x14ac:dyDescent="0.4">
      <c r="A11" s="24" t="s">
        <v>233</v>
      </c>
      <c r="C11" s="329">
        <f>356.2</f>
        <v>356.2</v>
      </c>
      <c r="D11" s="63">
        <v>45.9</v>
      </c>
      <c r="E11" s="63">
        <v>119.6</v>
      </c>
      <c r="F11" s="337">
        <f>SUM(C11:E11)</f>
        <v>521.69999999999993</v>
      </c>
      <c r="H11" s="328">
        <f>383-2.4</f>
        <v>380.6</v>
      </c>
      <c r="I11" s="63">
        <v>15.1</v>
      </c>
      <c r="J11" s="63">
        <v>134.19999999999999</v>
      </c>
      <c r="K11" s="336">
        <f>SUM(H11:J11)</f>
        <v>529.90000000000009</v>
      </c>
      <c r="M11" s="328">
        <f>739.3-2.5</f>
        <v>736.8</v>
      </c>
      <c r="N11" s="63">
        <v>61</v>
      </c>
      <c r="O11" s="63">
        <v>253.8</v>
      </c>
      <c r="P11" s="339">
        <f>SUM(M11:O11)</f>
        <v>1051.5999999999999</v>
      </c>
      <c r="R11" s="293">
        <v>424.9</v>
      </c>
      <c r="S11" s="63">
        <v>15.4</v>
      </c>
      <c r="T11" s="63">
        <v>127.2</v>
      </c>
      <c r="U11" s="115">
        <f>SUM(R11:T11)</f>
        <v>567.5</v>
      </c>
      <c r="W11" s="328">
        <f>1164.2-2.5</f>
        <v>1161.7</v>
      </c>
      <c r="X11" s="63">
        <v>76.400000000000006</v>
      </c>
      <c r="Y11" s="63">
        <v>381</v>
      </c>
      <c r="Z11" s="341">
        <f>SUM(W11:Y11)</f>
        <v>1619.1000000000001</v>
      </c>
      <c r="AA11" s="154"/>
      <c r="AB11" s="155">
        <v>520.29999999999995</v>
      </c>
      <c r="AC11" s="63">
        <v>35.5</v>
      </c>
      <c r="AD11" s="63">
        <v>94.4</v>
      </c>
      <c r="AE11" s="115">
        <f>SUM(AB11:AD11)</f>
        <v>650.19999999999993</v>
      </c>
      <c r="AG11" s="293">
        <f>H11+R11+AB11+C11</f>
        <v>1682</v>
      </c>
      <c r="AH11" s="63">
        <f>I11+S11+AC11+D11</f>
        <v>111.9</v>
      </c>
      <c r="AI11" s="63">
        <f>E11+T11+AD11+J11</f>
        <v>475.40000000000003</v>
      </c>
      <c r="AJ11" s="313">
        <f>SUM(AG11:AI11)</f>
        <v>2269.3000000000002</v>
      </c>
      <c r="AK11" s="154"/>
      <c r="AL11" s="155">
        <v>410.5</v>
      </c>
      <c r="AM11" s="63">
        <v>18.8</v>
      </c>
      <c r="AN11" s="63">
        <v>101.7</v>
      </c>
      <c r="AO11" s="152">
        <v>372.90000000000003</v>
      </c>
      <c r="AP11" s="154"/>
      <c r="AQ11" s="155">
        <v>411.8</v>
      </c>
      <c r="AR11" s="63">
        <v>22.9</v>
      </c>
      <c r="AS11" s="63">
        <v>110.9</v>
      </c>
      <c r="AT11" s="115">
        <f>SUM(AQ11:AS11)</f>
        <v>545.6</v>
      </c>
      <c r="AV11" s="293">
        <v>822.3</v>
      </c>
      <c r="AW11" s="63">
        <v>41.7</v>
      </c>
      <c r="AX11" s="63">
        <v>212.6</v>
      </c>
      <c r="AY11" s="313">
        <f>SUM(AV11:AX11)</f>
        <v>1076.5999999999999</v>
      </c>
      <c r="BB11" s="155">
        <v>430.4</v>
      </c>
      <c r="BC11" s="63">
        <v>26.4</v>
      </c>
      <c r="BD11" s="317">
        <v>112.6</v>
      </c>
      <c r="BE11" s="307">
        <f>SUM(BB11:BD11)</f>
        <v>569.4</v>
      </c>
      <c r="BG11" s="155">
        <v>1252.7</v>
      </c>
      <c r="BH11" s="63">
        <v>68.099999999999994</v>
      </c>
      <c r="BI11" s="63">
        <v>325.2</v>
      </c>
      <c r="BJ11" s="313">
        <f>SUM(BG11:BI11)</f>
        <v>1646</v>
      </c>
      <c r="BL11" s="293">
        <v>547.20000000000005</v>
      </c>
      <c r="BM11" s="63">
        <v>41.6</v>
      </c>
      <c r="BN11" s="317">
        <v>116.1</v>
      </c>
      <c r="BO11" s="308">
        <f>SUM(BL11:BN11)</f>
        <v>704.90000000000009</v>
      </c>
      <c r="BQ11" s="155">
        <v>1799.9</v>
      </c>
      <c r="BR11" s="63">
        <v>109.7</v>
      </c>
      <c r="BS11" s="63">
        <v>441.3</v>
      </c>
      <c r="BT11" s="313">
        <f>SUM(BQ11:BS11)</f>
        <v>2350.9</v>
      </c>
    </row>
    <row r="12" spans="1:72" ht="12.75" customHeight="1" x14ac:dyDescent="0.35">
      <c r="A12" s="326" t="s">
        <v>234</v>
      </c>
      <c r="B12" s="61"/>
      <c r="C12" s="302">
        <f>1206.2</f>
        <v>1206.2</v>
      </c>
      <c r="D12" s="303">
        <v>209.2</v>
      </c>
      <c r="E12" s="303">
        <v>352.3</v>
      </c>
      <c r="F12" s="304">
        <f>SUM(C12:E12)</f>
        <v>1767.7</v>
      </c>
      <c r="G12" s="61"/>
      <c r="H12" s="302">
        <f>1372.1</f>
        <v>1372.1</v>
      </c>
      <c r="I12" s="303">
        <v>214.8</v>
      </c>
      <c r="J12" s="303">
        <v>387.4</v>
      </c>
      <c r="K12" s="304">
        <f>SUM(H12:J12)</f>
        <v>1974.2999999999997</v>
      </c>
      <c r="M12" s="330">
        <f>2578.3</f>
        <v>2578.3000000000002</v>
      </c>
      <c r="N12" s="303">
        <v>424</v>
      </c>
      <c r="O12" s="303">
        <v>739.7</v>
      </c>
      <c r="P12" s="304">
        <f>SUM(M12:O12)</f>
        <v>3742</v>
      </c>
      <c r="R12" s="302">
        <v>1475.6</v>
      </c>
      <c r="S12" s="303">
        <v>226.9</v>
      </c>
      <c r="T12" s="303">
        <v>373.5</v>
      </c>
      <c r="U12" s="304">
        <f>SUM(R12:T12)</f>
        <v>2076</v>
      </c>
      <c r="V12" s="154"/>
      <c r="W12" s="302">
        <f>4053.9</f>
        <v>4053.9</v>
      </c>
      <c r="X12" s="303">
        <v>650.9</v>
      </c>
      <c r="Y12" s="303">
        <v>1113.2</v>
      </c>
      <c r="Z12" s="304">
        <f>SUM(W12:Y12)</f>
        <v>5818</v>
      </c>
      <c r="AA12" s="154"/>
      <c r="AB12" s="302">
        <v>1670.8</v>
      </c>
      <c r="AC12" s="303">
        <v>348.9</v>
      </c>
      <c r="AD12" s="303">
        <v>382.2</v>
      </c>
      <c r="AE12" s="304">
        <f>SUM(AB12:AD12)</f>
        <v>2401.8999999999996</v>
      </c>
      <c r="AF12" s="154"/>
      <c r="AG12" s="302">
        <f>H12+R12+AB12+C12</f>
        <v>5724.7</v>
      </c>
      <c r="AH12" s="303">
        <f t="shared" ref="AH12" si="8">I12+S12+AC12+D12</f>
        <v>999.8</v>
      </c>
      <c r="AI12" s="303">
        <f>E12+T12+AD12+J12</f>
        <v>1495.4</v>
      </c>
      <c r="AJ12" s="304">
        <f>SUM(AG12:AI12)</f>
        <v>8219.9</v>
      </c>
      <c r="AK12" s="154"/>
      <c r="AL12" s="302">
        <v>1347.6</v>
      </c>
      <c r="AM12" s="303">
        <v>202.6</v>
      </c>
      <c r="AN12" s="303">
        <v>352.8</v>
      </c>
      <c r="AO12" s="304">
        <v>1902.9999999999998</v>
      </c>
      <c r="AP12" s="154"/>
      <c r="AQ12" s="302">
        <v>1492.9</v>
      </c>
      <c r="AR12" s="303">
        <v>228.9</v>
      </c>
      <c r="AS12" s="303">
        <v>399.9</v>
      </c>
      <c r="AT12" s="304">
        <f>SUM(AQ12:AS12)</f>
        <v>2121.7000000000003</v>
      </c>
      <c r="AU12" s="154"/>
      <c r="AV12" s="302">
        <v>2840.5</v>
      </c>
      <c r="AW12" s="303">
        <v>431.5</v>
      </c>
      <c r="AX12" s="303">
        <v>752.7</v>
      </c>
      <c r="AY12" s="304">
        <f>SUM(AV12:AX12)</f>
        <v>4024.7</v>
      </c>
      <c r="BB12" s="302">
        <v>1512.8</v>
      </c>
      <c r="BC12" s="303">
        <v>235.5</v>
      </c>
      <c r="BD12" s="327">
        <v>370.5</v>
      </c>
      <c r="BE12" s="327">
        <v>2118.8000000000002</v>
      </c>
      <c r="BG12" s="302">
        <v>4353.3</v>
      </c>
      <c r="BH12" s="303">
        <v>667</v>
      </c>
      <c r="BI12" s="303">
        <v>1123.2</v>
      </c>
      <c r="BJ12" s="327">
        <f>SUM(BG12:BI12)</f>
        <v>6143.5</v>
      </c>
      <c r="BK12" s="154"/>
      <c r="BL12" s="302">
        <v>1818.8</v>
      </c>
      <c r="BM12" s="303">
        <v>371.2</v>
      </c>
      <c r="BN12" s="327">
        <v>417.5</v>
      </c>
      <c r="BO12" s="327">
        <f>SUM(BL12:BN12)</f>
        <v>2607.5</v>
      </c>
      <c r="BP12" s="28"/>
      <c r="BQ12" s="302">
        <v>6172.1</v>
      </c>
      <c r="BR12" s="303">
        <v>1038.2</v>
      </c>
      <c r="BS12" s="327">
        <v>1540.7</v>
      </c>
      <c r="BT12" s="304">
        <f>SUM(BQ12:BS12)</f>
        <v>8751</v>
      </c>
    </row>
    <row r="13" spans="1:72" s="28" customFormat="1" x14ac:dyDescent="0.35">
      <c r="A13" s="27"/>
      <c r="C13" s="63"/>
      <c r="D13" s="63"/>
      <c r="E13" s="63"/>
      <c r="F13" s="313"/>
      <c r="H13" s="155"/>
      <c r="I13" s="63"/>
      <c r="J13" s="63"/>
      <c r="K13" s="115"/>
      <c r="M13" s="155"/>
      <c r="N13" s="63"/>
      <c r="O13" s="63"/>
      <c r="P13" s="115"/>
      <c r="R13" s="155"/>
      <c r="S13" s="63"/>
      <c r="T13" s="63"/>
      <c r="U13" s="115"/>
      <c r="V13" s="154"/>
      <c r="W13" s="155"/>
      <c r="X13" s="63"/>
      <c r="Y13" s="63"/>
      <c r="Z13" s="152"/>
      <c r="AA13" s="154"/>
      <c r="AB13" s="155"/>
      <c r="AC13" s="63"/>
      <c r="AD13" s="63"/>
      <c r="AE13" s="115"/>
      <c r="AF13" s="154"/>
      <c r="AG13" s="155"/>
      <c r="AH13" s="63"/>
      <c r="AI13" s="63"/>
      <c r="AJ13" s="115"/>
      <c r="AK13" s="154"/>
      <c r="AL13" s="155"/>
      <c r="AM13" s="63"/>
      <c r="AN13" s="63"/>
      <c r="AO13" s="152"/>
      <c r="AP13" s="154"/>
      <c r="AQ13" s="155"/>
      <c r="AR13" s="63"/>
      <c r="AS13" s="63"/>
      <c r="AT13" s="152"/>
      <c r="AU13" s="154"/>
      <c r="AV13" s="155"/>
      <c r="AW13" s="63"/>
      <c r="AX13" s="63"/>
      <c r="AY13" s="115"/>
      <c r="BB13" s="155"/>
      <c r="BC13" s="63"/>
      <c r="BD13" s="310"/>
      <c r="BE13" s="308"/>
      <c r="BG13" s="155"/>
      <c r="BH13" s="63"/>
      <c r="BI13" s="63"/>
      <c r="BJ13" s="115"/>
      <c r="BK13" s="154"/>
      <c r="BL13" s="155"/>
      <c r="BM13" s="63"/>
      <c r="BN13" s="310"/>
      <c r="BO13" s="308"/>
      <c r="BQ13" s="155"/>
      <c r="BR13" s="63"/>
      <c r="BS13" s="310"/>
      <c r="BT13" s="115"/>
    </row>
    <row r="14" spans="1:72" s="28" customFormat="1" x14ac:dyDescent="0.35">
      <c r="A14" s="27" t="s">
        <v>236</v>
      </c>
      <c r="C14" s="63"/>
      <c r="D14" s="63"/>
      <c r="E14" s="63"/>
      <c r="F14" s="115"/>
      <c r="H14" s="155"/>
      <c r="I14" s="63"/>
      <c r="J14" s="63"/>
      <c r="K14" s="115"/>
      <c r="M14" s="155"/>
      <c r="N14" s="63"/>
      <c r="O14" s="63"/>
      <c r="P14" s="115"/>
      <c r="R14" s="155"/>
      <c r="S14" s="63"/>
      <c r="T14" s="63"/>
      <c r="U14" s="115"/>
      <c r="V14" s="154"/>
      <c r="W14" s="155"/>
      <c r="X14" s="63"/>
      <c r="Y14" s="63"/>
      <c r="Z14" s="152"/>
      <c r="AA14" s="154"/>
      <c r="AB14" s="155"/>
      <c r="AC14" s="63"/>
      <c r="AD14" s="63"/>
      <c r="AE14" s="115"/>
      <c r="AF14" s="154"/>
      <c r="AG14" s="155"/>
      <c r="AH14" s="63"/>
      <c r="AI14" s="63"/>
      <c r="AJ14" s="115"/>
      <c r="AK14" s="154"/>
      <c r="AL14" s="155"/>
      <c r="AM14" s="63"/>
      <c r="AN14" s="63"/>
      <c r="AO14" s="152"/>
      <c r="AP14" s="154"/>
      <c r="AQ14" s="155"/>
      <c r="AR14" s="63"/>
      <c r="AS14" s="63"/>
      <c r="AT14" s="152"/>
      <c r="AU14" s="154"/>
      <c r="AV14" s="155"/>
      <c r="AW14" s="63"/>
      <c r="AX14" s="63"/>
      <c r="AY14" s="115"/>
      <c r="BB14" s="155"/>
      <c r="BC14" s="63"/>
      <c r="BD14" s="310"/>
      <c r="BE14" s="308"/>
      <c r="BG14" s="155"/>
      <c r="BH14" s="63"/>
      <c r="BI14" s="63"/>
      <c r="BJ14" s="115"/>
      <c r="BK14" s="154"/>
      <c r="BL14" s="155"/>
      <c r="BM14" s="63"/>
      <c r="BN14" s="310"/>
      <c r="BO14" s="308"/>
      <c r="BQ14" s="155"/>
      <c r="BR14" s="63"/>
      <c r="BS14" s="310"/>
      <c r="BT14" s="115"/>
    </row>
    <row r="15" spans="1:72" s="28" customFormat="1" x14ac:dyDescent="0.35">
      <c r="A15" s="27" t="s">
        <v>186</v>
      </c>
      <c r="C15" s="298">
        <v>787.60000000000014</v>
      </c>
      <c r="D15" s="298">
        <v>173.29999999999998</v>
      </c>
      <c r="E15" s="298">
        <v>211.70000000000002</v>
      </c>
      <c r="F15" s="300">
        <f>SUM(C15:E15)</f>
        <v>1172.6000000000001</v>
      </c>
      <c r="G15" s="298"/>
      <c r="H15" s="297">
        <v>868.59999999999991</v>
      </c>
      <c r="I15" s="298">
        <v>180.9</v>
      </c>
      <c r="J15" s="298">
        <v>227.5</v>
      </c>
      <c r="K15" s="300">
        <f>SUM(H15:J15)</f>
        <v>1277</v>
      </c>
      <c r="L15" s="298"/>
      <c r="M15" s="297">
        <v>1656.2</v>
      </c>
      <c r="N15" s="298">
        <v>354.2</v>
      </c>
      <c r="O15" s="298">
        <v>439.2</v>
      </c>
      <c r="P15" s="300">
        <f>SUM(M15:O15)</f>
        <v>2449.6</v>
      </c>
      <c r="Q15" s="298"/>
      <c r="R15" s="297">
        <v>921.69999999999993</v>
      </c>
      <c r="S15" s="298">
        <v>182.9</v>
      </c>
      <c r="T15" s="298">
        <v>225</v>
      </c>
      <c r="U15" s="300">
        <f>SUM(R15:T15)</f>
        <v>1329.6</v>
      </c>
      <c r="V15" s="297"/>
      <c r="W15" s="297">
        <v>2577.9</v>
      </c>
      <c r="X15" s="298">
        <v>537.1</v>
      </c>
      <c r="Y15" s="298">
        <v>664.2</v>
      </c>
      <c r="Z15" s="297">
        <f>SUM(W15:Y15)</f>
        <v>3779.2</v>
      </c>
      <c r="AA15" s="297"/>
      <c r="AB15" s="297">
        <v>1014.4000000000001</v>
      </c>
      <c r="AC15" s="298">
        <v>247.5</v>
      </c>
      <c r="AD15" s="298">
        <v>255.79999999999998</v>
      </c>
      <c r="AE15" s="300">
        <f>SUM(AB15:AD15)</f>
        <v>1517.7</v>
      </c>
      <c r="AF15" s="297"/>
      <c r="AG15" s="297">
        <v>3592.3999999999996</v>
      </c>
      <c r="AH15" s="298">
        <v>784.59999999999991</v>
      </c>
      <c r="AI15" s="298">
        <v>920</v>
      </c>
      <c r="AJ15" s="300">
        <f>SUM(AG15:AI15)</f>
        <v>5297</v>
      </c>
      <c r="AK15" s="297"/>
      <c r="AL15" s="297">
        <v>866.8</v>
      </c>
      <c r="AM15" s="298">
        <v>185.39999999999998</v>
      </c>
      <c r="AN15" s="298">
        <v>232.8</v>
      </c>
      <c r="AO15" s="297">
        <f>SUM(AL15:AN15)</f>
        <v>1284.9999999999998</v>
      </c>
      <c r="AP15" s="297"/>
      <c r="AQ15" s="297">
        <v>958.60000000000014</v>
      </c>
      <c r="AR15" s="298">
        <v>191.79999999999998</v>
      </c>
      <c r="AS15" s="298">
        <v>253.9</v>
      </c>
      <c r="AT15" s="297">
        <f>SUM(AQ15:AS15)</f>
        <v>1404.3000000000002</v>
      </c>
      <c r="AU15" s="297"/>
      <c r="AV15" s="297">
        <v>1825.3999999999999</v>
      </c>
      <c r="AW15" s="298">
        <v>377.2</v>
      </c>
      <c r="AX15" s="298">
        <v>486.69999999999993</v>
      </c>
      <c r="AY15" s="300">
        <f>SUM(AV15:AX15)</f>
        <v>2689.2999999999997</v>
      </c>
      <c r="AZ15" s="298"/>
      <c r="BA15" s="298"/>
      <c r="BB15" s="297">
        <v>957.1</v>
      </c>
      <c r="BC15" s="298">
        <v>189.99999999999997</v>
      </c>
      <c r="BD15" s="309">
        <v>234.9</v>
      </c>
      <c r="BE15" s="309">
        <f>SUM(BB15:BD15)</f>
        <v>1382</v>
      </c>
      <c r="BF15" s="298"/>
      <c r="BG15" s="297">
        <v>2782.5</v>
      </c>
      <c r="BH15" s="298">
        <v>567.19999999999993</v>
      </c>
      <c r="BI15" s="298">
        <v>721.59999999999991</v>
      </c>
      <c r="BJ15" s="300">
        <f>SUM(BG15:BI15)</f>
        <v>4071.2999999999997</v>
      </c>
      <c r="BK15" s="297"/>
      <c r="BL15" s="297">
        <v>1089.8</v>
      </c>
      <c r="BM15" s="298">
        <v>265.7</v>
      </c>
      <c r="BN15" s="309">
        <v>255</v>
      </c>
      <c r="BO15" s="309">
        <f>SUM(BL15:BN15)</f>
        <v>1610.5</v>
      </c>
      <c r="BP15" s="298"/>
      <c r="BQ15" s="297">
        <v>3872.3</v>
      </c>
      <c r="BR15" s="298">
        <v>832.9</v>
      </c>
      <c r="BS15" s="309">
        <v>976.6</v>
      </c>
      <c r="BT15" s="300">
        <f>SUM(BQ15:BS15)</f>
        <v>5681.8</v>
      </c>
    </row>
    <row r="16" spans="1:72" s="28" customFormat="1" x14ac:dyDescent="0.35">
      <c r="A16" s="26" t="s">
        <v>235</v>
      </c>
      <c r="C16" s="331">
        <f>356.3-0.1</f>
        <v>356.2</v>
      </c>
      <c r="D16" s="63">
        <v>45.9</v>
      </c>
      <c r="E16" s="63">
        <v>119.6</v>
      </c>
      <c r="F16" s="342">
        <f>SUM(C16:E16)</f>
        <v>521.69999999999993</v>
      </c>
      <c r="H16" s="329">
        <f>383-2.4</f>
        <v>380.6</v>
      </c>
      <c r="I16" s="63">
        <v>15.1</v>
      </c>
      <c r="J16" s="63">
        <v>134.19999999999999</v>
      </c>
      <c r="K16" s="335">
        <f>SUM(H16:J16)</f>
        <v>529.90000000000009</v>
      </c>
      <c r="M16" s="338">
        <f>739.3-2.5</f>
        <v>736.8</v>
      </c>
      <c r="N16" s="63">
        <v>61</v>
      </c>
      <c r="O16" s="63">
        <v>253.8</v>
      </c>
      <c r="P16" s="335">
        <f>SUM(M16:O16)</f>
        <v>1051.5999999999999</v>
      </c>
      <c r="R16" s="155">
        <v>424.9</v>
      </c>
      <c r="S16" s="63">
        <v>15.4</v>
      </c>
      <c r="T16" s="63">
        <v>127.2</v>
      </c>
      <c r="U16" s="315">
        <f>SUM(R16:T16)</f>
        <v>567.5</v>
      </c>
      <c r="V16" s="154"/>
      <c r="W16" s="329">
        <f>1164.2-2.5</f>
        <v>1161.7</v>
      </c>
      <c r="X16" s="63">
        <v>76.400000000000006</v>
      </c>
      <c r="Y16" s="63">
        <v>381</v>
      </c>
      <c r="Z16" s="340">
        <f>SUM(W16:Y16)</f>
        <v>1619.1000000000001</v>
      </c>
      <c r="AA16" s="154"/>
      <c r="AB16" s="155">
        <v>520.29999999999995</v>
      </c>
      <c r="AC16" s="63">
        <v>35.5</v>
      </c>
      <c r="AD16" s="63">
        <v>94.4</v>
      </c>
      <c r="AE16" s="115">
        <f>SUM(AB16:AD16)</f>
        <v>650.19999999999993</v>
      </c>
      <c r="AF16" s="154"/>
      <c r="AG16" s="155">
        <f>H16+R16+AB16+C16</f>
        <v>1682</v>
      </c>
      <c r="AH16" s="63">
        <f>I16+S16+AC16+D16</f>
        <v>111.9</v>
      </c>
      <c r="AI16" s="63">
        <f>E16+T16+AD16+J16</f>
        <v>475.40000000000003</v>
      </c>
      <c r="AJ16" s="115">
        <f>SUM(AG16:AI16)</f>
        <v>2269.3000000000002</v>
      </c>
      <c r="AK16" s="154"/>
      <c r="AL16" s="155">
        <v>410.5</v>
      </c>
      <c r="AM16" s="63">
        <v>18.8</v>
      </c>
      <c r="AN16" s="63">
        <v>101.7</v>
      </c>
      <c r="AO16" s="152">
        <v>372.90000000000003</v>
      </c>
      <c r="AP16" s="154"/>
      <c r="AQ16" s="155">
        <v>411.8</v>
      </c>
      <c r="AR16" s="63">
        <v>22.9</v>
      </c>
      <c r="AS16" s="63">
        <v>110.9</v>
      </c>
      <c r="AT16" s="320">
        <f>SUM(AQ16:AS16)</f>
        <v>545.6</v>
      </c>
      <c r="AU16" s="154"/>
      <c r="AV16" s="155">
        <v>822.3</v>
      </c>
      <c r="AW16" s="63">
        <v>41.7</v>
      </c>
      <c r="AX16" s="63">
        <v>212.6</v>
      </c>
      <c r="AY16" s="115">
        <f>SUM(AV16:AX16)</f>
        <v>1076.5999999999999</v>
      </c>
      <c r="BB16" s="155">
        <v>430.4</v>
      </c>
      <c r="BC16" s="63">
        <v>26.4</v>
      </c>
      <c r="BD16" s="314">
        <v>112.6</v>
      </c>
      <c r="BE16" s="312">
        <f>SUM(BB16:BD16)</f>
        <v>569.4</v>
      </c>
      <c r="BG16" s="155">
        <v>1252.7</v>
      </c>
      <c r="BH16" s="63">
        <v>68.099999999999994</v>
      </c>
      <c r="BI16" s="63">
        <v>325.2</v>
      </c>
      <c r="BJ16" s="115">
        <f>SUM(BG16:BI16)</f>
        <v>1646</v>
      </c>
      <c r="BK16" s="154"/>
      <c r="BL16" s="155">
        <v>547.20000000000005</v>
      </c>
      <c r="BM16" s="63">
        <v>41.6</v>
      </c>
      <c r="BN16" s="314">
        <v>116.1</v>
      </c>
      <c r="BO16" s="308">
        <f>SUM(BL16:BN16)</f>
        <v>704.90000000000009</v>
      </c>
      <c r="BQ16" s="155">
        <v>1799.9</v>
      </c>
      <c r="BR16" s="63">
        <v>109.7</v>
      </c>
      <c r="BS16" s="314">
        <v>441.3</v>
      </c>
      <c r="BT16" s="315">
        <f>SUM(BQ16:BS16)</f>
        <v>2350.9</v>
      </c>
    </row>
    <row r="17" spans="1:72" s="28" customFormat="1" x14ac:dyDescent="0.35">
      <c r="A17" s="296" t="s">
        <v>77</v>
      </c>
      <c r="C17" s="333">
        <f>SUM(C15:C16)</f>
        <v>1143.8000000000002</v>
      </c>
      <c r="D17" s="306">
        <f>SUM(D15:D16)</f>
        <v>219.2</v>
      </c>
      <c r="E17" s="306">
        <f>SUM(E15:E16)</f>
        <v>331.3</v>
      </c>
      <c r="F17" s="332">
        <f>SUM(F15:F16)</f>
        <v>1694.3000000000002</v>
      </c>
      <c r="G17" s="298"/>
      <c r="H17" s="334">
        <f>SUM(H15:H16)</f>
        <v>1249.1999999999998</v>
      </c>
      <c r="I17" s="306">
        <f>SUM(I15:I16)</f>
        <v>196</v>
      </c>
      <c r="J17" s="306">
        <f>SUM(J15:J16)</f>
        <v>361.7</v>
      </c>
      <c r="K17" s="332">
        <f>SUM(K15:K16)</f>
        <v>1806.9</v>
      </c>
      <c r="L17" s="298"/>
      <c r="M17" s="334">
        <f>SUM(M15:M16)</f>
        <v>2393</v>
      </c>
      <c r="N17" s="306">
        <f>SUM(N15:N16)</f>
        <v>415.2</v>
      </c>
      <c r="O17" s="306">
        <f>SUM(O15:O16)</f>
        <v>693</v>
      </c>
      <c r="P17" s="332">
        <f>SUM(P15:P16)</f>
        <v>3501.2</v>
      </c>
      <c r="Q17" s="298"/>
      <c r="R17" s="311">
        <f>SUM(R15:R16)</f>
        <v>1346.6</v>
      </c>
      <c r="S17" s="306">
        <f>SUM(S15:S16)</f>
        <v>198.3</v>
      </c>
      <c r="T17" s="306">
        <f>SUM(T15:T16)</f>
        <v>352.2</v>
      </c>
      <c r="U17" s="318">
        <f>SUM(U15:U16)</f>
        <v>1897.1</v>
      </c>
      <c r="V17" s="297"/>
      <c r="W17" s="334">
        <f>SUM(W15:W16)</f>
        <v>3739.6000000000004</v>
      </c>
      <c r="X17" s="306">
        <f>SUM(X15:X16)</f>
        <v>613.5</v>
      </c>
      <c r="Y17" s="306">
        <f>SUM(Y15:Y16)</f>
        <v>1045.2</v>
      </c>
      <c r="Z17" s="334">
        <f>SUM(Z15:Z16)</f>
        <v>5398.3</v>
      </c>
      <c r="AA17" s="297"/>
      <c r="AB17" s="311">
        <f>SUM(AB15:AB16)</f>
        <v>1534.7</v>
      </c>
      <c r="AC17" s="306">
        <f>SUM(AC15:AC16)</f>
        <v>283</v>
      </c>
      <c r="AD17" s="306">
        <f>SUM(AD15:AD16)</f>
        <v>350.2</v>
      </c>
      <c r="AE17" s="318">
        <f>SUM(AE15:AE16)</f>
        <v>2167.9</v>
      </c>
      <c r="AF17" s="297"/>
      <c r="AG17" s="311">
        <f>SUM(AG15:AG16)</f>
        <v>5274.4</v>
      </c>
      <c r="AH17" s="306">
        <f>SUM(AH15:AH16)</f>
        <v>896.49999999999989</v>
      </c>
      <c r="AI17" s="306">
        <f>SUM(AI15:AI16)</f>
        <v>1395.4</v>
      </c>
      <c r="AJ17" s="318">
        <f>SUM(AJ15:AJ16)</f>
        <v>7566.3</v>
      </c>
      <c r="AK17" s="297"/>
      <c r="AL17" s="311">
        <f>SUM(AL15:AL16)</f>
        <v>1277.3</v>
      </c>
      <c r="AM17" s="306">
        <f>SUM(AM15:AM16)</f>
        <v>204.2</v>
      </c>
      <c r="AN17" s="306">
        <f>SUM(AN15:AN16)</f>
        <v>334.5</v>
      </c>
      <c r="AO17" s="311">
        <f>SUM(AO15:AO16)</f>
        <v>1657.8999999999999</v>
      </c>
      <c r="AP17" s="297"/>
      <c r="AQ17" s="311">
        <f>SUM(AQ15:AQ16)</f>
        <v>1370.4</v>
      </c>
      <c r="AR17" s="306">
        <f>SUM(AR15:AR16)</f>
        <v>214.7</v>
      </c>
      <c r="AS17" s="306">
        <f>SUM(AS15:AS16)</f>
        <v>364.8</v>
      </c>
      <c r="AT17" s="318">
        <f>SUM(AT15:AT16)</f>
        <v>1949.9</v>
      </c>
      <c r="AU17" s="300"/>
      <c r="AV17" s="311">
        <f>SUM(AV15:AV16)</f>
        <v>2647.7</v>
      </c>
      <c r="AW17" s="306">
        <f>SUM(AW15:AW16)</f>
        <v>418.9</v>
      </c>
      <c r="AX17" s="306">
        <f>SUM(AX15:AX16)</f>
        <v>699.3</v>
      </c>
      <c r="AY17" s="318">
        <f>SUM(AY15:AY16)</f>
        <v>3765.8999999999996</v>
      </c>
      <c r="AZ17" s="298"/>
      <c r="BA17" s="298"/>
      <c r="BB17" s="311">
        <f>SUM(BB15:BB16)</f>
        <v>1387.5</v>
      </c>
      <c r="BC17" s="306">
        <f>SUM(BC15:BC16)</f>
        <v>216.39999999999998</v>
      </c>
      <c r="BD17" s="306">
        <f>SUM(BD15:BD16)</f>
        <v>347.5</v>
      </c>
      <c r="BE17" s="318">
        <f>SUM(BE15:BE16)</f>
        <v>1951.4</v>
      </c>
      <c r="BF17" s="298"/>
      <c r="BG17" s="311">
        <f>SUM(BG15:BG16)</f>
        <v>4035.2</v>
      </c>
      <c r="BH17" s="306">
        <f>SUM(BH15:BH16)</f>
        <v>635.29999999999995</v>
      </c>
      <c r="BI17" s="306">
        <f>SUM(BI15:BI16)</f>
        <v>1046.8</v>
      </c>
      <c r="BJ17" s="318">
        <f>SUM(BJ15:BJ16)</f>
        <v>5717.2999999999993</v>
      </c>
      <c r="BK17" s="298"/>
      <c r="BL17" s="311">
        <f>SUM(BL15:BL16)</f>
        <v>1637</v>
      </c>
      <c r="BM17" s="306">
        <f>SUM(BM15:BM16)</f>
        <v>307.3</v>
      </c>
      <c r="BN17" s="306">
        <f>SUM(BN15:BN16)</f>
        <v>371.1</v>
      </c>
      <c r="BO17" s="318">
        <f>SUM(BO15:BO16)</f>
        <v>2315.4</v>
      </c>
      <c r="BP17" s="298"/>
      <c r="BQ17" s="311">
        <f>SUM(BQ15:BQ16)</f>
        <v>5672.2000000000007</v>
      </c>
      <c r="BR17" s="306">
        <f>SUM(BR15:BR16)</f>
        <v>942.6</v>
      </c>
      <c r="BS17" s="306">
        <f>SUM(BS15:BS16)</f>
        <v>1417.9</v>
      </c>
      <c r="BT17" s="318">
        <f>SUM(BT15:BT16)</f>
        <v>8032.7000000000007</v>
      </c>
    </row>
    <row r="18" spans="1:72" s="28" customFormat="1" x14ac:dyDescent="0.35">
      <c r="A18" s="26"/>
      <c r="C18" s="63"/>
      <c r="D18" s="63"/>
      <c r="E18" s="63"/>
      <c r="F18" s="29"/>
      <c r="G18" s="154"/>
      <c r="H18" s="305"/>
      <c r="I18" s="63"/>
      <c r="J18" s="63"/>
      <c r="K18" s="29"/>
      <c r="L18" s="154"/>
      <c r="M18" s="305"/>
      <c r="N18" s="63"/>
      <c r="O18" s="63"/>
      <c r="P18" s="29"/>
      <c r="Q18" s="154"/>
      <c r="R18" s="305"/>
      <c r="S18" s="63"/>
      <c r="T18" s="63"/>
      <c r="U18" s="29"/>
      <c r="V18" s="154"/>
      <c r="W18" s="301"/>
      <c r="X18" s="63"/>
      <c r="Y18" s="63"/>
      <c r="Z18" s="29"/>
      <c r="AA18" s="154"/>
      <c r="AB18" s="301"/>
      <c r="AC18" s="63"/>
      <c r="AD18" s="63"/>
      <c r="AE18" s="29"/>
      <c r="AF18" s="154"/>
      <c r="AG18" s="155"/>
      <c r="AH18" s="63"/>
      <c r="AI18" s="63"/>
      <c r="AJ18" s="315"/>
      <c r="AK18" s="154"/>
      <c r="AL18" s="301"/>
      <c r="AM18" s="63"/>
      <c r="AN18" s="63"/>
      <c r="AO18" s="29"/>
      <c r="AP18" s="154"/>
      <c r="AQ18" s="301"/>
      <c r="AR18" s="63"/>
      <c r="AS18" s="63"/>
      <c r="AT18" s="29"/>
      <c r="AU18" s="154"/>
      <c r="AV18" s="301"/>
      <c r="AW18" s="63"/>
      <c r="AX18" s="63"/>
      <c r="AY18" s="312"/>
      <c r="BB18" s="301"/>
      <c r="BC18" s="63"/>
      <c r="BD18" s="63"/>
      <c r="BE18" s="316"/>
      <c r="BG18" s="305"/>
      <c r="BH18" s="63"/>
      <c r="BI18" s="63"/>
      <c r="BJ18" s="29"/>
      <c r="BK18" s="116"/>
      <c r="BL18" s="305"/>
      <c r="BM18" s="63"/>
      <c r="BN18" s="63"/>
      <c r="BO18" s="316"/>
      <c r="BQ18" s="305"/>
      <c r="BR18" s="63"/>
      <c r="BS18" s="63"/>
      <c r="BT18" s="312"/>
    </row>
    <row r="19" spans="1:72" x14ac:dyDescent="0.35">
      <c r="A19" s="60" t="s">
        <v>22</v>
      </c>
      <c r="B19" s="62"/>
      <c r="C19" s="153">
        <v>62.5</v>
      </c>
      <c r="D19" s="128">
        <v>-8.6</v>
      </c>
      <c r="E19" s="128">
        <v>20.9</v>
      </c>
      <c r="F19" s="139">
        <f>SUM(C19:E19)</f>
        <v>74.8</v>
      </c>
      <c r="G19" s="176"/>
      <c r="H19" s="153">
        <v>122.9</v>
      </c>
      <c r="I19" s="128">
        <v>20.100000000000001</v>
      </c>
      <c r="J19" s="128">
        <v>26.8</v>
      </c>
      <c r="K19" s="139">
        <f>SUM(H19:J19)</f>
        <v>169.8</v>
      </c>
      <c r="L19" s="140"/>
      <c r="M19" s="153">
        <v>185.4</v>
      </c>
      <c r="N19" s="128">
        <v>11.5</v>
      </c>
      <c r="O19" s="128">
        <v>47.7</v>
      </c>
      <c r="P19" s="139">
        <v>244.6</v>
      </c>
      <c r="Q19" s="140"/>
      <c r="R19" s="153">
        <v>128.80000000000001</v>
      </c>
      <c r="S19" s="128">
        <v>29</v>
      </c>
      <c r="T19" s="128">
        <v>21.2</v>
      </c>
      <c r="U19" s="139">
        <f>SUM(R19:T19)</f>
        <v>179</v>
      </c>
      <c r="V19" s="140"/>
      <c r="W19" s="153">
        <v>314.20000000000005</v>
      </c>
      <c r="X19" s="128">
        <v>40.5</v>
      </c>
      <c r="Y19" s="128">
        <v>68.900000000000006</v>
      </c>
      <c r="Z19" s="153">
        <f>SUM(W19:Y19)</f>
        <v>423.6</v>
      </c>
      <c r="AA19" s="319"/>
      <c r="AB19" s="153">
        <v>136.1</v>
      </c>
      <c r="AC19" s="128">
        <v>67.400000000000006</v>
      </c>
      <c r="AD19" s="128">
        <v>32</v>
      </c>
      <c r="AE19" s="153">
        <f>SUM(AB19:AD19)</f>
        <v>235.5</v>
      </c>
      <c r="AF19" s="154"/>
      <c r="AG19" s="153">
        <f>H19+R19+AB19+C19</f>
        <v>450.3</v>
      </c>
      <c r="AH19" s="128">
        <f>I19+S19+AC19+D19</f>
        <v>107.9</v>
      </c>
      <c r="AI19" s="128">
        <f>E19+T19+AD19+J19</f>
        <v>100.89999999999999</v>
      </c>
      <c r="AJ19" s="139">
        <f>SUM(AG19:AI19)</f>
        <v>659.1</v>
      </c>
      <c r="AK19" s="154"/>
      <c r="AL19" s="153">
        <v>70.3</v>
      </c>
      <c r="AM19" s="128">
        <v>-0.20000000000000018</v>
      </c>
      <c r="AN19" s="128">
        <v>18.299999999999997</v>
      </c>
      <c r="AO19" s="139">
        <v>88.399999999999991</v>
      </c>
      <c r="AQ19" s="153">
        <v>122.5</v>
      </c>
      <c r="AR19" s="128">
        <v>15.4</v>
      </c>
      <c r="AS19" s="128">
        <v>36.6</v>
      </c>
      <c r="AT19" s="139">
        <v>174.5</v>
      </c>
      <c r="AV19" s="153">
        <v>192.8</v>
      </c>
      <c r="AW19" s="128">
        <v>15.2</v>
      </c>
      <c r="AX19" s="128">
        <v>54.9</v>
      </c>
      <c r="AY19" s="139">
        <v>262.89999999999998</v>
      </c>
      <c r="BB19" s="153">
        <v>125.2</v>
      </c>
      <c r="BC19" s="128">
        <v>20.299999999999997</v>
      </c>
      <c r="BD19" s="128">
        <v>22.999999999999996</v>
      </c>
      <c r="BE19" s="139">
        <v>168.5</v>
      </c>
      <c r="BG19" s="153">
        <v>318</v>
      </c>
      <c r="BH19" s="128">
        <v>35.5</v>
      </c>
      <c r="BI19" s="128">
        <v>77.900000000000006</v>
      </c>
      <c r="BJ19" s="139">
        <v>431.4</v>
      </c>
      <c r="BL19" s="153">
        <v>181.8</v>
      </c>
      <c r="BM19" s="128">
        <v>64.900000000000006</v>
      </c>
      <c r="BN19" s="128">
        <v>46.3</v>
      </c>
      <c r="BO19" s="139">
        <v>293</v>
      </c>
      <c r="BP19" s="28"/>
      <c r="BQ19" s="153">
        <v>499.8</v>
      </c>
      <c r="BR19" s="128">
        <v>100.4</v>
      </c>
      <c r="BS19" s="128">
        <v>124.2</v>
      </c>
      <c r="BT19" s="139">
        <v>724.4</v>
      </c>
    </row>
    <row r="20" spans="1:72" s="28" customFormat="1" x14ac:dyDescent="0.35">
      <c r="A20" s="60" t="s">
        <v>78</v>
      </c>
      <c r="C20" s="156">
        <v>7.3529411764705885E-2</v>
      </c>
      <c r="D20" s="141">
        <v>-5.2663808940600125E-2</v>
      </c>
      <c r="E20" s="141">
        <v>8.9815212720240636E-2</v>
      </c>
      <c r="F20" s="142">
        <v>6.003210272873194E-2</v>
      </c>
      <c r="G20" s="143"/>
      <c r="H20" s="156">
        <v>0.12395360564800809</v>
      </c>
      <c r="I20" s="141">
        <v>0.10065097646469705</v>
      </c>
      <c r="J20" s="141">
        <v>0.10584518167456557</v>
      </c>
      <c r="K20" s="142">
        <v>0.11755746330656332</v>
      </c>
      <c r="L20" s="143"/>
      <c r="M20" s="156">
        <v>0.10067879446103718</v>
      </c>
      <c r="N20" s="141">
        <v>3.1680440771349863E-2</v>
      </c>
      <c r="O20" s="141">
        <v>9.8168347396583658E-2</v>
      </c>
      <c r="P20" s="142">
        <v>9.0915848944394875E-2</v>
      </c>
      <c r="Q20" s="143"/>
      <c r="R20" s="156">
        <v>0.12258494337108597</v>
      </c>
      <c r="S20" s="141">
        <v>0.13711583924349882</v>
      </c>
      <c r="T20" s="141">
        <v>8.6073893625659759E-2</v>
      </c>
      <c r="U20" s="142">
        <v>0.11866092144514419</v>
      </c>
      <c r="V20" s="143"/>
      <c r="W20" s="156">
        <v>0.10863702371896826</v>
      </c>
      <c r="X20" s="141">
        <v>7.0496083550913843E-2</v>
      </c>
      <c r="Y20" s="141">
        <v>9.4099972685058736E-2</v>
      </c>
      <c r="Z20" s="142">
        <v>0.10088356474314703</v>
      </c>
      <c r="AA20" s="143"/>
      <c r="AB20" s="156">
        <v>0.11829639287266405</v>
      </c>
      <c r="AC20" s="141">
        <v>0.21506062539885135</v>
      </c>
      <c r="AD20" s="141">
        <v>0.1111883252258513</v>
      </c>
      <c r="AE20" s="142">
        <v>0.13444082890905978</v>
      </c>
      <c r="AG20" s="156">
        <v>0.11138595493111041</v>
      </c>
      <c r="AH20" s="141">
        <v>0.12152269399707175</v>
      </c>
      <c r="AI20" s="141">
        <v>9.8921568627450968E-2</v>
      </c>
      <c r="AJ20" s="142">
        <v>0.11076193997243977</v>
      </c>
      <c r="AL20" s="156">
        <v>7.5018674634510729E-2</v>
      </c>
      <c r="AM20" s="141">
        <v>-1.0881392818280751E-3</v>
      </c>
      <c r="AN20" s="141">
        <v>7.2879330943847048E-2</v>
      </c>
      <c r="AO20" s="142">
        <v>6.4431486880466474E-2</v>
      </c>
      <c r="AQ20" s="156">
        <v>0.11331051706595133</v>
      </c>
      <c r="AR20" s="141">
        <v>7.4757281553398058E-2</v>
      </c>
      <c r="AS20" s="141">
        <v>0.12664359861591695</v>
      </c>
      <c r="AT20" s="142">
        <v>0.11071632510627495</v>
      </c>
      <c r="AV20" s="156">
        <v>9.5530670894856812E-2</v>
      </c>
      <c r="AW20" s="141">
        <v>3.8994356080041044E-2</v>
      </c>
      <c r="AX20" s="141">
        <v>0.10164784299203851</v>
      </c>
      <c r="AY20" s="142">
        <v>8.9176079508836201E-2</v>
      </c>
      <c r="BB20" s="156">
        <v>0.11566888396156688</v>
      </c>
      <c r="BC20" s="141">
        <v>9.708273553323768E-2</v>
      </c>
      <c r="BD20" s="141">
        <v>8.918185343156261E-2</v>
      </c>
      <c r="BE20" s="142">
        <v>0.10875177488059894</v>
      </c>
      <c r="BG20" s="156">
        <v>0.10256079468489969</v>
      </c>
      <c r="BH20" s="141">
        <v>5.9275338119886459E-2</v>
      </c>
      <c r="BI20" s="141">
        <v>9.7619047619047633E-2</v>
      </c>
      <c r="BJ20" s="142">
        <v>9.5919955530850462E-2</v>
      </c>
      <c r="BL20" s="156">
        <v>0.14299999999999999</v>
      </c>
      <c r="BM20" s="141">
        <v>0.19700000000000001</v>
      </c>
      <c r="BN20" s="141">
        <v>0.154</v>
      </c>
      <c r="BO20" s="142">
        <v>0.154</v>
      </c>
      <c r="BQ20" s="156">
        <v>0.114</v>
      </c>
      <c r="BR20" s="141">
        <v>0.108</v>
      </c>
      <c r="BS20" s="141">
        <v>0.113</v>
      </c>
      <c r="BT20" s="142">
        <v>0.113</v>
      </c>
    </row>
    <row r="21" spans="1:72" s="28" customFormat="1" x14ac:dyDescent="0.35">
      <c r="A21" s="26"/>
      <c r="C21" s="29"/>
      <c r="D21" s="29"/>
      <c r="E21" s="29"/>
      <c r="F21" s="29"/>
      <c r="H21" s="29"/>
      <c r="I21" s="29"/>
      <c r="J21" s="29"/>
      <c r="K21" s="29"/>
      <c r="M21" s="29"/>
      <c r="N21" s="29"/>
      <c r="O21" s="29"/>
      <c r="P21" s="29"/>
      <c r="R21" s="29"/>
      <c r="S21" s="29"/>
      <c r="T21" s="29"/>
      <c r="U21" s="29"/>
      <c r="W21" s="29"/>
      <c r="X21" s="29"/>
      <c r="Y21" s="29"/>
      <c r="Z21" s="29"/>
      <c r="AB21" s="29"/>
      <c r="AC21" s="29"/>
      <c r="AD21" s="29"/>
      <c r="AE21" s="29"/>
      <c r="AG21" s="29"/>
      <c r="AH21" s="29"/>
      <c r="AI21" s="29"/>
      <c r="AJ21" s="29"/>
      <c r="AL21" s="29"/>
      <c r="AM21" s="29"/>
      <c r="AN21" s="29"/>
      <c r="AO21" s="29"/>
      <c r="AQ21" s="29"/>
      <c r="AR21" s="29"/>
      <c r="AS21" s="29"/>
      <c r="AT21" s="29"/>
      <c r="AV21" s="29"/>
      <c r="AW21" s="29"/>
      <c r="AX21" s="29"/>
      <c r="AY21" s="29"/>
      <c r="BB21" s="29"/>
      <c r="BC21" s="29"/>
      <c r="BD21" s="29"/>
      <c r="BE21" s="29"/>
      <c r="BG21" s="29"/>
      <c r="BH21" s="29"/>
      <c r="BI21" s="29"/>
      <c r="BJ21" s="29"/>
      <c r="BL21" s="29"/>
      <c r="BM21" s="29"/>
      <c r="BN21" s="29"/>
      <c r="BO21" s="29"/>
      <c r="BQ21" s="29"/>
      <c r="BR21" s="29"/>
      <c r="BS21" s="29"/>
      <c r="BT21" s="29"/>
    </row>
    <row r="22" spans="1:72" s="28" customFormat="1" x14ac:dyDescent="0.35">
      <c r="A22" s="135" t="s">
        <v>191</v>
      </c>
      <c r="C22" s="29"/>
      <c r="D22" s="29"/>
      <c r="E22" s="29"/>
      <c r="F22" s="29"/>
      <c r="H22" s="29"/>
      <c r="I22" s="29"/>
      <c r="J22" s="29"/>
      <c r="K22" s="29"/>
      <c r="M22" s="29"/>
      <c r="N22" s="29"/>
      <c r="O22" s="29"/>
      <c r="P22" s="29"/>
      <c r="R22" s="29"/>
      <c r="S22" s="29"/>
      <c r="T22" s="29"/>
      <c r="U22" s="29"/>
      <c r="W22" s="29"/>
      <c r="X22" s="29"/>
      <c r="Y22" s="29"/>
      <c r="Z22" s="29"/>
      <c r="AB22" s="29"/>
      <c r="AC22" s="29"/>
      <c r="AD22" s="29"/>
      <c r="AE22" s="29"/>
      <c r="AG22" s="29"/>
      <c r="AH22" s="29"/>
      <c r="AI22" s="29"/>
      <c r="AJ22" s="29"/>
      <c r="AL22" s="29"/>
      <c r="AM22" s="29"/>
      <c r="AN22" s="29"/>
      <c r="AO22" s="29"/>
      <c r="AQ22" s="29"/>
      <c r="AR22" s="29"/>
      <c r="AS22" s="29"/>
      <c r="AT22" s="29"/>
      <c r="AV22" s="29"/>
      <c r="AW22" s="29"/>
      <c r="AX22" s="29"/>
      <c r="AY22" s="29"/>
      <c r="BB22" s="29"/>
      <c r="BC22" s="29"/>
      <c r="BD22" s="29"/>
      <c r="BE22" s="29"/>
      <c r="BG22" s="29"/>
      <c r="BH22" s="29"/>
      <c r="BI22" s="29"/>
      <c r="BJ22" s="29"/>
      <c r="BL22" s="29"/>
      <c r="BM22" s="29"/>
      <c r="BN22" s="29"/>
      <c r="BO22" s="29"/>
      <c r="BQ22" s="29"/>
      <c r="BR22" s="29"/>
      <c r="BS22" s="29"/>
      <c r="BT22" s="29"/>
    </row>
    <row r="23" spans="1:72" s="28" customFormat="1" x14ac:dyDescent="0.35">
      <c r="A23" s="137" t="s">
        <v>237</v>
      </c>
      <c r="C23" s="29"/>
      <c r="D23" s="29"/>
      <c r="E23" s="29"/>
      <c r="F23" s="29"/>
      <c r="H23" s="29"/>
      <c r="I23" s="29"/>
      <c r="J23" s="29"/>
      <c r="K23" s="29"/>
      <c r="M23" s="29"/>
      <c r="N23" s="29"/>
      <c r="O23" s="29"/>
      <c r="P23" s="29"/>
      <c r="R23" s="29"/>
      <c r="S23" s="29"/>
      <c r="T23" s="29"/>
      <c r="U23" s="29"/>
      <c r="W23" s="29"/>
      <c r="X23" s="29"/>
      <c r="Y23" s="29"/>
      <c r="Z23" s="29"/>
      <c r="AB23" s="29"/>
      <c r="AC23" s="29"/>
      <c r="AD23" s="29"/>
      <c r="AE23" s="29"/>
      <c r="AG23" s="29"/>
      <c r="AH23" s="29"/>
      <c r="AI23" s="29"/>
      <c r="AJ23" s="29"/>
      <c r="AL23" s="29"/>
      <c r="AM23" s="29"/>
      <c r="AN23" s="29"/>
      <c r="AO23" s="29"/>
      <c r="AQ23" s="29"/>
      <c r="AR23" s="29"/>
      <c r="AS23" s="29"/>
      <c r="AT23" s="29"/>
      <c r="AV23" s="29"/>
      <c r="AW23" s="29"/>
      <c r="AX23" s="29"/>
      <c r="AY23" s="29"/>
      <c r="BB23" s="29"/>
      <c r="BC23" s="29"/>
      <c r="BD23" s="29"/>
      <c r="BE23" s="29"/>
      <c r="BG23" s="29"/>
      <c r="BH23" s="29"/>
      <c r="BI23" s="29"/>
      <c r="BJ23" s="29"/>
      <c r="BL23" s="29"/>
      <c r="BM23" s="29"/>
      <c r="BN23" s="29"/>
      <c r="BO23" s="29"/>
      <c r="BQ23" s="29"/>
      <c r="BR23" s="29"/>
      <c r="BS23" s="29"/>
      <c r="BT23" s="29"/>
    </row>
    <row r="24" spans="1:72" s="28" customFormat="1" ht="14.1" customHeight="1" x14ac:dyDescent="0.35">
      <c r="A24" s="137" t="s">
        <v>238</v>
      </c>
      <c r="C24" s="29"/>
      <c r="D24" s="29"/>
      <c r="E24" s="29"/>
      <c r="F24" s="29"/>
      <c r="H24" s="29"/>
      <c r="I24" s="29"/>
      <c r="J24" s="29"/>
      <c r="K24" s="29"/>
      <c r="M24" s="29"/>
      <c r="N24" s="29"/>
      <c r="O24" s="29"/>
      <c r="P24" s="29"/>
      <c r="R24" s="29"/>
      <c r="S24" s="29"/>
      <c r="T24" s="29"/>
      <c r="U24" s="29"/>
      <c r="W24" s="29"/>
      <c r="X24" s="29"/>
      <c r="Y24" s="29"/>
      <c r="Z24" s="29"/>
      <c r="AB24" s="29"/>
      <c r="AC24" s="29"/>
      <c r="AD24" s="29"/>
      <c r="AE24" s="29"/>
      <c r="AG24" s="29"/>
      <c r="AH24" s="29"/>
      <c r="AI24" s="29"/>
      <c r="AJ24" s="29"/>
      <c r="AL24" s="29"/>
      <c r="AM24" s="29"/>
      <c r="AN24" s="29"/>
      <c r="AO24" s="29"/>
      <c r="AQ24" s="29"/>
      <c r="AR24" s="29"/>
      <c r="AS24" s="29"/>
      <c r="AT24" s="29"/>
      <c r="AV24" s="29"/>
      <c r="AW24" s="29"/>
      <c r="AX24" s="29"/>
      <c r="AY24" s="29"/>
      <c r="BB24" s="29"/>
      <c r="BC24" s="29"/>
      <c r="BD24" s="29"/>
      <c r="BE24" s="29"/>
      <c r="BG24" s="29"/>
      <c r="BH24" s="29"/>
      <c r="BI24" s="29"/>
      <c r="BJ24" s="29"/>
      <c r="BL24" s="29"/>
      <c r="BM24" s="29"/>
      <c r="BN24" s="29"/>
      <c r="BO24" s="29"/>
      <c r="BQ24" s="29"/>
      <c r="BR24" s="29"/>
      <c r="BS24" s="29"/>
      <c r="BT24" s="29"/>
    </row>
    <row r="25" spans="1:72" x14ac:dyDescent="0.35">
      <c r="A25" s="137"/>
    </row>
    <row r="27" spans="1:72" ht="11.25" customHeight="1" x14ac:dyDescent="0.4">
      <c r="A27" s="27"/>
      <c r="H27" s="177"/>
      <c r="I27" s="177"/>
      <c r="J27" s="177"/>
      <c r="K27" s="177"/>
      <c r="L27" s="177"/>
      <c r="M27" s="177"/>
      <c r="N27" s="177"/>
      <c r="O27" s="177"/>
      <c r="P27" s="177"/>
    </row>
    <row r="28" spans="1:72" ht="12.75" customHeight="1" x14ac:dyDescent="0.4">
      <c r="A28" s="396"/>
      <c r="B28" s="396"/>
      <c r="C28" s="396"/>
      <c r="D28" s="396"/>
      <c r="E28" s="396"/>
      <c r="F28" s="396"/>
      <c r="G28" s="396"/>
      <c r="H28" s="396"/>
      <c r="I28" s="396"/>
      <c r="J28" s="396"/>
      <c r="K28" s="396"/>
      <c r="L28" s="396"/>
      <c r="M28" s="396"/>
      <c r="N28" s="396"/>
      <c r="O28" s="396"/>
      <c r="P28" s="396"/>
      <c r="Q28" s="396"/>
      <c r="R28" s="396"/>
      <c r="S28" s="396"/>
      <c r="T28" s="396"/>
      <c r="U28" s="396"/>
      <c r="AL28" s="119"/>
      <c r="AM28" s="119"/>
      <c r="AN28" s="119"/>
      <c r="AO28" s="119"/>
      <c r="AQ28" s="119"/>
      <c r="AR28" s="119"/>
      <c r="AS28" s="119"/>
      <c r="AT28" s="119"/>
      <c r="AV28" s="119"/>
      <c r="AW28" s="119"/>
      <c r="AX28" s="119"/>
      <c r="AY28" s="119"/>
      <c r="BB28" s="119"/>
      <c r="BC28" s="119"/>
      <c r="BD28" s="119"/>
      <c r="BE28" s="119"/>
      <c r="BG28" s="119"/>
      <c r="BH28" s="119"/>
      <c r="BI28" s="119"/>
      <c r="BJ28" s="119"/>
    </row>
    <row r="29" spans="1:72" x14ac:dyDescent="0.35">
      <c r="W29" s="28"/>
      <c r="X29" s="28"/>
      <c r="Y29" s="28"/>
    </row>
    <row r="30" spans="1:72" x14ac:dyDescent="0.35">
      <c r="W30" s="28"/>
      <c r="X30" s="28"/>
      <c r="Y30" s="28"/>
    </row>
    <row r="31" spans="1:72" x14ac:dyDescent="0.35">
      <c r="W31" s="28"/>
      <c r="X31" s="28"/>
      <c r="Y31" s="28"/>
    </row>
    <row r="32" spans="1:72" x14ac:dyDescent="0.35">
      <c r="W32" s="28"/>
      <c r="X32" s="28"/>
      <c r="Y32" s="28"/>
    </row>
    <row r="33" spans="23:25" x14ac:dyDescent="0.35">
      <c r="W33" s="28"/>
      <c r="X33" s="28"/>
      <c r="Y33" s="28"/>
    </row>
    <row r="34" spans="23:25" x14ac:dyDescent="0.35">
      <c r="W34" s="28"/>
      <c r="X34" s="28"/>
      <c r="Y34" s="28"/>
    </row>
    <row r="35" spans="23:25" x14ac:dyDescent="0.35">
      <c r="W35" s="28"/>
      <c r="X35" s="28"/>
      <c r="Y35" s="28"/>
    </row>
    <row r="36" spans="23:25" x14ac:dyDescent="0.35">
      <c r="W36" s="28"/>
      <c r="X36" s="28"/>
      <c r="Y36" s="28"/>
    </row>
    <row r="37" spans="23:25" x14ac:dyDescent="0.35">
      <c r="W37" s="28"/>
      <c r="X37" s="28"/>
      <c r="Y37" s="28"/>
    </row>
    <row r="38" spans="23:25" x14ac:dyDescent="0.35">
      <c r="W38" s="28"/>
      <c r="X38" s="28"/>
      <c r="Y38" s="28"/>
    </row>
    <row r="39" spans="23:25" x14ac:dyDescent="0.35">
      <c r="W39" s="28"/>
      <c r="X39" s="28"/>
      <c r="Y39" s="28"/>
    </row>
    <row r="40" spans="23:25" x14ac:dyDescent="0.35">
      <c r="W40" s="28"/>
      <c r="X40" s="28"/>
      <c r="Y40" s="28"/>
    </row>
    <row r="41" spans="23:25" x14ac:dyDescent="0.35">
      <c r="W41" s="28"/>
      <c r="X41" s="28"/>
      <c r="Y41" s="28"/>
    </row>
    <row r="42" spans="23:25" x14ac:dyDescent="0.35">
      <c r="W42" s="28"/>
      <c r="X42" s="28"/>
      <c r="Y42" s="28"/>
    </row>
    <row r="43" spans="23:25" x14ac:dyDescent="0.35">
      <c r="W43" s="28"/>
      <c r="X43" s="28"/>
      <c r="Y43" s="28"/>
    </row>
    <row r="44" spans="23:25" x14ac:dyDescent="0.35">
      <c r="W44" s="28"/>
      <c r="X44" s="28"/>
      <c r="Y44" s="28"/>
    </row>
    <row r="45" spans="23:25" x14ac:dyDescent="0.35">
      <c r="W45" s="28"/>
      <c r="X45" s="28"/>
      <c r="Y45" s="28"/>
    </row>
    <row r="46" spans="23:25" x14ac:dyDescent="0.35">
      <c r="W46" s="28"/>
      <c r="X46" s="28"/>
      <c r="Y46" s="28"/>
    </row>
  </sheetData>
  <mergeCells count="15">
    <mergeCell ref="BL3:BO3"/>
    <mergeCell ref="BQ3:BT3"/>
    <mergeCell ref="BB3:BE3"/>
    <mergeCell ref="BG3:BJ3"/>
    <mergeCell ref="AQ3:AT3"/>
    <mergeCell ref="AV3:AY3"/>
    <mergeCell ref="M3:P3"/>
    <mergeCell ref="A28:U28"/>
    <mergeCell ref="AL3:AO3"/>
    <mergeCell ref="C3:F3"/>
    <mergeCell ref="H3:K3"/>
    <mergeCell ref="R3:U3"/>
    <mergeCell ref="AB3:AE3"/>
    <mergeCell ref="AG3:AJ3"/>
    <mergeCell ref="W3:Z3"/>
  </mergeCells>
  <pageMargins left="0.25" right="0.25" top="0.75" bottom="0.75" header="0.3" footer="0.3"/>
  <pageSetup scale="4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B050"/>
    <pageSetUpPr fitToPage="1"/>
  </sheetPr>
  <dimension ref="A1:AW1038"/>
  <sheetViews>
    <sheetView showGridLines="0" zoomScale="85" zoomScaleNormal="85" workbookViewId="0">
      <pane xSplit="1" ySplit="5" topLeftCell="G10" activePane="bottomRight" state="frozen"/>
      <selection pane="topRight" activeCell="J30" sqref="J30"/>
      <selection pane="bottomLeft" activeCell="J30" sqref="J30"/>
      <selection pane="bottomRight" activeCell="H48" sqref="H48:H54"/>
    </sheetView>
  </sheetViews>
  <sheetFormatPr defaultColWidth="9.1328125" defaultRowHeight="13.5" outlineLevelCol="1" x14ac:dyDescent="0.35"/>
  <cols>
    <col min="1" max="1" width="46" style="124" customWidth="1"/>
    <col min="2" max="6" width="22.59765625" style="160" customWidth="1" outlineLevel="1"/>
    <col min="7" max="8" width="22.59765625" style="22" customWidth="1"/>
    <col min="9" max="13" width="22.59765625" style="160" hidden="1" customWidth="1" outlineLevel="1"/>
    <col min="14" max="14" width="20.265625" style="123" bestFit="1" customWidth="1" collapsed="1"/>
    <col min="15" max="15" width="20.265625" style="123" bestFit="1" customWidth="1"/>
    <col min="16" max="16" width="9.86328125" style="123" bestFit="1" customWidth="1"/>
    <col min="17" max="17" width="15.59765625" style="123" customWidth="1"/>
    <col min="18" max="16384" width="9.1328125" style="123"/>
  </cols>
  <sheetData>
    <row r="1" spans="1:49" ht="13.9" x14ac:dyDescent="0.4">
      <c r="A1" s="34" t="s">
        <v>79</v>
      </c>
      <c r="G1" s="160"/>
      <c r="H1" s="160"/>
    </row>
    <row r="2" spans="1:49" x14ac:dyDescent="0.35">
      <c r="A2" s="25" t="s">
        <v>61</v>
      </c>
      <c r="G2" s="160"/>
      <c r="H2" s="160"/>
    </row>
    <row r="3" spans="1:49" x14ac:dyDescent="0.35">
      <c r="A3" s="123"/>
      <c r="B3" s="20"/>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row>
    <row r="4" spans="1:49" ht="13.9" x14ac:dyDescent="0.4">
      <c r="A4" s="123"/>
      <c r="B4" s="217" t="s">
        <v>42</v>
      </c>
      <c r="C4" s="126" t="s">
        <v>42</v>
      </c>
      <c r="D4" s="126" t="s">
        <v>43</v>
      </c>
      <c r="E4" s="126" t="s">
        <v>42</v>
      </c>
      <c r="F4" s="126" t="s">
        <v>209</v>
      </c>
      <c r="G4" s="234" t="s">
        <v>42</v>
      </c>
      <c r="H4" s="234" t="s">
        <v>80</v>
      </c>
      <c r="I4" s="217" t="s">
        <v>42</v>
      </c>
      <c r="J4" s="126" t="s">
        <v>42</v>
      </c>
      <c r="K4" s="126" t="s">
        <v>43</v>
      </c>
      <c r="L4" s="126" t="s">
        <v>42</v>
      </c>
      <c r="M4" s="126" t="s">
        <v>209</v>
      </c>
      <c r="N4" s="234" t="s">
        <v>42</v>
      </c>
      <c r="O4" s="234" t="s">
        <v>80</v>
      </c>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row>
    <row r="5" spans="1:49" ht="13.9" x14ac:dyDescent="0.4">
      <c r="A5" s="24"/>
      <c r="B5" s="216">
        <v>43190</v>
      </c>
      <c r="C5" s="127">
        <v>43281</v>
      </c>
      <c r="D5" s="127">
        <v>43281</v>
      </c>
      <c r="E5" s="127">
        <v>43373</v>
      </c>
      <c r="F5" s="127">
        <v>43373</v>
      </c>
      <c r="G5" s="235">
        <v>43465</v>
      </c>
      <c r="H5" s="235">
        <v>43465</v>
      </c>
      <c r="I5" s="216">
        <v>43555</v>
      </c>
      <c r="J5" s="127">
        <v>43646</v>
      </c>
      <c r="K5" s="127">
        <v>43646</v>
      </c>
      <c r="L5" s="127">
        <v>43738</v>
      </c>
      <c r="M5" s="127">
        <v>43738</v>
      </c>
      <c r="N5" s="235">
        <v>43830</v>
      </c>
      <c r="O5" s="235">
        <v>43830</v>
      </c>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row>
    <row r="6" spans="1:49" ht="13.9" x14ac:dyDescent="0.35">
      <c r="A6" s="42" t="s">
        <v>81</v>
      </c>
      <c r="B6" s="82"/>
      <c r="C6" s="82"/>
      <c r="D6" s="82"/>
      <c r="E6" s="82"/>
      <c r="F6" s="82"/>
      <c r="G6" s="82"/>
      <c r="H6" s="82"/>
      <c r="I6" s="82"/>
      <c r="J6" s="82"/>
      <c r="K6" s="82"/>
      <c r="L6" s="82"/>
      <c r="M6" s="82"/>
      <c r="N6" s="82"/>
      <c r="O6" s="82"/>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row>
    <row r="7" spans="1:49" x14ac:dyDescent="0.35">
      <c r="A7" s="76" t="s">
        <v>239</v>
      </c>
      <c r="B7" s="83"/>
      <c r="C7" s="83"/>
      <c r="D7" s="83"/>
      <c r="E7" s="83"/>
      <c r="F7" s="83"/>
      <c r="G7" s="83"/>
      <c r="H7" s="83"/>
      <c r="I7" s="83"/>
      <c r="J7" s="83"/>
      <c r="K7" s="83"/>
      <c r="L7" s="83"/>
      <c r="M7" s="83"/>
      <c r="N7" s="83"/>
      <c r="O7" s="83"/>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row>
    <row r="8" spans="1:49" x14ac:dyDescent="0.35">
      <c r="A8" s="77" t="s">
        <v>73</v>
      </c>
      <c r="B8" s="106">
        <v>404.2</v>
      </c>
      <c r="C8" s="106">
        <v>426.2</v>
      </c>
      <c r="D8" s="106">
        <v>830.4</v>
      </c>
      <c r="E8" s="106">
        <v>427.4</v>
      </c>
      <c r="F8" s="106">
        <v>1257.8</v>
      </c>
      <c r="G8" s="106">
        <v>440.8</v>
      </c>
      <c r="H8" s="106">
        <v>1698.6</v>
      </c>
      <c r="I8" s="106">
        <v>463</v>
      </c>
      <c r="J8" s="106">
        <v>484.6</v>
      </c>
      <c r="K8" s="106">
        <v>947.6</v>
      </c>
      <c r="L8" s="106">
        <v>480.8</v>
      </c>
      <c r="M8" s="106">
        <v>1428.4</v>
      </c>
      <c r="N8" s="106">
        <v>512.6</v>
      </c>
      <c r="O8" s="106">
        <v>1941</v>
      </c>
      <c r="P8" s="20"/>
      <c r="Q8" s="27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row>
    <row r="9" spans="1:49" x14ac:dyDescent="0.35">
      <c r="A9" s="78" t="s">
        <v>74</v>
      </c>
      <c r="B9" s="83">
        <v>246</v>
      </c>
      <c r="C9" s="83">
        <v>374.3</v>
      </c>
      <c r="D9" s="83">
        <v>620.29999999999995</v>
      </c>
      <c r="E9" s="83">
        <v>410.7</v>
      </c>
      <c r="F9" s="83">
        <v>1031</v>
      </c>
      <c r="G9" s="83">
        <v>450.6</v>
      </c>
      <c r="H9" s="83">
        <v>1481.6</v>
      </c>
      <c r="I9" s="83">
        <v>297.3</v>
      </c>
      <c r="J9" s="83">
        <v>386.5</v>
      </c>
      <c r="K9" s="83">
        <v>683.8</v>
      </c>
      <c r="L9" s="83">
        <v>372.29999999999995</v>
      </c>
      <c r="M9" s="83">
        <v>1056.0999999999999</v>
      </c>
      <c r="N9" s="83">
        <v>451.4</v>
      </c>
      <c r="O9" s="83">
        <v>1507.5</v>
      </c>
      <c r="P9" s="20"/>
      <c r="Q9" s="27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row>
    <row r="10" spans="1:49" x14ac:dyDescent="0.35">
      <c r="A10" s="77" t="s">
        <v>75</v>
      </c>
      <c r="B10" s="83">
        <v>163.1</v>
      </c>
      <c r="C10" s="83">
        <v>150.9</v>
      </c>
      <c r="D10" s="83">
        <v>314</v>
      </c>
      <c r="E10" s="83">
        <v>177.3</v>
      </c>
      <c r="F10" s="83">
        <v>491.3</v>
      </c>
      <c r="G10" s="83">
        <v>208.1</v>
      </c>
      <c r="H10" s="83">
        <v>699.4</v>
      </c>
      <c r="I10" s="83">
        <v>140.4</v>
      </c>
      <c r="J10" s="83">
        <v>170</v>
      </c>
      <c r="K10" s="83">
        <v>310.39999999999998</v>
      </c>
      <c r="L10" s="83">
        <v>181.6</v>
      </c>
      <c r="M10" s="83">
        <v>492</v>
      </c>
      <c r="N10" s="83">
        <v>250.9</v>
      </c>
      <c r="O10" s="83">
        <v>742.9</v>
      </c>
      <c r="P10" s="20"/>
      <c r="Q10" s="27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row>
    <row r="11" spans="1:49" x14ac:dyDescent="0.35">
      <c r="A11" s="77" t="s">
        <v>76</v>
      </c>
      <c r="B11" s="83">
        <f>36.7</f>
        <v>36.700000000000003</v>
      </c>
      <c r="C11" s="83">
        <f>40.1</f>
        <v>40.1</v>
      </c>
      <c r="D11" s="83">
        <f>76.8</f>
        <v>76.8</v>
      </c>
      <c r="E11" s="83">
        <v>35.299999999999997</v>
      </c>
      <c r="F11" s="83">
        <f>112.1</f>
        <v>112.1</v>
      </c>
      <c r="G11" s="83">
        <v>51</v>
      </c>
      <c r="H11" s="345">
        <f>163.1</f>
        <v>163.1</v>
      </c>
      <c r="I11" s="83">
        <v>36.400000000000006</v>
      </c>
      <c r="J11" s="83">
        <v>40</v>
      </c>
      <c r="K11" s="83">
        <v>76.400000000000006</v>
      </c>
      <c r="L11" s="83">
        <v>47.7</v>
      </c>
      <c r="M11" s="83">
        <v>124.10000000000001</v>
      </c>
      <c r="N11" s="83">
        <v>56.7</v>
      </c>
      <c r="O11" s="83">
        <v>180.8</v>
      </c>
      <c r="P11" s="20"/>
      <c r="Q11" s="27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row>
    <row r="12" spans="1:49" x14ac:dyDescent="0.35">
      <c r="A12" s="372" t="s">
        <v>240</v>
      </c>
      <c r="B12" s="343">
        <f t="shared" ref="B12:K12" si="0">SUM(B8:B11)</f>
        <v>850.00000000000011</v>
      </c>
      <c r="C12" s="343">
        <f t="shared" si="0"/>
        <v>991.5</v>
      </c>
      <c r="D12" s="343">
        <f t="shared" si="0"/>
        <v>1841.4999999999998</v>
      </c>
      <c r="E12" s="343">
        <v>1050.6999999999998</v>
      </c>
      <c r="F12" s="343">
        <v>2892.2000000000003</v>
      </c>
      <c r="G12" s="343">
        <f t="shared" si="0"/>
        <v>1150.5</v>
      </c>
      <c r="H12" s="379">
        <f t="shared" si="0"/>
        <v>4042.7</v>
      </c>
      <c r="I12" s="343">
        <f t="shared" si="0"/>
        <v>937.09999999999991</v>
      </c>
      <c r="J12" s="343">
        <f t="shared" si="0"/>
        <v>1081.0999999999999</v>
      </c>
      <c r="K12" s="343">
        <f t="shared" si="0"/>
        <v>2018.2000000000003</v>
      </c>
      <c r="L12" s="343">
        <v>1082.3999999999999</v>
      </c>
      <c r="M12" s="343">
        <v>3100.6</v>
      </c>
      <c r="N12" s="343">
        <v>1271.5999999999999</v>
      </c>
      <c r="O12" s="343">
        <v>4372.2</v>
      </c>
      <c r="P12" s="20"/>
      <c r="Q12" s="27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row>
    <row r="13" spans="1:49" x14ac:dyDescent="0.35">
      <c r="A13" s="359" t="s">
        <v>241</v>
      </c>
      <c r="B13" s="344">
        <f>356.3-0.1</f>
        <v>356.2</v>
      </c>
      <c r="C13" s="344">
        <f>383-2.4</f>
        <v>380.6</v>
      </c>
      <c r="D13" s="344">
        <f>739.3-2.5</f>
        <v>736.8</v>
      </c>
      <c r="E13" s="83">
        <v>424.9</v>
      </c>
      <c r="F13" s="344">
        <f>1164.2-2.5</f>
        <v>1161.7</v>
      </c>
      <c r="G13" s="83">
        <v>520.29999999999995</v>
      </c>
      <c r="H13" s="345">
        <f>1684.5-2.5</f>
        <v>1682</v>
      </c>
      <c r="I13" s="83">
        <v>410.5</v>
      </c>
      <c r="J13" s="83">
        <v>411.8</v>
      </c>
      <c r="K13" s="83">
        <v>822.3</v>
      </c>
      <c r="L13" s="83">
        <v>430.4</v>
      </c>
      <c r="M13" s="83">
        <v>1252.7</v>
      </c>
      <c r="N13" s="83">
        <v>547.20000000000005</v>
      </c>
      <c r="O13" s="83">
        <v>1799.9</v>
      </c>
      <c r="P13" s="20"/>
      <c r="Q13" s="27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row>
    <row r="14" spans="1:49" x14ac:dyDescent="0.35">
      <c r="A14" s="372" t="s">
        <v>71</v>
      </c>
      <c r="B14" s="105">
        <f t="shared" ref="B14:O14" si="1">SUM(B12:B13)</f>
        <v>1206.2</v>
      </c>
      <c r="C14" s="105">
        <f t="shared" si="1"/>
        <v>1372.1</v>
      </c>
      <c r="D14" s="105">
        <f t="shared" si="1"/>
        <v>2578.2999999999997</v>
      </c>
      <c r="E14" s="105">
        <f t="shared" si="1"/>
        <v>1475.6</v>
      </c>
      <c r="F14" s="105">
        <f t="shared" si="1"/>
        <v>4053.9000000000005</v>
      </c>
      <c r="G14" s="105">
        <f t="shared" si="1"/>
        <v>1670.8</v>
      </c>
      <c r="H14" s="380">
        <f t="shared" si="1"/>
        <v>5724.7</v>
      </c>
      <c r="I14" s="105">
        <f t="shared" si="1"/>
        <v>1347.6</v>
      </c>
      <c r="J14" s="105">
        <f t="shared" si="1"/>
        <v>1492.8999999999999</v>
      </c>
      <c r="K14" s="105">
        <f t="shared" si="1"/>
        <v>2840.5</v>
      </c>
      <c r="L14" s="105">
        <f t="shared" si="1"/>
        <v>1512.7999999999997</v>
      </c>
      <c r="M14" s="105">
        <f t="shared" si="1"/>
        <v>4353.3</v>
      </c>
      <c r="N14" s="105">
        <f t="shared" si="1"/>
        <v>1818.8</v>
      </c>
      <c r="O14" s="105">
        <f t="shared" si="1"/>
        <v>6172.1</v>
      </c>
      <c r="P14" s="20"/>
      <c r="Q14" s="27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row>
    <row r="15" spans="1:49" x14ac:dyDescent="0.35">
      <c r="A15" s="98"/>
      <c r="B15" s="106"/>
      <c r="C15" s="106"/>
      <c r="D15" s="106"/>
      <c r="E15" s="106"/>
      <c r="F15" s="106"/>
      <c r="G15" s="106"/>
      <c r="H15" s="106"/>
      <c r="I15" s="106"/>
      <c r="J15" s="106"/>
      <c r="K15" s="106"/>
      <c r="L15" s="106"/>
      <c r="M15" s="106"/>
      <c r="N15" s="106"/>
      <c r="O15" s="106"/>
      <c r="P15" s="20"/>
      <c r="Q15" s="27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row>
    <row r="16" spans="1:49" x14ac:dyDescent="0.35">
      <c r="A16" s="81" t="s">
        <v>22</v>
      </c>
      <c r="B16" s="105">
        <v>62.5</v>
      </c>
      <c r="C16" s="105">
        <v>122.9</v>
      </c>
      <c r="D16" s="105">
        <v>185.4</v>
      </c>
      <c r="E16" s="105">
        <v>128.80000000000001</v>
      </c>
      <c r="F16" s="105">
        <v>314.20000000000005</v>
      </c>
      <c r="G16" s="105">
        <v>136.1</v>
      </c>
      <c r="H16" s="105">
        <v>450.30000000000007</v>
      </c>
      <c r="I16" s="105">
        <v>70.3</v>
      </c>
      <c r="J16" s="105">
        <v>122.5</v>
      </c>
      <c r="K16" s="105">
        <v>192.8</v>
      </c>
      <c r="L16" s="105">
        <v>125.2</v>
      </c>
      <c r="M16" s="105">
        <v>318</v>
      </c>
      <c r="N16" s="105">
        <v>181.8</v>
      </c>
      <c r="O16" s="105">
        <v>499.8</v>
      </c>
      <c r="P16" s="20"/>
      <c r="Q16" s="27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row>
    <row r="17" spans="1:49" x14ac:dyDescent="0.35">
      <c r="A17" s="81" t="s">
        <v>78</v>
      </c>
      <c r="B17" s="145">
        <v>7.3529411764705885E-2</v>
      </c>
      <c r="C17" s="145">
        <v>0.12395360564800809</v>
      </c>
      <c r="D17" s="145">
        <v>0.10067879446103718</v>
      </c>
      <c r="E17" s="145">
        <v>0.12258494337108597</v>
      </c>
      <c r="F17" s="145">
        <v>0.10863702371896826</v>
      </c>
      <c r="G17" s="145">
        <v>0.11829639287266405</v>
      </c>
      <c r="H17" s="145">
        <v>0.11138595493111042</v>
      </c>
      <c r="I17" s="145">
        <v>7.5018674634510729E-2</v>
      </c>
      <c r="J17" s="145">
        <v>0.11331051706595133</v>
      </c>
      <c r="K17" s="145">
        <v>9.5530670894856812E-2</v>
      </c>
      <c r="L17" s="145">
        <v>0.11566888396156688</v>
      </c>
      <c r="M17" s="145">
        <v>0.10256079468489969</v>
      </c>
      <c r="N17" s="145">
        <v>0.14299999999999999</v>
      </c>
      <c r="O17" s="145">
        <v>0.114</v>
      </c>
      <c r="P17" s="278"/>
      <c r="Q17" s="281"/>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row>
    <row r="18" spans="1:49" x14ac:dyDescent="0.35">
      <c r="A18" s="227"/>
      <c r="B18" s="84"/>
      <c r="C18" s="84"/>
      <c r="D18" s="84"/>
      <c r="E18" s="84"/>
      <c r="F18" s="84"/>
      <c r="G18" s="84" t="s">
        <v>82</v>
      </c>
      <c r="H18" s="84"/>
      <c r="I18" s="84"/>
      <c r="J18" s="84"/>
      <c r="K18" s="84"/>
      <c r="L18" s="84"/>
      <c r="M18" s="84"/>
      <c r="N18" s="84"/>
      <c r="O18" s="84"/>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row>
    <row r="19" spans="1:49" ht="13.9" x14ac:dyDescent="0.35">
      <c r="A19" s="42" t="s">
        <v>2</v>
      </c>
      <c r="B19" s="85"/>
      <c r="C19" s="85"/>
      <c r="D19" s="85"/>
      <c r="E19" s="85"/>
      <c r="F19" s="85"/>
      <c r="G19" s="85"/>
      <c r="H19" s="85"/>
      <c r="I19" s="85"/>
      <c r="J19" s="85"/>
      <c r="K19" s="85"/>
      <c r="L19" s="85"/>
      <c r="M19" s="85"/>
      <c r="N19" s="85"/>
      <c r="O19" s="85"/>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row>
    <row r="20" spans="1:49" x14ac:dyDescent="0.35">
      <c r="A20" s="76" t="s">
        <v>239</v>
      </c>
      <c r="B20" s="83"/>
      <c r="C20" s="83"/>
      <c r="D20" s="83"/>
      <c r="E20" s="83"/>
      <c r="F20" s="83"/>
      <c r="G20" s="83"/>
      <c r="H20" s="83"/>
      <c r="I20" s="83"/>
      <c r="J20" s="83"/>
      <c r="K20" s="83"/>
      <c r="L20" s="83"/>
      <c r="M20" s="83"/>
      <c r="N20" s="83"/>
      <c r="O20" s="83"/>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row>
    <row r="21" spans="1:49" x14ac:dyDescent="0.35">
      <c r="A21" s="77" t="s">
        <v>73</v>
      </c>
      <c r="B21" s="106">
        <v>54.6</v>
      </c>
      <c r="C21" s="106">
        <v>63.5</v>
      </c>
      <c r="D21" s="106">
        <v>118.1</v>
      </c>
      <c r="E21" s="106">
        <v>60</v>
      </c>
      <c r="F21" s="106">
        <v>178.1</v>
      </c>
      <c r="G21" s="106">
        <v>84</v>
      </c>
      <c r="H21" s="106">
        <v>262.10000000000002</v>
      </c>
      <c r="I21" s="106">
        <v>69.799999999999983</v>
      </c>
      <c r="J21" s="106">
        <v>73.5</v>
      </c>
      <c r="K21" s="106">
        <v>143.30000000000001</v>
      </c>
      <c r="L21" s="106">
        <v>71.399999999999991</v>
      </c>
      <c r="M21" s="106">
        <v>214.7</v>
      </c>
      <c r="N21" s="106">
        <v>93.5</v>
      </c>
      <c r="O21" s="106">
        <v>308.2</v>
      </c>
      <c r="P21" s="20"/>
      <c r="Q21" s="27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row>
    <row r="22" spans="1:49" x14ac:dyDescent="0.35">
      <c r="A22" s="78" t="s">
        <v>74</v>
      </c>
      <c r="B22" s="83">
        <v>47.9</v>
      </c>
      <c r="C22" s="83">
        <v>58.8</v>
      </c>
      <c r="D22" s="83">
        <v>106.7</v>
      </c>
      <c r="E22" s="83">
        <v>67.2</v>
      </c>
      <c r="F22" s="83">
        <v>173.89999999999998</v>
      </c>
      <c r="G22" s="83">
        <v>91.1</v>
      </c>
      <c r="H22" s="83">
        <v>265</v>
      </c>
      <c r="I22" s="83">
        <v>48.8</v>
      </c>
      <c r="J22" s="83">
        <v>56.9</v>
      </c>
      <c r="K22" s="83">
        <v>105.7</v>
      </c>
      <c r="L22" s="83">
        <v>55.599999999999994</v>
      </c>
      <c r="M22" s="83">
        <v>161.29999999999998</v>
      </c>
      <c r="N22" s="83">
        <v>89.5</v>
      </c>
      <c r="O22" s="83">
        <v>250.8</v>
      </c>
      <c r="P22" s="20"/>
      <c r="Q22" s="27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row>
    <row r="23" spans="1:49" x14ac:dyDescent="0.35">
      <c r="A23" s="77" t="s">
        <v>75</v>
      </c>
      <c r="B23" s="83">
        <v>23.9</v>
      </c>
      <c r="C23" s="83">
        <v>34.6</v>
      </c>
      <c r="D23" s="83">
        <v>58.5</v>
      </c>
      <c r="E23" s="83">
        <v>40</v>
      </c>
      <c r="F23" s="83">
        <v>98.5</v>
      </c>
      <c r="G23" s="83">
        <v>75</v>
      </c>
      <c r="H23" s="83">
        <v>173.5</v>
      </c>
      <c r="I23" s="83">
        <v>26.4</v>
      </c>
      <c r="J23" s="83">
        <v>33.1</v>
      </c>
      <c r="K23" s="83">
        <v>59.5</v>
      </c>
      <c r="L23" s="83">
        <v>41.6</v>
      </c>
      <c r="M23" s="83">
        <v>101.1</v>
      </c>
      <c r="N23" s="83">
        <v>80.8</v>
      </c>
      <c r="O23" s="83">
        <v>181.9</v>
      </c>
      <c r="P23" s="20"/>
      <c r="Q23" s="27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row>
    <row r="24" spans="1:49" x14ac:dyDescent="0.35">
      <c r="A24" s="77" t="s">
        <v>76</v>
      </c>
      <c r="B24" s="83">
        <v>36.9</v>
      </c>
      <c r="C24" s="83">
        <v>42.8</v>
      </c>
      <c r="D24" s="83">
        <v>79.7</v>
      </c>
      <c r="E24" s="83">
        <v>44.3</v>
      </c>
      <c r="F24" s="83">
        <v>123.99999999999999</v>
      </c>
      <c r="G24" s="83">
        <v>63.3</v>
      </c>
      <c r="H24" s="83">
        <v>187.29999999999998</v>
      </c>
      <c r="I24" s="83">
        <v>38.799999999999997</v>
      </c>
      <c r="J24" s="83">
        <v>42.5</v>
      </c>
      <c r="K24" s="83">
        <v>81.3</v>
      </c>
      <c r="L24" s="83">
        <v>40.499999999999993</v>
      </c>
      <c r="M24" s="83">
        <v>121.79999999999998</v>
      </c>
      <c r="N24" s="83">
        <v>65.8</v>
      </c>
      <c r="O24" s="83">
        <v>187.6</v>
      </c>
      <c r="P24" s="20"/>
      <c r="Q24" s="27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row>
    <row r="25" spans="1:49" x14ac:dyDescent="0.35">
      <c r="A25" s="372" t="s">
        <v>240</v>
      </c>
      <c r="B25" s="343">
        <f t="shared" ref="B25:K25" si="2">SUM(B21:B24)</f>
        <v>163.30000000000001</v>
      </c>
      <c r="C25" s="343">
        <f t="shared" si="2"/>
        <v>199.7</v>
      </c>
      <c r="D25" s="343">
        <f t="shared" si="2"/>
        <v>363</v>
      </c>
      <c r="E25" s="343">
        <v>211.5</v>
      </c>
      <c r="F25" s="343">
        <v>574.5</v>
      </c>
      <c r="G25" s="343">
        <f t="shared" si="2"/>
        <v>313.39999999999998</v>
      </c>
      <c r="H25" s="343">
        <f t="shared" si="2"/>
        <v>887.9</v>
      </c>
      <c r="I25" s="343">
        <f t="shared" si="2"/>
        <v>183.79999999999995</v>
      </c>
      <c r="J25" s="343">
        <f t="shared" si="2"/>
        <v>206</v>
      </c>
      <c r="K25" s="343">
        <f t="shared" si="2"/>
        <v>389.8</v>
      </c>
      <c r="L25" s="343">
        <v>209.1</v>
      </c>
      <c r="M25" s="343">
        <v>598.9</v>
      </c>
      <c r="N25" s="343">
        <v>329.6</v>
      </c>
      <c r="O25" s="343">
        <v>928.5</v>
      </c>
      <c r="P25" s="20"/>
      <c r="Q25" s="27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row>
    <row r="26" spans="1:49" x14ac:dyDescent="0.35">
      <c r="A26" s="359" t="s">
        <v>241</v>
      </c>
      <c r="B26" s="83">
        <v>45.9</v>
      </c>
      <c r="C26" s="83">
        <v>15.1</v>
      </c>
      <c r="D26" s="83">
        <v>61</v>
      </c>
      <c r="E26" s="83">
        <v>15.4</v>
      </c>
      <c r="F26" s="83">
        <v>76.400000000000006</v>
      </c>
      <c r="G26" s="83">
        <v>35.5</v>
      </c>
      <c r="H26" s="83">
        <v>111.9</v>
      </c>
      <c r="I26" s="83">
        <v>18.8</v>
      </c>
      <c r="J26" s="83">
        <v>22.9</v>
      </c>
      <c r="K26" s="83">
        <v>41.7</v>
      </c>
      <c r="L26" s="83">
        <v>26.4</v>
      </c>
      <c r="M26" s="83">
        <v>68.099999999999994</v>
      </c>
      <c r="N26" s="83">
        <v>41.6</v>
      </c>
      <c r="O26" s="83">
        <v>109.7</v>
      </c>
      <c r="P26" s="20"/>
      <c r="Q26" s="27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row>
    <row r="27" spans="1:49" x14ac:dyDescent="0.35">
      <c r="A27" s="372" t="s">
        <v>71</v>
      </c>
      <c r="B27" s="105">
        <f t="shared" ref="B27:O27" si="3">SUM(B25:B26)</f>
        <v>209.20000000000002</v>
      </c>
      <c r="C27" s="105">
        <f t="shared" si="3"/>
        <v>214.79999999999998</v>
      </c>
      <c r="D27" s="105">
        <f t="shared" si="3"/>
        <v>424</v>
      </c>
      <c r="E27" s="105">
        <f t="shared" si="3"/>
        <v>226.9</v>
      </c>
      <c r="F27" s="105">
        <f t="shared" si="3"/>
        <v>650.9</v>
      </c>
      <c r="G27" s="105">
        <f t="shared" si="3"/>
        <v>348.9</v>
      </c>
      <c r="H27" s="105">
        <f t="shared" si="3"/>
        <v>999.8</v>
      </c>
      <c r="I27" s="105">
        <f t="shared" si="3"/>
        <v>202.59999999999997</v>
      </c>
      <c r="J27" s="105">
        <f t="shared" si="3"/>
        <v>228.9</v>
      </c>
      <c r="K27" s="105">
        <f t="shared" si="3"/>
        <v>431.5</v>
      </c>
      <c r="L27" s="105">
        <f t="shared" si="3"/>
        <v>235.5</v>
      </c>
      <c r="M27" s="105">
        <f t="shared" si="3"/>
        <v>667</v>
      </c>
      <c r="N27" s="105">
        <f t="shared" si="3"/>
        <v>371.20000000000005</v>
      </c>
      <c r="O27" s="105">
        <f t="shared" si="3"/>
        <v>1038.2</v>
      </c>
      <c r="P27" s="20"/>
      <c r="Q27" s="27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row>
    <row r="28" spans="1:49" x14ac:dyDescent="0.35">
      <c r="A28" s="97"/>
      <c r="B28" s="106"/>
      <c r="C28" s="106"/>
      <c r="D28" s="106"/>
      <c r="E28" s="106"/>
      <c r="F28" s="106"/>
      <c r="G28" s="106"/>
      <c r="H28" s="106"/>
      <c r="I28" s="106"/>
      <c r="J28" s="106"/>
      <c r="K28" s="106"/>
      <c r="L28" s="106"/>
      <c r="M28" s="106"/>
      <c r="N28" s="106"/>
      <c r="O28" s="106"/>
      <c r="P28" s="20"/>
      <c r="Q28" s="27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row>
    <row r="29" spans="1:49" x14ac:dyDescent="0.35">
      <c r="A29" s="81" t="s">
        <v>22</v>
      </c>
      <c r="B29" s="105">
        <v>-8.6</v>
      </c>
      <c r="C29" s="105">
        <v>20.100000000000001</v>
      </c>
      <c r="D29" s="105">
        <v>11.5</v>
      </c>
      <c r="E29" s="105">
        <v>29</v>
      </c>
      <c r="F29" s="105">
        <v>40.5</v>
      </c>
      <c r="G29" s="105">
        <v>67.400000000000006</v>
      </c>
      <c r="H29" s="105">
        <v>107.9</v>
      </c>
      <c r="I29" s="105">
        <v>-0.20000000000000018</v>
      </c>
      <c r="J29" s="105">
        <v>15.4</v>
      </c>
      <c r="K29" s="105">
        <v>15.2</v>
      </c>
      <c r="L29" s="105">
        <v>20.299999999999997</v>
      </c>
      <c r="M29" s="105">
        <v>35.5</v>
      </c>
      <c r="N29" s="105">
        <v>64.900000000000006</v>
      </c>
      <c r="O29" s="105">
        <v>100.4</v>
      </c>
      <c r="P29" s="20"/>
      <c r="Q29" s="282"/>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row>
    <row r="30" spans="1:49" x14ac:dyDescent="0.35">
      <c r="A30" s="81" t="s">
        <v>83</v>
      </c>
      <c r="B30" s="145">
        <v>-5.2663808940600125E-2</v>
      </c>
      <c r="C30" s="145">
        <v>0.10065097646469705</v>
      </c>
      <c r="D30" s="145">
        <v>3.1680440771349863E-2</v>
      </c>
      <c r="E30" s="145">
        <v>0.13711583924349882</v>
      </c>
      <c r="F30" s="145">
        <v>7.0496083550913843E-2</v>
      </c>
      <c r="G30" s="145">
        <v>0.21506062539885135</v>
      </c>
      <c r="H30" s="145">
        <v>0.12152269399707175</v>
      </c>
      <c r="I30" s="145">
        <v>-1.0881392818280751E-3</v>
      </c>
      <c r="J30" s="145">
        <v>7.4757281553398058E-2</v>
      </c>
      <c r="K30" s="145">
        <v>3.8994356080041044E-2</v>
      </c>
      <c r="L30" s="145">
        <v>9.708273553323768E-2</v>
      </c>
      <c r="M30" s="145">
        <v>5.9275338119886459E-2</v>
      </c>
      <c r="N30" s="145">
        <v>0.19700000000000001</v>
      </c>
      <c r="O30" s="145">
        <v>0.108</v>
      </c>
      <c r="P30" s="278"/>
      <c r="Q30" s="284"/>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row>
    <row r="31" spans="1:49" x14ac:dyDescent="0.35">
      <c r="A31" s="227"/>
      <c r="B31" s="83"/>
      <c r="C31" s="83"/>
      <c r="D31" s="83"/>
      <c r="E31" s="83"/>
      <c r="F31" s="83"/>
      <c r="G31" s="83"/>
      <c r="H31" s="83"/>
      <c r="I31" s="83"/>
      <c r="J31" s="86"/>
      <c r="K31" s="86"/>
      <c r="L31" s="83"/>
      <c r="M31" s="83"/>
      <c r="N31" s="83"/>
      <c r="O31" s="83"/>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row>
    <row r="32" spans="1:49" ht="13.9" x14ac:dyDescent="0.35">
      <c r="A32" s="42" t="s">
        <v>84</v>
      </c>
      <c r="B32" s="85"/>
      <c r="C32" s="85"/>
      <c r="D32" s="85"/>
      <c r="E32" s="85"/>
      <c r="F32" s="85"/>
      <c r="G32" s="85"/>
      <c r="H32" s="85"/>
      <c r="I32" s="85"/>
      <c r="J32" s="85"/>
      <c r="K32" s="85"/>
      <c r="L32" s="85"/>
      <c r="M32" s="85"/>
      <c r="N32" s="85"/>
      <c r="O32" s="85"/>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row>
    <row r="33" spans="1:49" x14ac:dyDescent="0.35">
      <c r="A33" s="76" t="s">
        <v>239</v>
      </c>
      <c r="B33" s="83"/>
      <c r="C33" s="83"/>
      <c r="D33" s="83"/>
      <c r="E33" s="83"/>
      <c r="F33" s="83"/>
      <c r="G33" s="83"/>
      <c r="H33" s="83"/>
      <c r="I33" s="83"/>
      <c r="J33" s="83"/>
      <c r="K33" s="83"/>
      <c r="L33" s="83"/>
      <c r="M33" s="83"/>
      <c r="N33" s="83"/>
      <c r="O33" s="83"/>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row>
    <row r="34" spans="1:49" x14ac:dyDescent="0.35">
      <c r="A34" s="77" t="s">
        <v>73</v>
      </c>
      <c r="B34" s="106">
        <v>156.19999999999999</v>
      </c>
      <c r="C34" s="106">
        <v>167.4</v>
      </c>
      <c r="D34" s="106">
        <v>323.60000000000002</v>
      </c>
      <c r="E34" s="106">
        <v>165</v>
      </c>
      <c r="F34" s="106">
        <v>488.6</v>
      </c>
      <c r="G34" s="106">
        <v>172.8</v>
      </c>
      <c r="H34" s="106">
        <v>661.40000000000009</v>
      </c>
      <c r="I34" s="106">
        <v>174</v>
      </c>
      <c r="J34" s="106">
        <v>181.7</v>
      </c>
      <c r="K34" s="106">
        <v>355.7</v>
      </c>
      <c r="L34" s="106">
        <v>170.90000000000003</v>
      </c>
      <c r="M34" s="106">
        <v>526.6</v>
      </c>
      <c r="N34" s="106">
        <v>173.2</v>
      </c>
      <c r="O34" s="106">
        <v>699.8</v>
      </c>
      <c r="P34" s="20"/>
      <c r="Q34" s="27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row>
    <row r="35" spans="1:49" x14ac:dyDescent="0.35">
      <c r="A35" s="78" t="s">
        <v>74</v>
      </c>
      <c r="B35" s="83">
        <v>26</v>
      </c>
      <c r="C35" s="83">
        <v>43</v>
      </c>
      <c r="D35" s="83">
        <v>69</v>
      </c>
      <c r="E35" s="83">
        <v>41.4</v>
      </c>
      <c r="F35" s="83">
        <v>110.4</v>
      </c>
      <c r="G35" s="83">
        <v>63.7</v>
      </c>
      <c r="H35" s="83">
        <v>174.10000000000002</v>
      </c>
      <c r="I35" s="83">
        <v>26.8</v>
      </c>
      <c r="J35" s="83">
        <v>45.7</v>
      </c>
      <c r="K35" s="83">
        <v>72.5</v>
      </c>
      <c r="L35" s="83">
        <v>42.6</v>
      </c>
      <c r="M35" s="83">
        <v>115.1</v>
      </c>
      <c r="N35" s="83">
        <v>65.2</v>
      </c>
      <c r="O35" s="83">
        <v>180.3</v>
      </c>
      <c r="P35" s="20"/>
      <c r="Q35" s="27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row>
    <row r="36" spans="1:49" x14ac:dyDescent="0.35">
      <c r="A36" s="77" t="s">
        <v>75</v>
      </c>
      <c r="B36" s="83">
        <v>27.1</v>
      </c>
      <c r="C36" s="83">
        <v>15.5</v>
      </c>
      <c r="D36" s="83">
        <v>42.6</v>
      </c>
      <c r="E36" s="83">
        <v>16.5</v>
      </c>
      <c r="F36" s="83">
        <v>59.1</v>
      </c>
      <c r="G36" s="83">
        <v>27.6</v>
      </c>
      <c r="H36" s="83">
        <v>86.7</v>
      </c>
      <c r="I36" s="83">
        <v>23.9</v>
      </c>
      <c r="J36" s="83">
        <v>33.1</v>
      </c>
      <c r="K36" s="83">
        <v>57</v>
      </c>
      <c r="L36" s="83">
        <v>14.8</v>
      </c>
      <c r="M36" s="83">
        <v>71.8</v>
      </c>
      <c r="N36" s="83">
        <v>32.799999999999997</v>
      </c>
      <c r="O36" s="83">
        <v>104.6</v>
      </c>
      <c r="P36" s="20"/>
      <c r="Q36" s="27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row>
    <row r="37" spans="1:49" x14ac:dyDescent="0.35">
      <c r="A37" s="77" t="s">
        <v>76</v>
      </c>
      <c r="B37" s="83">
        <v>23.4</v>
      </c>
      <c r="C37" s="83">
        <v>27.3</v>
      </c>
      <c r="D37" s="83">
        <v>50.7</v>
      </c>
      <c r="E37" s="83">
        <v>23.4</v>
      </c>
      <c r="F37" s="83">
        <v>74.099999999999994</v>
      </c>
      <c r="G37" s="83">
        <v>23.7</v>
      </c>
      <c r="H37" s="83">
        <v>97.8</v>
      </c>
      <c r="I37" s="83">
        <v>26.4</v>
      </c>
      <c r="J37" s="83">
        <v>28.5</v>
      </c>
      <c r="K37" s="83">
        <v>54.9</v>
      </c>
      <c r="L37" s="83">
        <v>29.6</v>
      </c>
      <c r="M37" s="83">
        <v>84.5</v>
      </c>
      <c r="N37" s="83">
        <v>30.2</v>
      </c>
      <c r="O37" s="83">
        <v>114.7</v>
      </c>
      <c r="P37" s="20"/>
      <c r="Q37" s="27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row>
    <row r="38" spans="1:49" x14ac:dyDescent="0.35">
      <c r="A38" s="372" t="s">
        <v>240</v>
      </c>
      <c r="B38" s="343">
        <f t="shared" ref="B38:K38" si="4">SUM(B34:B37)</f>
        <v>232.7</v>
      </c>
      <c r="C38" s="343">
        <f t="shared" si="4"/>
        <v>253.20000000000002</v>
      </c>
      <c r="D38" s="343">
        <f t="shared" si="4"/>
        <v>485.90000000000003</v>
      </c>
      <c r="E38" s="343">
        <v>246.3</v>
      </c>
      <c r="F38" s="343">
        <v>732.2</v>
      </c>
      <c r="G38" s="343">
        <f t="shared" si="4"/>
        <v>287.8</v>
      </c>
      <c r="H38" s="343">
        <f t="shared" si="4"/>
        <v>1020.0000000000001</v>
      </c>
      <c r="I38" s="343">
        <f t="shared" si="4"/>
        <v>251.10000000000002</v>
      </c>
      <c r="J38" s="343">
        <f t="shared" si="4"/>
        <v>289</v>
      </c>
      <c r="K38" s="343">
        <f t="shared" si="4"/>
        <v>540.1</v>
      </c>
      <c r="L38" s="343">
        <v>257.90000000000003</v>
      </c>
      <c r="M38" s="343">
        <v>798</v>
      </c>
      <c r="N38" s="343">
        <v>301.39999999999998</v>
      </c>
      <c r="O38" s="343">
        <v>1099.4000000000001</v>
      </c>
      <c r="P38" s="20"/>
      <c r="Q38" s="27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row>
    <row r="39" spans="1:49" x14ac:dyDescent="0.35">
      <c r="A39" s="359" t="s">
        <v>241</v>
      </c>
      <c r="B39" s="345">
        <v>119.6</v>
      </c>
      <c r="C39" s="345">
        <v>134.19999999999999</v>
      </c>
      <c r="D39" s="345">
        <v>253.8</v>
      </c>
      <c r="E39" s="345">
        <v>127.2</v>
      </c>
      <c r="F39" s="345">
        <v>381</v>
      </c>
      <c r="G39" s="345">
        <v>94.4</v>
      </c>
      <c r="H39" s="345">
        <v>475.4</v>
      </c>
      <c r="I39" s="345">
        <v>101.7</v>
      </c>
      <c r="J39" s="345">
        <v>110.9</v>
      </c>
      <c r="K39" s="345">
        <v>212.6</v>
      </c>
      <c r="L39" s="345">
        <v>112.6</v>
      </c>
      <c r="M39" s="345">
        <v>325.2</v>
      </c>
      <c r="N39" s="345">
        <v>116.1</v>
      </c>
      <c r="O39" s="345">
        <v>441.3</v>
      </c>
      <c r="P39" s="20"/>
      <c r="Q39" s="27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row>
    <row r="40" spans="1:49" x14ac:dyDescent="0.35">
      <c r="A40" s="372" t="s">
        <v>71</v>
      </c>
      <c r="B40" s="105">
        <f t="shared" ref="B40:O40" si="5">SUM(B38:B39)</f>
        <v>352.29999999999995</v>
      </c>
      <c r="C40" s="105">
        <f t="shared" si="5"/>
        <v>387.4</v>
      </c>
      <c r="D40" s="105">
        <f t="shared" si="5"/>
        <v>739.7</v>
      </c>
      <c r="E40" s="105">
        <f t="shared" si="5"/>
        <v>373.5</v>
      </c>
      <c r="F40" s="105">
        <f t="shared" si="5"/>
        <v>1113.2</v>
      </c>
      <c r="G40" s="105">
        <f t="shared" si="5"/>
        <v>382.20000000000005</v>
      </c>
      <c r="H40" s="105">
        <f t="shared" si="5"/>
        <v>1495.4</v>
      </c>
      <c r="I40" s="105">
        <f t="shared" si="5"/>
        <v>352.8</v>
      </c>
      <c r="J40" s="105">
        <f t="shared" si="5"/>
        <v>399.9</v>
      </c>
      <c r="K40" s="105">
        <f t="shared" si="5"/>
        <v>752.7</v>
      </c>
      <c r="L40" s="105">
        <f t="shared" si="5"/>
        <v>370.5</v>
      </c>
      <c r="M40" s="105">
        <f t="shared" si="5"/>
        <v>1123.2</v>
      </c>
      <c r="N40" s="105">
        <f t="shared" si="5"/>
        <v>417.5</v>
      </c>
      <c r="O40" s="105">
        <f t="shared" si="5"/>
        <v>1540.7</v>
      </c>
      <c r="P40" s="20"/>
      <c r="Q40" s="27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row>
    <row r="41" spans="1:49" x14ac:dyDescent="0.35">
      <c r="A41" s="80"/>
      <c r="B41" s="83"/>
      <c r="C41" s="83"/>
      <c r="D41" s="83"/>
      <c r="E41" s="83"/>
      <c r="F41" s="83"/>
      <c r="G41" s="83"/>
      <c r="H41" s="83"/>
      <c r="I41" s="83"/>
      <c r="J41" s="83"/>
      <c r="K41" s="83"/>
      <c r="L41" s="83"/>
      <c r="M41" s="83"/>
      <c r="N41" s="83"/>
      <c r="O41" s="83"/>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row>
    <row r="42" spans="1:49" x14ac:dyDescent="0.35">
      <c r="A42" s="81" t="s">
        <v>22</v>
      </c>
      <c r="B42" s="105">
        <v>20.9</v>
      </c>
      <c r="C42" s="105">
        <v>26.8</v>
      </c>
      <c r="D42" s="105">
        <v>47.7</v>
      </c>
      <c r="E42" s="105">
        <v>21.2</v>
      </c>
      <c r="F42" s="105">
        <v>68.900000000000006</v>
      </c>
      <c r="G42" s="105">
        <v>32</v>
      </c>
      <c r="H42" s="105">
        <v>100.9</v>
      </c>
      <c r="I42" s="105">
        <v>18.299999999999997</v>
      </c>
      <c r="J42" s="105">
        <v>36.6</v>
      </c>
      <c r="K42" s="105">
        <v>54.9</v>
      </c>
      <c r="L42" s="105">
        <v>22.999999999999996</v>
      </c>
      <c r="M42" s="105">
        <v>77.900000000000006</v>
      </c>
      <c r="N42" s="105">
        <v>46.3</v>
      </c>
      <c r="O42" s="105">
        <v>124.2</v>
      </c>
      <c r="P42" s="20"/>
      <c r="Q42" s="27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row>
    <row r="43" spans="1:49" x14ac:dyDescent="0.35">
      <c r="A43" s="81" t="s">
        <v>83</v>
      </c>
      <c r="B43" s="145">
        <v>8.9815212720240636E-2</v>
      </c>
      <c r="C43" s="145">
        <v>0.10584518167456557</v>
      </c>
      <c r="D43" s="145">
        <v>9.8168347396583658E-2</v>
      </c>
      <c r="E43" s="145">
        <v>8.6073893625659759E-2</v>
      </c>
      <c r="F43" s="145">
        <v>9.4099972685058736E-2</v>
      </c>
      <c r="G43" s="145">
        <v>0.1111883252258513</v>
      </c>
      <c r="H43" s="145">
        <v>9.8921568627450981E-2</v>
      </c>
      <c r="I43" s="145">
        <v>7.2879330943847048E-2</v>
      </c>
      <c r="J43" s="145">
        <v>0.12664359861591695</v>
      </c>
      <c r="K43" s="145">
        <v>0.10164784299203851</v>
      </c>
      <c r="L43" s="145">
        <v>8.918185343156261E-2</v>
      </c>
      <c r="M43" s="145">
        <v>9.7619047619047633E-2</v>
      </c>
      <c r="N43" s="145">
        <v>0.154</v>
      </c>
      <c r="O43" s="145">
        <v>0.113</v>
      </c>
      <c r="P43" s="278"/>
      <c r="Q43" s="28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row>
    <row r="44" spans="1:49" x14ac:dyDescent="0.35">
      <c r="A44" s="227"/>
      <c r="B44" s="36"/>
      <c r="C44" s="36"/>
      <c r="D44" s="36"/>
      <c r="E44" s="36"/>
      <c r="F44" s="36"/>
      <c r="G44" s="36"/>
      <c r="H44" s="36"/>
      <c r="I44" s="36"/>
      <c r="J44" s="36"/>
      <c r="K44" s="36"/>
      <c r="L44" s="36"/>
      <c r="M44" s="36"/>
      <c r="N44" s="36"/>
      <c r="O44" s="36"/>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row>
    <row r="45" spans="1:49" ht="13.9" x14ac:dyDescent="0.35">
      <c r="A45" s="42" t="s">
        <v>0</v>
      </c>
      <c r="B45" s="85"/>
      <c r="C45" s="85"/>
      <c r="D45" s="85"/>
      <c r="E45" s="85"/>
      <c r="F45" s="85"/>
      <c r="G45" s="85"/>
      <c r="H45" s="85"/>
      <c r="I45" s="85"/>
      <c r="J45" s="85"/>
      <c r="K45" s="85"/>
      <c r="L45" s="85"/>
      <c r="M45" s="85"/>
      <c r="N45" s="85"/>
      <c r="O45" s="85"/>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row>
    <row r="46" spans="1:49" x14ac:dyDescent="0.35">
      <c r="A46" s="76" t="s">
        <v>239</v>
      </c>
      <c r="B46" s="83"/>
      <c r="C46" s="83"/>
      <c r="D46" s="83"/>
      <c r="E46" s="83"/>
      <c r="F46" s="83"/>
      <c r="G46" s="83"/>
      <c r="H46" s="83"/>
      <c r="I46" s="83"/>
      <c r="J46" s="83"/>
      <c r="K46" s="83"/>
      <c r="L46" s="83"/>
      <c r="M46" s="83"/>
      <c r="N46" s="83"/>
      <c r="O46" s="83"/>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row>
    <row r="47" spans="1:49" x14ac:dyDescent="0.35">
      <c r="A47" s="77" t="s">
        <v>73</v>
      </c>
      <c r="B47" s="106">
        <v>615</v>
      </c>
      <c r="C47" s="106">
        <v>657.1</v>
      </c>
      <c r="D47" s="106">
        <v>1272.0999999999999</v>
      </c>
      <c r="E47" s="106">
        <v>652.4</v>
      </c>
      <c r="F47" s="106">
        <v>1924.5</v>
      </c>
      <c r="G47" s="106">
        <v>697.6</v>
      </c>
      <c r="H47" s="106">
        <v>2622.1</v>
      </c>
      <c r="I47" s="106">
        <v>706.8</v>
      </c>
      <c r="J47" s="106">
        <v>739.8</v>
      </c>
      <c r="K47" s="106">
        <v>1446.6</v>
      </c>
      <c r="L47" s="106">
        <v>723.10000000000014</v>
      </c>
      <c r="M47" s="106">
        <v>2169.7000000000003</v>
      </c>
      <c r="N47" s="106">
        <v>779.3</v>
      </c>
      <c r="O47" s="106">
        <v>2949</v>
      </c>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row>
    <row r="48" spans="1:49" x14ac:dyDescent="0.35">
      <c r="A48" s="78" t="s">
        <v>74</v>
      </c>
      <c r="B48" s="83">
        <v>319.89999999999998</v>
      </c>
      <c r="C48" s="83">
        <v>476.1</v>
      </c>
      <c r="D48" s="83">
        <v>796</v>
      </c>
      <c r="E48" s="83">
        <v>519.29999999999995</v>
      </c>
      <c r="F48" s="83">
        <v>1315.3000000000002</v>
      </c>
      <c r="G48" s="83">
        <v>605.4</v>
      </c>
      <c r="H48" s="345">
        <v>1920.6999999999998</v>
      </c>
      <c r="I48" s="83">
        <v>372.90000000000003</v>
      </c>
      <c r="J48" s="83">
        <v>489.1</v>
      </c>
      <c r="K48" s="83">
        <v>862</v>
      </c>
      <c r="L48" s="83">
        <v>470.5</v>
      </c>
      <c r="M48" s="83">
        <v>1332.4999999999998</v>
      </c>
      <c r="N48" s="83">
        <v>606.1</v>
      </c>
      <c r="O48" s="83">
        <v>1938.6</v>
      </c>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row>
    <row r="49" spans="1:49" x14ac:dyDescent="0.35">
      <c r="A49" s="77" t="s">
        <v>75</v>
      </c>
      <c r="B49" s="83">
        <v>214.1</v>
      </c>
      <c r="C49" s="83">
        <v>201</v>
      </c>
      <c r="D49" s="83">
        <v>415.1</v>
      </c>
      <c r="E49" s="83">
        <v>233.8</v>
      </c>
      <c r="F49" s="83">
        <v>648.9</v>
      </c>
      <c r="G49" s="83">
        <v>310.7</v>
      </c>
      <c r="H49" s="345">
        <v>959.59999999999991</v>
      </c>
      <c r="I49" s="83">
        <v>190.70000000000002</v>
      </c>
      <c r="J49" s="83">
        <v>236.2</v>
      </c>
      <c r="K49" s="83">
        <v>426.9</v>
      </c>
      <c r="L49" s="83">
        <v>238</v>
      </c>
      <c r="M49" s="83">
        <v>664.9</v>
      </c>
      <c r="N49" s="83">
        <v>364.5</v>
      </c>
      <c r="O49" s="83">
        <v>1029.4000000000001</v>
      </c>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row>
    <row r="50" spans="1:49" x14ac:dyDescent="0.35">
      <c r="A50" s="77" t="s">
        <v>76</v>
      </c>
      <c r="B50" s="83">
        <v>97</v>
      </c>
      <c r="C50" s="83">
        <v>110.2</v>
      </c>
      <c r="D50" s="83">
        <v>207.2</v>
      </c>
      <c r="E50" s="83">
        <v>103</v>
      </c>
      <c r="F50" s="83">
        <v>310.2</v>
      </c>
      <c r="G50" s="83">
        <v>138</v>
      </c>
      <c r="H50" s="345">
        <f>448.2-2.5</f>
        <v>445.7</v>
      </c>
      <c r="I50" s="83">
        <v>101.6</v>
      </c>
      <c r="J50" s="83">
        <v>111</v>
      </c>
      <c r="K50" s="83">
        <v>212.6</v>
      </c>
      <c r="L50" s="83">
        <v>117.79999999999998</v>
      </c>
      <c r="M50" s="83">
        <v>330.4</v>
      </c>
      <c r="N50" s="83">
        <v>152.69999999999999</v>
      </c>
      <c r="O50" s="83">
        <v>483.1</v>
      </c>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row>
    <row r="51" spans="1:49" x14ac:dyDescent="0.35">
      <c r="A51" s="372" t="s">
        <v>240</v>
      </c>
      <c r="B51" s="343">
        <f t="shared" ref="B51:I51" si="6">SUM(B47:B50)</f>
        <v>1246</v>
      </c>
      <c r="C51" s="343">
        <f t="shared" si="6"/>
        <v>1444.4</v>
      </c>
      <c r="D51" s="343">
        <f t="shared" si="6"/>
        <v>2690.3999999999996</v>
      </c>
      <c r="E51" s="343">
        <v>1508.4999999999998</v>
      </c>
      <c r="F51" s="343">
        <v>4198.9000000000005</v>
      </c>
      <c r="G51" s="343">
        <f t="shared" si="6"/>
        <v>1751.7</v>
      </c>
      <c r="H51" s="379">
        <f t="shared" si="6"/>
        <v>5948.0999999999995</v>
      </c>
      <c r="I51" s="343">
        <f t="shared" si="6"/>
        <v>1372</v>
      </c>
      <c r="J51" s="343">
        <f t="shared" ref="J51:K51" si="7">SUM(J47:J50)</f>
        <v>1576.1000000000001</v>
      </c>
      <c r="K51" s="343">
        <f t="shared" si="7"/>
        <v>2948.1</v>
      </c>
      <c r="L51" s="343">
        <v>1549.4</v>
      </c>
      <c r="M51" s="343">
        <v>4497.4999999999991</v>
      </c>
      <c r="N51" s="343">
        <v>1902.6</v>
      </c>
      <c r="O51" s="343">
        <v>6400.1</v>
      </c>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row>
    <row r="52" spans="1:49" x14ac:dyDescent="0.35">
      <c r="A52" s="359" t="s">
        <v>241</v>
      </c>
      <c r="B52" s="346">
        <f t="shared" ref="B52:O52" si="8">B13+B26+B39</f>
        <v>521.69999999999993</v>
      </c>
      <c r="C52" s="346">
        <f t="shared" si="8"/>
        <v>529.90000000000009</v>
      </c>
      <c r="D52" s="346">
        <f t="shared" si="8"/>
        <v>1051.5999999999999</v>
      </c>
      <c r="E52" s="90">
        <f t="shared" si="8"/>
        <v>567.5</v>
      </c>
      <c r="F52" s="346">
        <f t="shared" si="8"/>
        <v>1619.1000000000001</v>
      </c>
      <c r="G52" s="90">
        <f t="shared" si="8"/>
        <v>650.19999999999993</v>
      </c>
      <c r="H52" s="381">
        <f>H13+H26+H39</f>
        <v>2269.3000000000002</v>
      </c>
      <c r="I52" s="90">
        <f t="shared" si="8"/>
        <v>531</v>
      </c>
      <c r="J52" s="90">
        <f t="shared" si="8"/>
        <v>545.6</v>
      </c>
      <c r="K52" s="90">
        <f t="shared" si="8"/>
        <v>1076.5999999999999</v>
      </c>
      <c r="L52" s="90">
        <f t="shared" si="8"/>
        <v>569.4</v>
      </c>
      <c r="M52" s="90">
        <f t="shared" si="8"/>
        <v>1646</v>
      </c>
      <c r="N52" s="90">
        <f t="shared" si="8"/>
        <v>704.90000000000009</v>
      </c>
      <c r="O52" s="90">
        <f t="shared" si="8"/>
        <v>2350.9</v>
      </c>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row>
    <row r="53" spans="1:49" x14ac:dyDescent="0.35">
      <c r="A53" s="372" t="s">
        <v>71</v>
      </c>
      <c r="B53" s="105">
        <f t="shared" ref="B53:O53" si="9">SUM(B51:B52)</f>
        <v>1767.6999999999998</v>
      </c>
      <c r="C53" s="105">
        <f t="shared" si="9"/>
        <v>1974.3000000000002</v>
      </c>
      <c r="D53" s="105">
        <f t="shared" si="9"/>
        <v>3741.9999999999995</v>
      </c>
      <c r="E53" s="105">
        <f t="shared" si="9"/>
        <v>2076</v>
      </c>
      <c r="F53" s="105">
        <f t="shared" si="9"/>
        <v>5818.0000000000009</v>
      </c>
      <c r="G53" s="105">
        <f t="shared" si="9"/>
        <v>2401.9</v>
      </c>
      <c r="H53" s="380">
        <f t="shared" si="9"/>
        <v>8217.4</v>
      </c>
      <c r="I53" s="105">
        <f t="shared" si="9"/>
        <v>1903</v>
      </c>
      <c r="J53" s="105">
        <f t="shared" si="9"/>
        <v>2121.7000000000003</v>
      </c>
      <c r="K53" s="105">
        <f t="shared" si="9"/>
        <v>4024.7</v>
      </c>
      <c r="L53" s="105">
        <f t="shared" si="9"/>
        <v>2118.8000000000002</v>
      </c>
      <c r="M53" s="105">
        <f t="shared" si="9"/>
        <v>6143.4999999999991</v>
      </c>
      <c r="N53" s="105">
        <f t="shared" si="9"/>
        <v>2607.5</v>
      </c>
      <c r="O53" s="105">
        <f t="shared" si="9"/>
        <v>8751</v>
      </c>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row>
    <row r="54" spans="1:49" x14ac:dyDescent="0.35">
      <c r="A54" s="80"/>
      <c r="B54" s="83"/>
      <c r="C54" s="83"/>
      <c r="D54" s="83"/>
      <c r="E54" s="83"/>
      <c r="F54" s="83"/>
      <c r="G54" s="83"/>
      <c r="H54" s="345"/>
      <c r="I54" s="83"/>
      <c r="J54" s="83"/>
      <c r="K54" s="83"/>
      <c r="L54" s="83"/>
      <c r="M54" s="83"/>
      <c r="N54" s="83"/>
      <c r="O54" s="83"/>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row>
    <row r="55" spans="1:49" x14ac:dyDescent="0.35">
      <c r="A55" s="81" t="s">
        <v>22</v>
      </c>
      <c r="B55" s="105">
        <v>74.8</v>
      </c>
      <c r="C55" s="105">
        <v>169.8</v>
      </c>
      <c r="D55" s="105">
        <v>244.6</v>
      </c>
      <c r="E55" s="105">
        <v>179</v>
      </c>
      <c r="F55" s="105">
        <v>423.6</v>
      </c>
      <c r="G55" s="105">
        <v>235.5</v>
      </c>
      <c r="H55" s="105">
        <v>659.10000000000014</v>
      </c>
      <c r="I55" s="105">
        <v>88.399999999999991</v>
      </c>
      <c r="J55" s="105">
        <v>174.5</v>
      </c>
      <c r="K55" s="105">
        <v>262.89999999999998</v>
      </c>
      <c r="L55" s="105">
        <v>168.5</v>
      </c>
      <c r="M55" s="105">
        <v>431.4</v>
      </c>
      <c r="N55" s="105">
        <v>293</v>
      </c>
      <c r="O55" s="105">
        <v>724.4</v>
      </c>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row>
    <row r="56" spans="1:49" x14ac:dyDescent="0.35">
      <c r="A56" s="81" t="s">
        <v>83</v>
      </c>
      <c r="B56" s="361">
        <v>6.003210272873194E-2</v>
      </c>
      <c r="C56" s="361">
        <v>0.11755746330656328</v>
      </c>
      <c r="D56" s="361">
        <v>9.0915848944394875E-2</v>
      </c>
      <c r="E56" s="361">
        <v>0.11866092144514419</v>
      </c>
      <c r="F56" s="361">
        <v>0.10088356474314703</v>
      </c>
      <c r="G56" s="361">
        <v>0.13444082890905976</v>
      </c>
      <c r="H56" s="361">
        <v>0.11076193997243977</v>
      </c>
      <c r="I56" s="361">
        <v>6.4431486880466474E-2</v>
      </c>
      <c r="J56" s="361">
        <v>0.11071632510627499</v>
      </c>
      <c r="K56" s="361">
        <v>8.9176079508836201E-2</v>
      </c>
      <c r="L56" s="361">
        <v>0.10875177488059894</v>
      </c>
      <c r="M56" s="361">
        <v>9.5919955530850462E-2</v>
      </c>
      <c r="N56" s="145">
        <v>0.154</v>
      </c>
      <c r="O56" s="145">
        <v>0.113</v>
      </c>
      <c r="P56" s="278"/>
      <c r="Q56" s="283"/>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row>
    <row r="57" spans="1:49" x14ac:dyDescent="0.35">
      <c r="G57" s="160"/>
      <c r="H57" s="16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row>
    <row r="58" spans="1:49" x14ac:dyDescent="0.35">
      <c r="F58" s="246"/>
      <c r="G58" s="160"/>
      <c r="H58" s="160"/>
      <c r="M58" s="246"/>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row>
    <row r="59" spans="1:49" x14ac:dyDescent="0.35">
      <c r="F59" s="246"/>
      <c r="G59" s="160"/>
      <c r="H59" s="160"/>
      <c r="M59" s="246"/>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row>
    <row r="60" spans="1:49" x14ac:dyDescent="0.35">
      <c r="F60" s="246"/>
      <c r="G60" s="160"/>
      <c r="H60" s="160"/>
      <c r="M60" s="246"/>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row>
    <row r="61" spans="1:49" x14ac:dyDescent="0.35">
      <c r="F61" s="246"/>
      <c r="G61" s="160"/>
      <c r="H61" s="160"/>
      <c r="M61" s="246"/>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row>
    <row r="62" spans="1:49" x14ac:dyDescent="0.35">
      <c r="F62" s="246"/>
      <c r="G62" s="160"/>
      <c r="H62" s="160"/>
      <c r="M62" s="246"/>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row>
    <row r="63" spans="1:49" x14ac:dyDescent="0.35">
      <c r="F63" s="246"/>
      <c r="G63" s="160"/>
      <c r="H63" s="160"/>
      <c r="M63" s="246"/>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row>
    <row r="64" spans="1:49" x14ac:dyDescent="0.35">
      <c r="F64" s="246"/>
      <c r="G64" s="160"/>
      <c r="H64" s="160"/>
      <c r="M64" s="246"/>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row>
    <row r="65" spans="6:49" x14ac:dyDescent="0.35">
      <c r="F65" s="246"/>
      <c r="G65" s="160"/>
      <c r="H65" s="160"/>
      <c r="M65" s="246"/>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row>
    <row r="66" spans="6:49" x14ac:dyDescent="0.35">
      <c r="F66" s="246"/>
      <c r="G66" s="160"/>
      <c r="H66" s="160"/>
      <c r="M66" s="246"/>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row>
    <row r="67" spans="6:49" x14ac:dyDescent="0.35">
      <c r="F67" s="246"/>
      <c r="G67" s="160"/>
      <c r="H67" s="160"/>
      <c r="M67" s="246"/>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row>
    <row r="68" spans="6:49" x14ac:dyDescent="0.35">
      <c r="F68" s="246"/>
      <c r="G68" s="160"/>
      <c r="H68" s="160"/>
      <c r="M68" s="246"/>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row>
    <row r="69" spans="6:49" x14ac:dyDescent="0.35">
      <c r="F69" s="246"/>
      <c r="M69" s="246"/>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row>
    <row r="70" spans="6:49" x14ac:dyDescent="0.35">
      <c r="F70" s="246"/>
      <c r="M70" s="246"/>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row>
    <row r="71" spans="6:49" x14ac:dyDescent="0.35">
      <c r="F71" s="246"/>
      <c r="M71" s="246"/>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row>
    <row r="72" spans="6:49" x14ac:dyDescent="0.35">
      <c r="F72" s="246"/>
      <c r="M72" s="246"/>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row>
    <row r="73" spans="6:49" x14ac:dyDescent="0.35">
      <c r="F73" s="246"/>
      <c r="M73" s="246"/>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row>
    <row r="74" spans="6:49" x14ac:dyDescent="0.35">
      <c r="F74" s="246"/>
      <c r="M74" s="246"/>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row>
    <row r="75" spans="6:49" x14ac:dyDescent="0.35">
      <c r="F75" s="246"/>
      <c r="M75" s="246"/>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row>
    <row r="76" spans="6:49" x14ac:dyDescent="0.35">
      <c r="F76" s="246"/>
      <c r="M76" s="246"/>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row>
    <row r="77" spans="6:49" x14ac:dyDescent="0.35">
      <c r="F77" s="246"/>
      <c r="M77" s="246"/>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row>
    <row r="78" spans="6:49" x14ac:dyDescent="0.35">
      <c r="F78" s="246"/>
      <c r="M78" s="246"/>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row>
    <row r="79" spans="6:49" x14ac:dyDescent="0.35">
      <c r="F79" s="246"/>
      <c r="M79" s="246"/>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row>
    <row r="80" spans="6:49" x14ac:dyDescent="0.35">
      <c r="F80" s="246"/>
      <c r="M80" s="246"/>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row>
    <row r="81" spans="6:49" x14ac:dyDescent="0.35">
      <c r="F81" s="246"/>
      <c r="M81" s="246"/>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row>
    <row r="82" spans="6:49" x14ac:dyDescent="0.35">
      <c r="F82" s="246"/>
      <c r="M82" s="246"/>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row>
    <row r="83" spans="6:49" x14ac:dyDescent="0.35">
      <c r="F83" s="246"/>
      <c r="M83" s="246"/>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row>
    <row r="84" spans="6:49" x14ac:dyDescent="0.35">
      <c r="F84" s="246"/>
      <c r="M84" s="246"/>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row>
    <row r="85" spans="6:49" x14ac:dyDescent="0.35">
      <c r="F85" s="246"/>
      <c r="M85" s="246"/>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row>
    <row r="86" spans="6:49" x14ac:dyDescent="0.35">
      <c r="F86" s="246"/>
      <c r="M86" s="246"/>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row>
    <row r="87" spans="6:49" x14ac:dyDescent="0.35">
      <c r="F87" s="246"/>
      <c r="M87" s="246"/>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row>
    <row r="88" spans="6:49" x14ac:dyDescent="0.35">
      <c r="F88" s="246"/>
      <c r="M88" s="246"/>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row>
    <row r="89" spans="6:49" x14ac:dyDescent="0.35">
      <c r="F89" s="246"/>
      <c r="M89" s="246"/>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row>
    <row r="90" spans="6:49" x14ac:dyDescent="0.35">
      <c r="F90" s="246"/>
      <c r="M90" s="246"/>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row>
    <row r="91" spans="6:49" x14ac:dyDescent="0.35">
      <c r="F91" s="246"/>
      <c r="M91" s="246"/>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row>
    <row r="92" spans="6:49" x14ac:dyDescent="0.35">
      <c r="F92" s="246"/>
      <c r="M92" s="246"/>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row>
    <row r="93" spans="6:49" x14ac:dyDescent="0.35">
      <c r="F93" s="246"/>
      <c r="M93" s="246"/>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row>
    <row r="94" spans="6:49" x14ac:dyDescent="0.35">
      <c r="F94" s="246"/>
      <c r="M94" s="246"/>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row>
    <row r="95" spans="6:49" x14ac:dyDescent="0.35">
      <c r="F95" s="246"/>
      <c r="M95" s="246"/>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row>
    <row r="96" spans="6:49" x14ac:dyDescent="0.35">
      <c r="F96" s="246"/>
      <c r="M96" s="246"/>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row>
    <row r="97" spans="6:49" x14ac:dyDescent="0.35">
      <c r="F97" s="246"/>
      <c r="M97" s="246"/>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row>
    <row r="98" spans="6:49" x14ac:dyDescent="0.35">
      <c r="F98" s="246"/>
      <c r="M98" s="246"/>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row>
    <row r="99" spans="6:49" x14ac:dyDescent="0.35">
      <c r="F99" s="246"/>
      <c r="M99" s="246"/>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row>
    <row r="100" spans="6:49" x14ac:dyDescent="0.35">
      <c r="F100" s="246"/>
      <c r="M100" s="246"/>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row>
    <row r="101" spans="6:49" x14ac:dyDescent="0.35">
      <c r="F101" s="246"/>
      <c r="M101" s="246"/>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row>
    <row r="102" spans="6:49" x14ac:dyDescent="0.35">
      <c r="F102" s="246"/>
      <c r="M102" s="246"/>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row>
    <row r="103" spans="6:49" x14ac:dyDescent="0.35">
      <c r="F103" s="246"/>
      <c r="M103" s="246"/>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row>
    <row r="104" spans="6:49" x14ac:dyDescent="0.35">
      <c r="F104" s="246"/>
      <c r="M104" s="246"/>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row>
    <row r="105" spans="6:49" x14ac:dyDescent="0.35">
      <c r="F105" s="246"/>
      <c r="M105" s="246"/>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row>
    <row r="106" spans="6:49" x14ac:dyDescent="0.35">
      <c r="F106" s="246"/>
      <c r="M106" s="246"/>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row>
    <row r="107" spans="6:49" x14ac:dyDescent="0.35">
      <c r="F107" s="246"/>
      <c r="M107" s="246"/>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row>
    <row r="108" spans="6:49" x14ac:dyDescent="0.35">
      <c r="F108" s="246"/>
      <c r="M108" s="246"/>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row>
    <row r="109" spans="6:49" x14ac:dyDescent="0.35">
      <c r="F109" s="246"/>
      <c r="M109" s="246"/>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row>
    <row r="110" spans="6:49" x14ac:dyDescent="0.35">
      <c r="F110" s="246"/>
      <c r="M110" s="246"/>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row>
    <row r="111" spans="6:49" x14ac:dyDescent="0.35">
      <c r="F111" s="246"/>
      <c r="M111" s="246"/>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row>
    <row r="112" spans="6:49" x14ac:dyDescent="0.35">
      <c r="F112" s="246"/>
      <c r="M112" s="246"/>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row>
    <row r="113" spans="6:49" x14ac:dyDescent="0.35">
      <c r="F113" s="246"/>
      <c r="M113" s="246"/>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row>
    <row r="114" spans="6:49" x14ac:dyDescent="0.35">
      <c r="F114" s="246"/>
      <c r="M114" s="246"/>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row>
    <row r="115" spans="6:49" x14ac:dyDescent="0.35">
      <c r="F115" s="246"/>
      <c r="M115" s="246"/>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row>
    <row r="116" spans="6:49" x14ac:dyDescent="0.35">
      <c r="F116" s="246"/>
      <c r="M116" s="246"/>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row>
    <row r="117" spans="6:49" x14ac:dyDescent="0.35">
      <c r="F117" s="246"/>
      <c r="M117" s="246"/>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row>
    <row r="118" spans="6:49" x14ac:dyDescent="0.35">
      <c r="F118" s="246"/>
      <c r="M118" s="246"/>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row>
    <row r="119" spans="6:49" x14ac:dyDescent="0.35">
      <c r="F119" s="246"/>
      <c r="M119" s="246"/>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row>
    <row r="120" spans="6:49" x14ac:dyDescent="0.35">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row>
    <row r="121" spans="6:49" x14ac:dyDescent="0.35">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row>
    <row r="122" spans="6:49" x14ac:dyDescent="0.35">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row>
    <row r="123" spans="6:49" x14ac:dyDescent="0.35">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row>
    <row r="124" spans="6:49" x14ac:dyDescent="0.35">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row>
    <row r="125" spans="6:49" x14ac:dyDescent="0.35">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row>
    <row r="126" spans="6:49" x14ac:dyDescent="0.35">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row>
    <row r="127" spans="6:49" x14ac:dyDescent="0.35">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row>
    <row r="128" spans="6:49" x14ac:dyDescent="0.35">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row>
    <row r="129" spans="14:49" x14ac:dyDescent="0.35">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row>
    <row r="130" spans="14:49" x14ac:dyDescent="0.35">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row>
    <row r="131" spans="14:49" x14ac:dyDescent="0.35">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row>
    <row r="132" spans="14:49" x14ac:dyDescent="0.35">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row>
    <row r="133" spans="14:49" x14ac:dyDescent="0.35">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row>
    <row r="134" spans="14:49" x14ac:dyDescent="0.35">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row>
    <row r="135" spans="14:49" x14ac:dyDescent="0.35">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row>
    <row r="136" spans="14:49" x14ac:dyDescent="0.35">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row>
    <row r="137" spans="14:49" x14ac:dyDescent="0.35">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row>
    <row r="138" spans="14:49" x14ac:dyDescent="0.35">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row>
    <row r="139" spans="14:49" x14ac:dyDescent="0.35">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row>
    <row r="140" spans="14:49" x14ac:dyDescent="0.35">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row>
    <row r="141" spans="14:49" x14ac:dyDescent="0.35">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row>
    <row r="142" spans="14:49" x14ac:dyDescent="0.35">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row>
    <row r="143" spans="14:49" x14ac:dyDescent="0.35">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row>
    <row r="144" spans="14:49" x14ac:dyDescent="0.35">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row>
    <row r="145" spans="14:49" x14ac:dyDescent="0.35">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row>
    <row r="146" spans="14:49" x14ac:dyDescent="0.35">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row>
    <row r="147" spans="14:49" x14ac:dyDescent="0.35">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row>
    <row r="148" spans="14:49" x14ac:dyDescent="0.35">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row>
    <row r="149" spans="14:49" x14ac:dyDescent="0.35">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row>
    <row r="150" spans="14:49" x14ac:dyDescent="0.35">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row>
    <row r="151" spans="14:49" x14ac:dyDescent="0.35">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row>
    <row r="152" spans="14:49" x14ac:dyDescent="0.35">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row>
    <row r="153" spans="14:49" x14ac:dyDescent="0.35">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row>
    <row r="154" spans="14:49" x14ac:dyDescent="0.35">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row>
    <row r="155" spans="14:49" x14ac:dyDescent="0.35">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row>
    <row r="156" spans="14:49" x14ac:dyDescent="0.35">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row>
    <row r="157" spans="14:49" x14ac:dyDescent="0.35">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row>
    <row r="158" spans="14:49" x14ac:dyDescent="0.35">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row>
    <row r="159" spans="14:49" x14ac:dyDescent="0.35">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row>
    <row r="160" spans="14:49" x14ac:dyDescent="0.35">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row>
    <row r="161" spans="14:49" x14ac:dyDescent="0.35">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row>
    <row r="162" spans="14:49" x14ac:dyDescent="0.35">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row>
    <row r="163" spans="14:49" x14ac:dyDescent="0.35">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row>
    <row r="164" spans="14:49" x14ac:dyDescent="0.35">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row>
    <row r="165" spans="14:49" x14ac:dyDescent="0.35">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row>
    <row r="166" spans="14:49" x14ac:dyDescent="0.35">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row>
    <row r="167" spans="14:49" x14ac:dyDescent="0.35">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row>
    <row r="168" spans="14:49" x14ac:dyDescent="0.35">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row>
    <row r="169" spans="14:49" x14ac:dyDescent="0.35">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row>
    <row r="170" spans="14:49" x14ac:dyDescent="0.35">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row>
    <row r="171" spans="14:49" x14ac:dyDescent="0.35">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row>
    <row r="172" spans="14:49" x14ac:dyDescent="0.35">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row>
    <row r="173" spans="14:49" x14ac:dyDescent="0.35">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row>
    <row r="174" spans="14:49" x14ac:dyDescent="0.35">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row>
    <row r="175" spans="14:49" x14ac:dyDescent="0.35">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row>
    <row r="176" spans="14:49" x14ac:dyDescent="0.35">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row>
    <row r="177" spans="14:49" x14ac:dyDescent="0.35">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row>
    <row r="178" spans="14:49" x14ac:dyDescent="0.35">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row>
    <row r="179" spans="14:49" x14ac:dyDescent="0.35">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row>
    <row r="180" spans="14:49" x14ac:dyDescent="0.35">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row>
    <row r="181" spans="14:49" x14ac:dyDescent="0.35">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row>
    <row r="182" spans="14:49" x14ac:dyDescent="0.35">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row>
    <row r="183" spans="14:49" x14ac:dyDescent="0.35">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row>
    <row r="184" spans="14:49" x14ac:dyDescent="0.35">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row>
    <row r="185" spans="14:49" x14ac:dyDescent="0.35">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row>
    <row r="186" spans="14:49" x14ac:dyDescent="0.35">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row>
    <row r="187" spans="14:49" x14ac:dyDescent="0.35">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row>
    <row r="188" spans="14:49" x14ac:dyDescent="0.35">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row>
    <row r="189" spans="14:49" x14ac:dyDescent="0.35">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row>
    <row r="190" spans="14:49" x14ac:dyDescent="0.35">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row>
    <row r="191" spans="14:49" x14ac:dyDescent="0.35">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row>
    <row r="192" spans="14:49" x14ac:dyDescent="0.35">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row>
    <row r="193" spans="14:49" x14ac:dyDescent="0.35">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row>
    <row r="194" spans="14:49" x14ac:dyDescent="0.35">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row>
    <row r="195" spans="14:49" x14ac:dyDescent="0.35">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row>
    <row r="196" spans="14:49" x14ac:dyDescent="0.35">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row>
    <row r="197" spans="14:49" x14ac:dyDescent="0.35">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row>
    <row r="198" spans="14:49" x14ac:dyDescent="0.35">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row>
    <row r="199" spans="14:49" x14ac:dyDescent="0.35">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row>
    <row r="200" spans="14:49" x14ac:dyDescent="0.35">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row>
    <row r="201" spans="14:49" x14ac:dyDescent="0.35">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row>
    <row r="202" spans="14:49" x14ac:dyDescent="0.35">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row>
    <row r="203" spans="14:49" x14ac:dyDescent="0.35">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row>
    <row r="204" spans="14:49" x14ac:dyDescent="0.35">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row>
    <row r="205" spans="14:49" x14ac:dyDescent="0.35">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row>
    <row r="206" spans="14:49" x14ac:dyDescent="0.35">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row>
    <row r="207" spans="14:49" x14ac:dyDescent="0.35">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row>
    <row r="208" spans="14:49" x14ac:dyDescent="0.35">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row>
    <row r="209" spans="14:49" x14ac:dyDescent="0.35">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row>
    <row r="210" spans="14:49" x14ac:dyDescent="0.35">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row>
    <row r="211" spans="14:49" x14ac:dyDescent="0.35">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row>
    <row r="212" spans="14:49" x14ac:dyDescent="0.35">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row>
    <row r="213" spans="14:49" x14ac:dyDescent="0.35">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row>
    <row r="214" spans="14:49" x14ac:dyDescent="0.35">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row>
    <row r="215" spans="14:49" x14ac:dyDescent="0.35">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row>
    <row r="216" spans="14:49" x14ac:dyDescent="0.35">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row>
    <row r="217" spans="14:49" x14ac:dyDescent="0.35">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row>
    <row r="218" spans="14:49" x14ac:dyDescent="0.35">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row>
    <row r="219" spans="14:49" x14ac:dyDescent="0.35">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row>
    <row r="220" spans="14:49" x14ac:dyDescent="0.35">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row>
    <row r="221" spans="14:49" x14ac:dyDescent="0.35">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row>
    <row r="222" spans="14:49" x14ac:dyDescent="0.35">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row>
    <row r="223" spans="14:49" x14ac:dyDescent="0.35">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row>
    <row r="224" spans="14:49" x14ac:dyDescent="0.35">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row>
    <row r="225" spans="14:49" x14ac:dyDescent="0.35">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row>
    <row r="226" spans="14:49" x14ac:dyDescent="0.35">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row>
    <row r="227" spans="14:49" x14ac:dyDescent="0.35">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row>
    <row r="228" spans="14:49" x14ac:dyDescent="0.35">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row>
    <row r="229" spans="14:49" x14ac:dyDescent="0.35">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row>
    <row r="230" spans="14:49" x14ac:dyDescent="0.35">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row>
    <row r="231" spans="14:49" x14ac:dyDescent="0.35">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row>
    <row r="232" spans="14:49" x14ac:dyDescent="0.35">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row>
    <row r="233" spans="14:49" x14ac:dyDescent="0.35">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row>
    <row r="234" spans="14:49" x14ac:dyDescent="0.35">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row>
    <row r="235" spans="14:49" x14ac:dyDescent="0.35">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row>
    <row r="236" spans="14:49" x14ac:dyDescent="0.35">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row>
    <row r="237" spans="14:49" x14ac:dyDescent="0.35">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row>
    <row r="238" spans="14:49" x14ac:dyDescent="0.35">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row>
    <row r="239" spans="14:49" x14ac:dyDescent="0.35">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row>
    <row r="240" spans="14:49" x14ac:dyDescent="0.35">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row>
    <row r="241" spans="14:49" x14ac:dyDescent="0.35">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row>
    <row r="242" spans="14:49" x14ac:dyDescent="0.35">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row>
    <row r="243" spans="14:49" x14ac:dyDescent="0.35">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row>
    <row r="244" spans="14:49" x14ac:dyDescent="0.35">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row>
    <row r="245" spans="14:49" x14ac:dyDescent="0.35">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row>
    <row r="246" spans="14:49" x14ac:dyDescent="0.35">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row>
    <row r="247" spans="14:49" x14ac:dyDescent="0.35">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row>
    <row r="248" spans="14:49" x14ac:dyDescent="0.35">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row>
    <row r="249" spans="14:49" x14ac:dyDescent="0.35">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row>
    <row r="250" spans="14:49" x14ac:dyDescent="0.35">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row>
    <row r="251" spans="14:49" x14ac:dyDescent="0.35">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row>
    <row r="252" spans="14:49" x14ac:dyDescent="0.35">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row>
    <row r="253" spans="14:49" x14ac:dyDescent="0.35">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row>
    <row r="254" spans="14:49" x14ac:dyDescent="0.35">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row>
    <row r="255" spans="14:49" x14ac:dyDescent="0.35">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row>
    <row r="256" spans="14:49" x14ac:dyDescent="0.35">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row>
    <row r="257" spans="14:49" x14ac:dyDescent="0.35">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row>
    <row r="258" spans="14:49" x14ac:dyDescent="0.35">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row>
    <row r="259" spans="14:49" x14ac:dyDescent="0.35">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row>
    <row r="260" spans="14:49" x14ac:dyDescent="0.35">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row>
    <row r="261" spans="14:49" x14ac:dyDescent="0.35">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row>
    <row r="262" spans="14:49" x14ac:dyDescent="0.35">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row>
    <row r="263" spans="14:49" x14ac:dyDescent="0.35">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row>
    <row r="264" spans="14:49" x14ac:dyDescent="0.35">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row>
    <row r="265" spans="14:49" x14ac:dyDescent="0.35">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row>
    <row r="266" spans="14:49" x14ac:dyDescent="0.35">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row>
    <row r="267" spans="14:49" x14ac:dyDescent="0.35">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row>
    <row r="268" spans="14:49" x14ac:dyDescent="0.35">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row>
    <row r="269" spans="14:49" x14ac:dyDescent="0.35">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row>
    <row r="270" spans="14:49" x14ac:dyDescent="0.35">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row>
    <row r="271" spans="14:49" x14ac:dyDescent="0.35">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row>
    <row r="272" spans="14:49" x14ac:dyDescent="0.35">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row>
    <row r="273" spans="14:49" x14ac:dyDescent="0.35">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row>
    <row r="274" spans="14:49" x14ac:dyDescent="0.35">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row>
    <row r="275" spans="14:49" x14ac:dyDescent="0.35">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row>
    <row r="276" spans="14:49" x14ac:dyDescent="0.35">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row>
    <row r="277" spans="14:49" x14ac:dyDescent="0.35">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row>
    <row r="278" spans="14:49" x14ac:dyDescent="0.35">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row>
    <row r="279" spans="14:49" x14ac:dyDescent="0.35">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row>
    <row r="280" spans="14:49" x14ac:dyDescent="0.35">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row>
    <row r="281" spans="14:49" x14ac:dyDescent="0.35">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row>
    <row r="282" spans="14:49" x14ac:dyDescent="0.35">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row>
    <row r="283" spans="14:49" x14ac:dyDescent="0.35">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row>
    <row r="284" spans="14:49" x14ac:dyDescent="0.35">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row>
    <row r="285" spans="14:49" x14ac:dyDescent="0.35">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row>
    <row r="286" spans="14:49" x14ac:dyDescent="0.35">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row>
    <row r="287" spans="14:49" x14ac:dyDescent="0.35">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row>
    <row r="288" spans="14:49" x14ac:dyDescent="0.35">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row>
    <row r="289" spans="14:49" x14ac:dyDescent="0.35">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row>
    <row r="290" spans="14:49" x14ac:dyDescent="0.35">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row>
    <row r="291" spans="14:49" x14ac:dyDescent="0.35">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row>
    <row r="292" spans="14:49" x14ac:dyDescent="0.35">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row>
    <row r="293" spans="14:49" x14ac:dyDescent="0.35">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row>
    <row r="294" spans="14:49" x14ac:dyDescent="0.35">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row>
    <row r="295" spans="14:49" x14ac:dyDescent="0.35">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row>
    <row r="296" spans="14:49" x14ac:dyDescent="0.35">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row>
    <row r="297" spans="14:49" x14ac:dyDescent="0.35">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row>
    <row r="298" spans="14:49" x14ac:dyDescent="0.35">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row>
    <row r="299" spans="14:49" x14ac:dyDescent="0.35">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row>
    <row r="300" spans="14:49" x14ac:dyDescent="0.35">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row>
    <row r="301" spans="14:49" x14ac:dyDescent="0.35">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row>
    <row r="302" spans="14:49" x14ac:dyDescent="0.35">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row>
    <row r="303" spans="14:49" x14ac:dyDescent="0.35">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row>
    <row r="304" spans="14:49" x14ac:dyDescent="0.35">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row>
    <row r="305" spans="14:49" x14ac:dyDescent="0.35">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row>
    <row r="306" spans="14:49" x14ac:dyDescent="0.35">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row>
    <row r="307" spans="14:49" x14ac:dyDescent="0.35">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row>
    <row r="308" spans="14:49" x14ac:dyDescent="0.35">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row>
    <row r="309" spans="14:49" x14ac:dyDescent="0.35">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row>
    <row r="310" spans="14:49" x14ac:dyDescent="0.35">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row>
    <row r="311" spans="14:49" x14ac:dyDescent="0.35">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row>
    <row r="312" spans="14:49" x14ac:dyDescent="0.35">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row>
    <row r="313" spans="14:49" x14ac:dyDescent="0.35">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row>
    <row r="314" spans="14:49" x14ac:dyDescent="0.35">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row>
    <row r="315" spans="14:49" x14ac:dyDescent="0.35">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row>
    <row r="316" spans="14:49" x14ac:dyDescent="0.35">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row>
    <row r="317" spans="14:49" x14ac:dyDescent="0.35">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row>
    <row r="318" spans="14:49" x14ac:dyDescent="0.35">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row>
    <row r="319" spans="14:49" x14ac:dyDescent="0.35">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row>
    <row r="320" spans="14:49" x14ac:dyDescent="0.35">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row>
    <row r="321" spans="14:49" x14ac:dyDescent="0.35">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row>
    <row r="322" spans="14:49" x14ac:dyDescent="0.35">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row>
    <row r="323" spans="14:49" x14ac:dyDescent="0.35">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row>
    <row r="324" spans="14:49" x14ac:dyDescent="0.35">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row>
    <row r="325" spans="14:49" x14ac:dyDescent="0.35">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row>
    <row r="326" spans="14:49" x14ac:dyDescent="0.35">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row>
    <row r="327" spans="14:49" x14ac:dyDescent="0.35">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row>
    <row r="328" spans="14:49" x14ac:dyDescent="0.35">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row>
    <row r="329" spans="14:49" x14ac:dyDescent="0.35">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row>
    <row r="330" spans="14:49" x14ac:dyDescent="0.35">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row>
    <row r="331" spans="14:49" x14ac:dyDescent="0.35">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row>
    <row r="332" spans="14:49" x14ac:dyDescent="0.35">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row>
    <row r="333" spans="14:49" x14ac:dyDescent="0.35">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row>
    <row r="334" spans="14:49" x14ac:dyDescent="0.35">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row>
    <row r="335" spans="14:49" x14ac:dyDescent="0.35">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row>
    <row r="336" spans="14:49" x14ac:dyDescent="0.35">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row>
    <row r="337" spans="14:49" x14ac:dyDescent="0.35">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row>
    <row r="338" spans="14:49" x14ac:dyDescent="0.35">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row>
    <row r="339" spans="14:49" x14ac:dyDescent="0.35">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row>
    <row r="340" spans="14:49" x14ac:dyDescent="0.35">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row>
    <row r="341" spans="14:49" x14ac:dyDescent="0.35">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row>
    <row r="342" spans="14:49" x14ac:dyDescent="0.35">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row>
    <row r="343" spans="14:49" x14ac:dyDescent="0.35">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row>
    <row r="344" spans="14:49" x14ac:dyDescent="0.35">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row>
    <row r="345" spans="14:49" x14ac:dyDescent="0.35">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row>
    <row r="346" spans="14:49" x14ac:dyDescent="0.35">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row>
    <row r="347" spans="14:49" x14ac:dyDescent="0.35">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row>
    <row r="348" spans="14:49" x14ac:dyDescent="0.35">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row>
    <row r="349" spans="14:49" x14ac:dyDescent="0.35">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row>
    <row r="350" spans="14:49" x14ac:dyDescent="0.35">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row>
    <row r="351" spans="14:49" x14ac:dyDescent="0.35">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row>
    <row r="352" spans="14:49" x14ac:dyDescent="0.35">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row>
    <row r="353" spans="14:49" x14ac:dyDescent="0.35">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row>
    <row r="354" spans="14:49" x14ac:dyDescent="0.35">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row>
    <row r="355" spans="14:49" x14ac:dyDescent="0.35">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row>
    <row r="356" spans="14:49" x14ac:dyDescent="0.35">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row>
    <row r="357" spans="14:49" x14ac:dyDescent="0.35">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row>
    <row r="358" spans="14:49" x14ac:dyDescent="0.35">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row>
    <row r="359" spans="14:49" x14ac:dyDescent="0.35">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row>
    <row r="360" spans="14:49" x14ac:dyDescent="0.35">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row>
    <row r="361" spans="14:49" x14ac:dyDescent="0.35">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row>
    <row r="362" spans="14:49" x14ac:dyDescent="0.35">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row>
    <row r="363" spans="14:49" x14ac:dyDescent="0.35">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row>
    <row r="364" spans="14:49" x14ac:dyDescent="0.35">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row>
    <row r="365" spans="14:49" x14ac:dyDescent="0.35">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row>
    <row r="366" spans="14:49" x14ac:dyDescent="0.35">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row>
    <row r="367" spans="14:49" x14ac:dyDescent="0.35">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row>
    <row r="368" spans="14:49" x14ac:dyDescent="0.35">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row>
    <row r="369" spans="14:49" x14ac:dyDescent="0.35">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row>
    <row r="370" spans="14:49" x14ac:dyDescent="0.35">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row>
    <row r="371" spans="14:49" x14ac:dyDescent="0.35">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row>
    <row r="372" spans="14:49" x14ac:dyDescent="0.35">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row>
    <row r="373" spans="14:49" x14ac:dyDescent="0.35">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row>
    <row r="374" spans="14:49" x14ac:dyDescent="0.35">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row>
    <row r="375" spans="14:49" x14ac:dyDescent="0.35">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row>
    <row r="376" spans="14:49" x14ac:dyDescent="0.35">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row>
    <row r="377" spans="14:49" x14ac:dyDescent="0.35">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row>
    <row r="378" spans="14:49" x14ac:dyDescent="0.35">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row>
    <row r="379" spans="14:49" x14ac:dyDescent="0.35">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row>
    <row r="380" spans="14:49" x14ac:dyDescent="0.35">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row>
    <row r="381" spans="14:49" x14ac:dyDescent="0.35">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row>
    <row r="382" spans="14:49" x14ac:dyDescent="0.35">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row>
    <row r="383" spans="14:49" x14ac:dyDescent="0.35">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row>
    <row r="384" spans="14:49" x14ac:dyDescent="0.35">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row>
    <row r="385" spans="14:49" x14ac:dyDescent="0.35">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row>
    <row r="386" spans="14:49" x14ac:dyDescent="0.35">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row>
    <row r="387" spans="14:49" x14ac:dyDescent="0.35">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row>
    <row r="388" spans="14:49" x14ac:dyDescent="0.35">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row>
    <row r="389" spans="14:49" x14ac:dyDescent="0.35">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row>
    <row r="390" spans="14:49" x14ac:dyDescent="0.35">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row>
    <row r="391" spans="14:49" x14ac:dyDescent="0.35">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row>
    <row r="392" spans="14:49" x14ac:dyDescent="0.35">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row>
    <row r="393" spans="14:49" x14ac:dyDescent="0.35">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row>
    <row r="394" spans="14:49" x14ac:dyDescent="0.35">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row>
    <row r="395" spans="14:49" x14ac:dyDescent="0.35">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row>
    <row r="396" spans="14:49" x14ac:dyDescent="0.35">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row>
    <row r="397" spans="14:49" x14ac:dyDescent="0.35">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row>
    <row r="398" spans="14:49" x14ac:dyDescent="0.35">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row>
    <row r="399" spans="14:49" x14ac:dyDescent="0.35">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row>
    <row r="400" spans="14:49" x14ac:dyDescent="0.35">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row>
    <row r="401" spans="14:49" x14ac:dyDescent="0.35">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row>
    <row r="402" spans="14:49" x14ac:dyDescent="0.35">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row>
    <row r="403" spans="14:49" x14ac:dyDescent="0.35">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row>
    <row r="404" spans="14:49" x14ac:dyDescent="0.35">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row>
    <row r="405" spans="14:49" x14ac:dyDescent="0.35">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row>
    <row r="406" spans="14:49" x14ac:dyDescent="0.35">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row>
    <row r="407" spans="14:49" x14ac:dyDescent="0.35">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row>
    <row r="408" spans="14:49" x14ac:dyDescent="0.35">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row>
    <row r="409" spans="14:49" x14ac:dyDescent="0.35">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row>
    <row r="410" spans="14:49" x14ac:dyDescent="0.35">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row>
    <row r="411" spans="14:49" x14ac:dyDescent="0.35">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row>
    <row r="412" spans="14:49" x14ac:dyDescent="0.35">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row>
    <row r="413" spans="14:49" x14ac:dyDescent="0.35">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row>
    <row r="414" spans="14:49" x14ac:dyDescent="0.35">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row>
    <row r="415" spans="14:49" x14ac:dyDescent="0.35">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row>
    <row r="416" spans="14:49" x14ac:dyDescent="0.35">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row>
    <row r="417" spans="14:49" x14ac:dyDescent="0.35">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row>
    <row r="418" spans="14:49" x14ac:dyDescent="0.35">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row>
    <row r="419" spans="14:49" x14ac:dyDescent="0.35">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row>
    <row r="420" spans="14:49" x14ac:dyDescent="0.35">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row>
    <row r="421" spans="14:49" x14ac:dyDescent="0.35">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row>
    <row r="422" spans="14:49" x14ac:dyDescent="0.35">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row>
    <row r="423" spans="14:49" x14ac:dyDescent="0.35">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row>
    <row r="424" spans="14:49" x14ac:dyDescent="0.35">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row>
    <row r="425" spans="14:49" x14ac:dyDescent="0.35">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row>
    <row r="426" spans="14:49" x14ac:dyDescent="0.35">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row>
    <row r="427" spans="14:49" x14ac:dyDescent="0.35">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row>
    <row r="428" spans="14:49" x14ac:dyDescent="0.35">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row>
    <row r="429" spans="14:49" x14ac:dyDescent="0.35">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row>
    <row r="430" spans="14:49" x14ac:dyDescent="0.35">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row>
    <row r="431" spans="14:49" x14ac:dyDescent="0.35">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row>
    <row r="432" spans="14:49" x14ac:dyDescent="0.35">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row>
    <row r="433" spans="14:49" x14ac:dyDescent="0.35">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row>
    <row r="434" spans="14:49" x14ac:dyDescent="0.35">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row>
    <row r="435" spans="14:49" x14ac:dyDescent="0.35">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row>
    <row r="436" spans="14:49" x14ac:dyDescent="0.35">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row>
    <row r="437" spans="14:49" x14ac:dyDescent="0.35">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row>
    <row r="438" spans="14:49" x14ac:dyDescent="0.35">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row>
    <row r="439" spans="14:49" x14ac:dyDescent="0.35">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row>
    <row r="440" spans="14:49" x14ac:dyDescent="0.35">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row>
    <row r="441" spans="14:49" x14ac:dyDescent="0.35">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row>
    <row r="442" spans="14:49" x14ac:dyDescent="0.35">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row>
    <row r="443" spans="14:49" x14ac:dyDescent="0.35">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row>
    <row r="444" spans="14:49" x14ac:dyDescent="0.35">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row>
    <row r="445" spans="14:49" x14ac:dyDescent="0.35">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row>
    <row r="446" spans="14:49" x14ac:dyDescent="0.35">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row>
    <row r="447" spans="14:49" x14ac:dyDescent="0.35">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row>
    <row r="448" spans="14:49" x14ac:dyDescent="0.35">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row>
    <row r="449" spans="14:49" x14ac:dyDescent="0.35">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row>
    <row r="450" spans="14:49" x14ac:dyDescent="0.35">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row>
    <row r="451" spans="14:49" x14ac:dyDescent="0.35">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row>
    <row r="452" spans="14:49" x14ac:dyDescent="0.35">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row>
    <row r="453" spans="14:49" x14ac:dyDescent="0.35">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row>
    <row r="454" spans="14:49" x14ac:dyDescent="0.35">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row>
    <row r="455" spans="14:49" x14ac:dyDescent="0.35">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row>
    <row r="456" spans="14:49" x14ac:dyDescent="0.35">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row>
    <row r="457" spans="14:49" x14ac:dyDescent="0.35">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row>
    <row r="458" spans="14:49" x14ac:dyDescent="0.35">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row>
    <row r="459" spans="14:49" x14ac:dyDescent="0.35">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row>
    <row r="460" spans="14:49" x14ac:dyDescent="0.35">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row>
    <row r="461" spans="14:49" x14ac:dyDescent="0.35">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row>
    <row r="462" spans="14:49" x14ac:dyDescent="0.35">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row>
    <row r="463" spans="14:49" x14ac:dyDescent="0.35">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row>
    <row r="464" spans="14:49" x14ac:dyDescent="0.35">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row>
    <row r="465" spans="14:49" x14ac:dyDescent="0.35">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row>
    <row r="466" spans="14:49" x14ac:dyDescent="0.35">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row>
    <row r="467" spans="14:49" x14ac:dyDescent="0.35">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row>
    <row r="468" spans="14:49" x14ac:dyDescent="0.35">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row>
    <row r="469" spans="14:49" x14ac:dyDescent="0.35">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row>
    <row r="470" spans="14:49" x14ac:dyDescent="0.35">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row>
    <row r="471" spans="14:49" x14ac:dyDescent="0.35">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row>
    <row r="472" spans="14:49" x14ac:dyDescent="0.35">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row>
    <row r="473" spans="14:49" x14ac:dyDescent="0.35">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row>
    <row r="474" spans="14:49" x14ac:dyDescent="0.35">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row>
    <row r="475" spans="14:49" x14ac:dyDescent="0.35">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row>
    <row r="476" spans="14:49" x14ac:dyDescent="0.35">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row>
    <row r="477" spans="14:49" x14ac:dyDescent="0.35">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row>
    <row r="478" spans="14:49" x14ac:dyDescent="0.35">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row>
    <row r="479" spans="14:49" x14ac:dyDescent="0.35">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row>
    <row r="480" spans="14:49" x14ac:dyDescent="0.35">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row>
    <row r="481" spans="14:49" x14ac:dyDescent="0.35">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row>
    <row r="482" spans="14:49" x14ac:dyDescent="0.35">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row>
    <row r="483" spans="14:49" x14ac:dyDescent="0.35">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row>
    <row r="484" spans="14:49" x14ac:dyDescent="0.35">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row>
    <row r="485" spans="14:49" x14ac:dyDescent="0.35">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row>
    <row r="486" spans="14:49" x14ac:dyDescent="0.35">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row>
    <row r="487" spans="14:49" x14ac:dyDescent="0.35">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row>
    <row r="488" spans="14:49" x14ac:dyDescent="0.35">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row>
    <row r="489" spans="14:49" x14ac:dyDescent="0.35">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row>
    <row r="490" spans="14:49" x14ac:dyDescent="0.35">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row>
    <row r="491" spans="14:49" x14ac:dyDescent="0.35">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row>
    <row r="492" spans="14:49" x14ac:dyDescent="0.35">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row>
    <row r="493" spans="14:49" x14ac:dyDescent="0.35">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row>
    <row r="494" spans="14:49" x14ac:dyDescent="0.35">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row>
    <row r="495" spans="14:49" x14ac:dyDescent="0.35">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row>
    <row r="496" spans="14:49" x14ac:dyDescent="0.35">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row>
    <row r="497" spans="14:49" x14ac:dyDescent="0.35">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row>
    <row r="498" spans="14:49" x14ac:dyDescent="0.35">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row>
    <row r="499" spans="14:49" x14ac:dyDescent="0.35">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row>
    <row r="500" spans="14:49" x14ac:dyDescent="0.35">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row>
    <row r="501" spans="14:49" x14ac:dyDescent="0.35">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row>
    <row r="502" spans="14:49" x14ac:dyDescent="0.35">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row>
    <row r="503" spans="14:49" x14ac:dyDescent="0.35">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row>
    <row r="504" spans="14:49" x14ac:dyDescent="0.35">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row>
    <row r="505" spans="14:49" x14ac:dyDescent="0.35">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row>
    <row r="506" spans="14:49" x14ac:dyDescent="0.35">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row>
    <row r="507" spans="14:49" x14ac:dyDescent="0.35">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row>
    <row r="508" spans="14:49" x14ac:dyDescent="0.35">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row>
    <row r="509" spans="14:49" x14ac:dyDescent="0.35">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row>
    <row r="510" spans="14:49" x14ac:dyDescent="0.35">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row>
    <row r="511" spans="14:49" x14ac:dyDescent="0.35">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row>
    <row r="512" spans="14:49" x14ac:dyDescent="0.35">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row>
    <row r="513" spans="14:49" x14ac:dyDescent="0.35">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row>
    <row r="514" spans="14:49" x14ac:dyDescent="0.35">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row>
    <row r="515" spans="14:49" x14ac:dyDescent="0.35">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row>
    <row r="516" spans="14:49" x14ac:dyDescent="0.35">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row>
    <row r="517" spans="14:49" x14ac:dyDescent="0.35">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row>
    <row r="518" spans="14:49" x14ac:dyDescent="0.35">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row>
    <row r="519" spans="14:49" x14ac:dyDescent="0.35">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row>
    <row r="520" spans="14:49" x14ac:dyDescent="0.35">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row>
    <row r="521" spans="14:49" x14ac:dyDescent="0.35">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row>
    <row r="522" spans="14:49" x14ac:dyDescent="0.35">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row>
    <row r="523" spans="14:49" x14ac:dyDescent="0.35">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row>
    <row r="524" spans="14:49" x14ac:dyDescent="0.35">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row>
    <row r="525" spans="14:49" x14ac:dyDescent="0.35">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row>
    <row r="526" spans="14:49" x14ac:dyDescent="0.35">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row>
    <row r="527" spans="14:49" x14ac:dyDescent="0.35">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row>
    <row r="528" spans="14:49" x14ac:dyDescent="0.35">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row>
    <row r="529" spans="14:49" x14ac:dyDescent="0.35">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row>
    <row r="530" spans="14:49" x14ac:dyDescent="0.35">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row>
    <row r="531" spans="14:49" x14ac:dyDescent="0.35">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row>
    <row r="532" spans="14:49" x14ac:dyDescent="0.35">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row>
    <row r="533" spans="14:49" x14ac:dyDescent="0.35">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row>
    <row r="534" spans="14:49" x14ac:dyDescent="0.35">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row>
    <row r="535" spans="14:49" x14ac:dyDescent="0.35">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row>
    <row r="536" spans="14:49" x14ac:dyDescent="0.35">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row>
    <row r="537" spans="14:49" x14ac:dyDescent="0.35">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row>
    <row r="538" spans="14:49" x14ac:dyDescent="0.35">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row>
    <row r="539" spans="14:49" x14ac:dyDescent="0.35">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row>
    <row r="540" spans="14:49" x14ac:dyDescent="0.35">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row>
    <row r="541" spans="14:49" x14ac:dyDescent="0.35">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row>
    <row r="542" spans="14:49" x14ac:dyDescent="0.35">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row>
    <row r="543" spans="14:49" x14ac:dyDescent="0.35">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row>
    <row r="544" spans="14:49" x14ac:dyDescent="0.35">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row>
    <row r="545" spans="14:49" x14ac:dyDescent="0.35">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row>
    <row r="546" spans="14:49" x14ac:dyDescent="0.35">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row>
    <row r="547" spans="14:49" x14ac:dyDescent="0.35">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row>
    <row r="548" spans="14:49" x14ac:dyDescent="0.35">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row>
    <row r="549" spans="14:49" x14ac:dyDescent="0.35">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row>
    <row r="550" spans="14:49" x14ac:dyDescent="0.35">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row>
    <row r="551" spans="14:49" x14ac:dyDescent="0.35">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row>
    <row r="552" spans="14:49" x14ac:dyDescent="0.35">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row>
    <row r="553" spans="14:49" x14ac:dyDescent="0.35">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row>
    <row r="554" spans="14:49" x14ac:dyDescent="0.35">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row>
    <row r="555" spans="14:49" x14ac:dyDescent="0.35">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row>
    <row r="556" spans="14:49" x14ac:dyDescent="0.35">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row>
    <row r="557" spans="14:49" x14ac:dyDescent="0.35">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row>
    <row r="558" spans="14:49" x14ac:dyDescent="0.35">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row>
    <row r="559" spans="14:49" x14ac:dyDescent="0.35">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row>
    <row r="560" spans="14:49" x14ac:dyDescent="0.35">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row>
    <row r="561" spans="14:49" x14ac:dyDescent="0.35">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row>
    <row r="562" spans="14:49" x14ac:dyDescent="0.35">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row>
    <row r="563" spans="14:49" x14ac:dyDescent="0.35">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row>
    <row r="564" spans="14:49" x14ac:dyDescent="0.35">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row>
    <row r="565" spans="14:49" x14ac:dyDescent="0.35">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row>
    <row r="566" spans="14:49" x14ac:dyDescent="0.35">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row>
    <row r="567" spans="14:49" x14ac:dyDescent="0.35">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row>
    <row r="568" spans="14:49" x14ac:dyDescent="0.35">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row>
    <row r="569" spans="14:49" x14ac:dyDescent="0.35">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row>
    <row r="570" spans="14:49" x14ac:dyDescent="0.35">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row>
    <row r="571" spans="14:49" x14ac:dyDescent="0.35">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row>
    <row r="572" spans="14:49" x14ac:dyDescent="0.35">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row>
    <row r="573" spans="14:49" x14ac:dyDescent="0.35">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row>
    <row r="574" spans="14:49" x14ac:dyDescent="0.35">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row>
    <row r="575" spans="14:49" x14ac:dyDescent="0.35">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row>
    <row r="576" spans="14:49" x14ac:dyDescent="0.35">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row>
    <row r="577" spans="14:49" x14ac:dyDescent="0.35">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row>
    <row r="578" spans="14:49" x14ac:dyDescent="0.35">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row>
    <row r="579" spans="14:49" x14ac:dyDescent="0.35">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row>
    <row r="580" spans="14:49" x14ac:dyDescent="0.35">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row>
    <row r="581" spans="14:49" x14ac:dyDescent="0.35">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row>
    <row r="582" spans="14:49" x14ac:dyDescent="0.35">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row>
    <row r="583" spans="14:49" x14ac:dyDescent="0.35">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row>
    <row r="584" spans="14:49" x14ac:dyDescent="0.35">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row>
    <row r="585" spans="14:49" x14ac:dyDescent="0.35">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row>
    <row r="586" spans="14:49" x14ac:dyDescent="0.35">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row>
    <row r="587" spans="14:49" x14ac:dyDescent="0.35">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row>
    <row r="588" spans="14:49" x14ac:dyDescent="0.35">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row>
    <row r="589" spans="14:49" x14ac:dyDescent="0.35">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row>
    <row r="590" spans="14:49" x14ac:dyDescent="0.35">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row>
    <row r="591" spans="14:49" x14ac:dyDescent="0.35">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row>
    <row r="592" spans="14:49" x14ac:dyDescent="0.35">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row>
    <row r="593" spans="14:49" x14ac:dyDescent="0.35">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row>
    <row r="594" spans="14:49" x14ac:dyDescent="0.35">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row>
    <row r="595" spans="14:49" x14ac:dyDescent="0.35">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row>
    <row r="596" spans="14:49" x14ac:dyDescent="0.35">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row>
    <row r="597" spans="14:49" x14ac:dyDescent="0.35">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row>
    <row r="598" spans="14:49" x14ac:dyDescent="0.35">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row>
    <row r="599" spans="14:49" x14ac:dyDescent="0.35">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row>
    <row r="600" spans="14:49" x14ac:dyDescent="0.35">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row>
    <row r="601" spans="14:49" x14ac:dyDescent="0.35">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row>
    <row r="602" spans="14:49" x14ac:dyDescent="0.35">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row>
    <row r="603" spans="14:49" x14ac:dyDescent="0.35">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row>
    <row r="604" spans="14:49" x14ac:dyDescent="0.35">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row>
    <row r="605" spans="14:49" x14ac:dyDescent="0.35">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row>
    <row r="606" spans="14:49" x14ac:dyDescent="0.35">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row>
    <row r="607" spans="14:49" x14ac:dyDescent="0.35">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row>
    <row r="608" spans="14:49" x14ac:dyDescent="0.35">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row>
    <row r="609" spans="14:49" x14ac:dyDescent="0.35">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row>
    <row r="610" spans="14:49" x14ac:dyDescent="0.35">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row>
    <row r="611" spans="14:49" x14ac:dyDescent="0.35">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row>
    <row r="612" spans="14:49" x14ac:dyDescent="0.35">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row>
    <row r="613" spans="14:49" x14ac:dyDescent="0.35">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row>
    <row r="614" spans="14:49" x14ac:dyDescent="0.35">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row>
    <row r="615" spans="14:49" x14ac:dyDescent="0.35">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row>
    <row r="616" spans="14:49" x14ac:dyDescent="0.35">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row>
    <row r="617" spans="14:49" x14ac:dyDescent="0.35">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row>
    <row r="618" spans="14:49" x14ac:dyDescent="0.35">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row>
    <row r="619" spans="14:49" x14ac:dyDescent="0.35">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row>
    <row r="620" spans="14:49" x14ac:dyDescent="0.35">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row>
    <row r="621" spans="14:49" x14ac:dyDescent="0.35">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row>
    <row r="622" spans="14:49" x14ac:dyDescent="0.35">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row>
    <row r="623" spans="14:49" x14ac:dyDescent="0.35">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row>
    <row r="624" spans="14:49" x14ac:dyDescent="0.35">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row>
    <row r="625" spans="14:49" x14ac:dyDescent="0.35">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row>
    <row r="626" spans="14:49" x14ac:dyDescent="0.35">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row>
    <row r="627" spans="14:49" x14ac:dyDescent="0.35">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row>
    <row r="628" spans="14:49" x14ac:dyDescent="0.35">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row>
    <row r="629" spans="14:49" x14ac:dyDescent="0.35">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row>
    <row r="630" spans="14:49" x14ac:dyDescent="0.35">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row>
    <row r="631" spans="14:49" x14ac:dyDescent="0.35">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row>
    <row r="632" spans="14:49" x14ac:dyDescent="0.35">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row>
    <row r="633" spans="14:49" x14ac:dyDescent="0.35">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row>
    <row r="634" spans="14:49" x14ac:dyDescent="0.35">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row>
    <row r="635" spans="14:49" x14ac:dyDescent="0.35">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row>
    <row r="636" spans="14:49" x14ac:dyDescent="0.35">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row>
    <row r="637" spans="14:49" x14ac:dyDescent="0.35">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row>
    <row r="638" spans="14:49" x14ac:dyDescent="0.35">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row>
    <row r="639" spans="14:49" x14ac:dyDescent="0.35">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row>
    <row r="640" spans="14:49" x14ac:dyDescent="0.35">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row>
    <row r="641" spans="14:49" x14ac:dyDescent="0.35">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row>
    <row r="642" spans="14:49" x14ac:dyDescent="0.35">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row>
    <row r="643" spans="14:49" x14ac:dyDescent="0.35">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row>
    <row r="644" spans="14:49" x14ac:dyDescent="0.35">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row>
    <row r="645" spans="14:49" x14ac:dyDescent="0.35">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row>
    <row r="646" spans="14:49" x14ac:dyDescent="0.35">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row>
    <row r="647" spans="14:49" x14ac:dyDescent="0.35">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row>
    <row r="648" spans="14:49" x14ac:dyDescent="0.35">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row>
    <row r="649" spans="14:49" x14ac:dyDescent="0.35">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row>
    <row r="650" spans="14:49" x14ac:dyDescent="0.35">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row>
    <row r="651" spans="14:49" x14ac:dyDescent="0.35">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row>
    <row r="652" spans="14:49" x14ac:dyDescent="0.35">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row>
    <row r="653" spans="14:49" x14ac:dyDescent="0.35">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row>
    <row r="654" spans="14:49" x14ac:dyDescent="0.35">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row>
    <row r="655" spans="14:49" x14ac:dyDescent="0.35">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row>
    <row r="656" spans="14:49" x14ac:dyDescent="0.35">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row>
    <row r="657" spans="14:49" x14ac:dyDescent="0.35">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row>
    <row r="658" spans="14:49" x14ac:dyDescent="0.35">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row>
    <row r="659" spans="14:49" x14ac:dyDescent="0.35">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row>
    <row r="660" spans="14:49" x14ac:dyDescent="0.35">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row>
    <row r="661" spans="14:49" x14ac:dyDescent="0.35">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row>
    <row r="662" spans="14:49" x14ac:dyDescent="0.35">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row>
    <row r="663" spans="14:49" x14ac:dyDescent="0.35">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row>
    <row r="664" spans="14:49" x14ac:dyDescent="0.35">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row>
    <row r="665" spans="14:49" x14ac:dyDescent="0.35">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row>
    <row r="666" spans="14:49" x14ac:dyDescent="0.35">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row>
    <row r="667" spans="14:49" x14ac:dyDescent="0.35">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row>
    <row r="668" spans="14:49" x14ac:dyDescent="0.35">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row>
    <row r="669" spans="14:49" x14ac:dyDescent="0.35">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row>
    <row r="670" spans="14:49" x14ac:dyDescent="0.35">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row>
    <row r="671" spans="14:49" x14ac:dyDescent="0.35">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row>
    <row r="672" spans="14:49" x14ac:dyDescent="0.35">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row>
    <row r="673" spans="14:49" x14ac:dyDescent="0.35">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row>
    <row r="674" spans="14:49" x14ac:dyDescent="0.35">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row>
    <row r="675" spans="14:49" x14ac:dyDescent="0.35">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row>
    <row r="676" spans="14:49" x14ac:dyDescent="0.35">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row>
    <row r="677" spans="14:49" x14ac:dyDescent="0.35">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row>
    <row r="678" spans="14:49" x14ac:dyDescent="0.35">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row>
    <row r="679" spans="14:49" x14ac:dyDescent="0.35">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row>
    <row r="680" spans="14:49" x14ac:dyDescent="0.35">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row>
    <row r="681" spans="14:49" x14ac:dyDescent="0.35">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row>
    <row r="682" spans="14:49" x14ac:dyDescent="0.35">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row>
    <row r="683" spans="14:49" x14ac:dyDescent="0.35">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row>
    <row r="684" spans="14:49" x14ac:dyDescent="0.35">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row>
    <row r="685" spans="14:49" x14ac:dyDescent="0.35">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row>
    <row r="686" spans="14:49" x14ac:dyDescent="0.35">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row>
    <row r="687" spans="14:49" x14ac:dyDescent="0.35">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row>
    <row r="688" spans="14:49" x14ac:dyDescent="0.35">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row>
    <row r="689" spans="14:49" x14ac:dyDescent="0.35">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row>
    <row r="690" spans="14:49" x14ac:dyDescent="0.35">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row>
    <row r="691" spans="14:49" x14ac:dyDescent="0.35">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row>
    <row r="692" spans="14:49" x14ac:dyDescent="0.35">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row>
    <row r="693" spans="14:49" x14ac:dyDescent="0.35">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row>
    <row r="694" spans="14:49" x14ac:dyDescent="0.35">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row>
    <row r="695" spans="14:49" x14ac:dyDescent="0.35">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row>
    <row r="696" spans="14:49" x14ac:dyDescent="0.35">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row>
    <row r="697" spans="14:49" x14ac:dyDescent="0.35">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row>
    <row r="698" spans="14:49" x14ac:dyDescent="0.35">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row>
    <row r="699" spans="14:49" x14ac:dyDescent="0.35">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row>
    <row r="700" spans="14:49" x14ac:dyDescent="0.35">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row>
    <row r="701" spans="14:49" x14ac:dyDescent="0.35">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row>
    <row r="702" spans="14:49" x14ac:dyDescent="0.35">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row>
    <row r="703" spans="14:49" x14ac:dyDescent="0.35">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row>
    <row r="704" spans="14:49" x14ac:dyDescent="0.35">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row>
    <row r="705" spans="14:49" x14ac:dyDescent="0.35">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row>
    <row r="706" spans="14:49" x14ac:dyDescent="0.35">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row>
    <row r="707" spans="14:49" x14ac:dyDescent="0.35">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row>
    <row r="708" spans="14:49" x14ac:dyDescent="0.35">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row>
    <row r="709" spans="14:49" x14ac:dyDescent="0.35">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row>
    <row r="710" spans="14:49" x14ac:dyDescent="0.35">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row>
    <row r="711" spans="14:49" x14ac:dyDescent="0.35">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row>
    <row r="712" spans="14:49" x14ac:dyDescent="0.35">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row>
    <row r="713" spans="14:49" x14ac:dyDescent="0.35">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row>
    <row r="714" spans="14:49" x14ac:dyDescent="0.35">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row>
    <row r="715" spans="14:49" x14ac:dyDescent="0.35">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row>
    <row r="716" spans="14:49" x14ac:dyDescent="0.35">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row>
    <row r="717" spans="14:49" x14ac:dyDescent="0.35">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row>
    <row r="718" spans="14:49" x14ac:dyDescent="0.35">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row>
    <row r="719" spans="14:49" x14ac:dyDescent="0.35">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row>
    <row r="720" spans="14:49" x14ac:dyDescent="0.35">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row>
    <row r="721" spans="14:49" x14ac:dyDescent="0.35">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row>
    <row r="722" spans="14:49" x14ac:dyDescent="0.35">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row>
    <row r="723" spans="14:49" x14ac:dyDescent="0.35">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row>
    <row r="724" spans="14:49" x14ac:dyDescent="0.35">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row>
    <row r="725" spans="14:49" x14ac:dyDescent="0.35">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row>
    <row r="726" spans="14:49" x14ac:dyDescent="0.35">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row>
    <row r="727" spans="14:49" x14ac:dyDescent="0.35">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row>
    <row r="728" spans="14:49" x14ac:dyDescent="0.35">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row>
    <row r="729" spans="14:49" x14ac:dyDescent="0.35">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row>
    <row r="730" spans="14:49" x14ac:dyDescent="0.35">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row>
    <row r="731" spans="14:49" x14ac:dyDescent="0.35">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row>
    <row r="732" spans="14:49" x14ac:dyDescent="0.35">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row>
    <row r="733" spans="14:49" x14ac:dyDescent="0.35">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row>
    <row r="734" spans="14:49" x14ac:dyDescent="0.35">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row>
    <row r="735" spans="14:49" x14ac:dyDescent="0.35">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row>
    <row r="736" spans="14:49" x14ac:dyDescent="0.35">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row>
    <row r="737" spans="14:49" x14ac:dyDescent="0.35">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row>
    <row r="738" spans="14:49" x14ac:dyDescent="0.35">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row>
    <row r="739" spans="14:49" x14ac:dyDescent="0.35">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row>
    <row r="740" spans="14:49" x14ac:dyDescent="0.35">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row>
    <row r="741" spans="14:49" x14ac:dyDescent="0.35">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row>
    <row r="742" spans="14:49" x14ac:dyDescent="0.35">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row>
    <row r="743" spans="14:49" x14ac:dyDescent="0.35">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row>
    <row r="744" spans="14:49" x14ac:dyDescent="0.35">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row>
    <row r="745" spans="14:49" x14ac:dyDescent="0.35">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row>
    <row r="746" spans="14:49" x14ac:dyDescent="0.35">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row>
    <row r="747" spans="14:49" x14ac:dyDescent="0.35">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row>
    <row r="748" spans="14:49" x14ac:dyDescent="0.35">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row>
    <row r="749" spans="14:49" x14ac:dyDescent="0.35">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row>
    <row r="750" spans="14:49" x14ac:dyDescent="0.35">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row>
    <row r="751" spans="14:49" x14ac:dyDescent="0.35">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row>
    <row r="752" spans="14:49" x14ac:dyDescent="0.35">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row>
    <row r="753" spans="14:49" x14ac:dyDescent="0.35">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row>
    <row r="754" spans="14:49" x14ac:dyDescent="0.35">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row>
    <row r="755" spans="14:49" x14ac:dyDescent="0.35">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row>
    <row r="756" spans="14:49" x14ac:dyDescent="0.35">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row>
    <row r="757" spans="14:49" x14ac:dyDescent="0.35">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row>
    <row r="758" spans="14:49" x14ac:dyDescent="0.35">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row>
    <row r="759" spans="14:49" x14ac:dyDescent="0.35">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row>
    <row r="760" spans="14:49" x14ac:dyDescent="0.35">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row>
    <row r="761" spans="14:49" x14ac:dyDescent="0.35">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row>
    <row r="762" spans="14:49" x14ac:dyDescent="0.35">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row>
    <row r="763" spans="14:49" x14ac:dyDescent="0.35">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row>
    <row r="764" spans="14:49" x14ac:dyDescent="0.35">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row>
    <row r="765" spans="14:49" x14ac:dyDescent="0.35">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row>
    <row r="766" spans="14:49" x14ac:dyDescent="0.35">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row>
    <row r="767" spans="14:49" x14ac:dyDescent="0.35">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row>
    <row r="768" spans="14:49" x14ac:dyDescent="0.35">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row>
    <row r="769" spans="14:49" x14ac:dyDescent="0.35">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row>
    <row r="770" spans="14:49" x14ac:dyDescent="0.35">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row>
    <row r="771" spans="14:49" x14ac:dyDescent="0.35">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row>
    <row r="772" spans="14:49" x14ac:dyDescent="0.35">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row>
    <row r="773" spans="14:49" x14ac:dyDescent="0.35">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row>
    <row r="774" spans="14:49" x14ac:dyDescent="0.35">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row>
    <row r="775" spans="14:49" x14ac:dyDescent="0.35">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row>
    <row r="776" spans="14:49" x14ac:dyDescent="0.35">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row>
    <row r="777" spans="14:49" x14ac:dyDescent="0.35">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row>
    <row r="778" spans="14:49" x14ac:dyDescent="0.35">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row>
    <row r="779" spans="14:49" x14ac:dyDescent="0.35">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row>
    <row r="780" spans="14:49" x14ac:dyDescent="0.35">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row>
    <row r="781" spans="14:49" x14ac:dyDescent="0.35">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row>
    <row r="782" spans="14:49" x14ac:dyDescent="0.35">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row>
    <row r="783" spans="14:49" x14ac:dyDescent="0.35">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row>
    <row r="784" spans="14:49" x14ac:dyDescent="0.35">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row>
    <row r="785" spans="14:49" x14ac:dyDescent="0.35">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row>
    <row r="786" spans="14:49" x14ac:dyDescent="0.35">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row>
    <row r="787" spans="14:49" x14ac:dyDescent="0.35">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row>
    <row r="788" spans="14:49" x14ac:dyDescent="0.35">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row>
    <row r="789" spans="14:49" x14ac:dyDescent="0.35">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row>
    <row r="790" spans="14:49" x14ac:dyDescent="0.35">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row>
    <row r="791" spans="14:49" x14ac:dyDescent="0.35">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row>
    <row r="792" spans="14:49" x14ac:dyDescent="0.35">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row>
    <row r="793" spans="14:49" x14ac:dyDescent="0.35">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row>
    <row r="794" spans="14:49" x14ac:dyDescent="0.35">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row>
    <row r="795" spans="14:49" x14ac:dyDescent="0.35">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row>
    <row r="796" spans="14:49" x14ac:dyDescent="0.35">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row>
    <row r="797" spans="14:49" x14ac:dyDescent="0.35">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row>
    <row r="798" spans="14:49" x14ac:dyDescent="0.35">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row>
    <row r="799" spans="14:49" x14ac:dyDescent="0.35">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row>
    <row r="800" spans="14:49" x14ac:dyDescent="0.35">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row>
    <row r="801" spans="14:49" x14ac:dyDescent="0.35">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row>
    <row r="802" spans="14:49" x14ac:dyDescent="0.35">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row>
    <row r="803" spans="14:49" x14ac:dyDescent="0.35">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row>
    <row r="804" spans="14:49" x14ac:dyDescent="0.35">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row>
    <row r="805" spans="14:49" x14ac:dyDescent="0.35">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row>
    <row r="806" spans="14:49" x14ac:dyDescent="0.35">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row>
    <row r="807" spans="14:49" x14ac:dyDescent="0.35">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row>
    <row r="808" spans="14:49" x14ac:dyDescent="0.35">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row>
    <row r="809" spans="14:49" x14ac:dyDescent="0.35">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row>
    <row r="810" spans="14:49" x14ac:dyDescent="0.35">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row>
    <row r="811" spans="14:49" x14ac:dyDescent="0.35">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row>
    <row r="812" spans="14:49" x14ac:dyDescent="0.35">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row>
    <row r="813" spans="14:49" x14ac:dyDescent="0.35">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row>
    <row r="814" spans="14:49" x14ac:dyDescent="0.35">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row>
    <row r="815" spans="14:49" x14ac:dyDescent="0.35">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row>
    <row r="816" spans="14:49" x14ac:dyDescent="0.35">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row>
    <row r="817" spans="14:49" x14ac:dyDescent="0.35">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row>
    <row r="818" spans="14:49" x14ac:dyDescent="0.35">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row>
    <row r="819" spans="14:49" x14ac:dyDescent="0.35">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row>
    <row r="820" spans="14:49" x14ac:dyDescent="0.35">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row>
    <row r="821" spans="14:49" x14ac:dyDescent="0.35">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row>
    <row r="822" spans="14:49" x14ac:dyDescent="0.35">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row>
    <row r="823" spans="14:49" x14ac:dyDescent="0.35">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row>
    <row r="824" spans="14:49" x14ac:dyDescent="0.35">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row>
    <row r="825" spans="14:49" x14ac:dyDescent="0.35">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row>
    <row r="826" spans="14:49" x14ac:dyDescent="0.35">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row>
    <row r="827" spans="14:49" x14ac:dyDescent="0.35">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row>
    <row r="828" spans="14:49" x14ac:dyDescent="0.35">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row>
    <row r="829" spans="14:49" x14ac:dyDescent="0.35">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row>
    <row r="830" spans="14:49" x14ac:dyDescent="0.35">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row>
    <row r="831" spans="14:49" x14ac:dyDescent="0.35">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row>
    <row r="832" spans="14:49" x14ac:dyDescent="0.35">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row>
    <row r="833" spans="14:49" x14ac:dyDescent="0.35">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row>
    <row r="834" spans="14:49" x14ac:dyDescent="0.35">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row>
    <row r="835" spans="14:49" x14ac:dyDescent="0.35">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row>
    <row r="836" spans="14:49" x14ac:dyDescent="0.35">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row>
    <row r="837" spans="14:49" x14ac:dyDescent="0.35">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row>
    <row r="838" spans="14:49" x14ac:dyDescent="0.35">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row>
    <row r="839" spans="14:49" x14ac:dyDescent="0.35">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row>
    <row r="840" spans="14:49" x14ac:dyDescent="0.35">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row>
    <row r="841" spans="14:49" x14ac:dyDescent="0.35">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row>
    <row r="842" spans="14:49" x14ac:dyDescent="0.35">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row>
    <row r="843" spans="14:49" x14ac:dyDescent="0.35">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row>
    <row r="844" spans="14:49" x14ac:dyDescent="0.35">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row>
    <row r="845" spans="14:49" x14ac:dyDescent="0.35">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row>
    <row r="846" spans="14:49" x14ac:dyDescent="0.35">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row>
    <row r="847" spans="14:49" x14ac:dyDescent="0.35">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row>
    <row r="848" spans="14:49" x14ac:dyDescent="0.35">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row>
    <row r="849" spans="14:49" x14ac:dyDescent="0.35">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row>
    <row r="850" spans="14:49" x14ac:dyDescent="0.35">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row>
    <row r="851" spans="14:49" x14ac:dyDescent="0.35">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row>
    <row r="852" spans="14:49" x14ac:dyDescent="0.35">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row>
    <row r="853" spans="14:49" x14ac:dyDescent="0.35">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row>
    <row r="854" spans="14:49" x14ac:dyDescent="0.35">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row>
    <row r="855" spans="14:49" x14ac:dyDescent="0.35">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row>
    <row r="856" spans="14:49" x14ac:dyDescent="0.35">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row>
    <row r="857" spans="14:49" x14ac:dyDescent="0.35">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row>
    <row r="858" spans="14:49" x14ac:dyDescent="0.35">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row>
    <row r="859" spans="14:49" x14ac:dyDescent="0.35">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row>
    <row r="860" spans="14:49" x14ac:dyDescent="0.35">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row>
    <row r="861" spans="14:49" x14ac:dyDescent="0.35">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row>
    <row r="862" spans="14:49" x14ac:dyDescent="0.35">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row>
    <row r="863" spans="14:49" x14ac:dyDescent="0.35">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row>
    <row r="864" spans="14:49" x14ac:dyDescent="0.35">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row>
    <row r="865" spans="14:49" x14ac:dyDescent="0.35">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row>
    <row r="866" spans="14:49" x14ac:dyDescent="0.35">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row>
    <row r="867" spans="14:49" x14ac:dyDescent="0.35">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row>
    <row r="868" spans="14:49" x14ac:dyDescent="0.35">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row>
    <row r="869" spans="14:49" x14ac:dyDescent="0.35">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row>
    <row r="870" spans="14:49" x14ac:dyDescent="0.35">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row>
    <row r="871" spans="14:49" x14ac:dyDescent="0.35">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row>
    <row r="872" spans="14:49" x14ac:dyDescent="0.35">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row>
    <row r="873" spans="14:49" x14ac:dyDescent="0.35">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row>
    <row r="874" spans="14:49" x14ac:dyDescent="0.35">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row>
    <row r="875" spans="14:49" x14ac:dyDescent="0.35">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row>
    <row r="876" spans="14:49" x14ac:dyDescent="0.35">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row>
    <row r="877" spans="14:49" x14ac:dyDescent="0.35">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row>
    <row r="878" spans="14:49" x14ac:dyDescent="0.35">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row>
    <row r="879" spans="14:49" x14ac:dyDescent="0.35">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row>
    <row r="880" spans="14:49" x14ac:dyDescent="0.35">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row>
    <row r="881" spans="14:49" x14ac:dyDescent="0.35">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row>
    <row r="882" spans="14:49" x14ac:dyDescent="0.35">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row>
    <row r="883" spans="14:49" x14ac:dyDescent="0.35">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row>
    <row r="884" spans="14:49" x14ac:dyDescent="0.35">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row>
    <row r="885" spans="14:49" x14ac:dyDescent="0.35">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row>
    <row r="886" spans="14:49" x14ac:dyDescent="0.35">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row>
    <row r="887" spans="14:49" x14ac:dyDescent="0.35">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row>
    <row r="888" spans="14:49" x14ac:dyDescent="0.35">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c r="AP888" s="20"/>
      <c r="AQ888" s="20"/>
      <c r="AR888" s="20"/>
      <c r="AS888" s="20"/>
      <c r="AT888" s="20"/>
      <c r="AU888" s="20"/>
      <c r="AV888" s="20"/>
      <c r="AW888" s="20"/>
    </row>
    <row r="889" spans="14:49" x14ac:dyDescent="0.35">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c r="AQ889" s="20"/>
      <c r="AR889" s="20"/>
      <c r="AS889" s="20"/>
      <c r="AT889" s="20"/>
      <c r="AU889" s="20"/>
      <c r="AV889" s="20"/>
      <c r="AW889" s="20"/>
    </row>
    <row r="890" spans="14:49" x14ac:dyDescent="0.35">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c r="AP890" s="20"/>
      <c r="AQ890" s="20"/>
      <c r="AR890" s="20"/>
      <c r="AS890" s="20"/>
      <c r="AT890" s="20"/>
      <c r="AU890" s="20"/>
      <c r="AV890" s="20"/>
      <c r="AW890" s="20"/>
    </row>
    <row r="891" spans="14:49" x14ac:dyDescent="0.35">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c r="AP891" s="20"/>
      <c r="AQ891" s="20"/>
      <c r="AR891" s="20"/>
      <c r="AS891" s="20"/>
      <c r="AT891" s="20"/>
      <c r="AU891" s="20"/>
      <c r="AV891" s="20"/>
      <c r="AW891" s="20"/>
    </row>
    <row r="892" spans="14:49" x14ac:dyDescent="0.35">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c r="AQ892" s="20"/>
      <c r="AR892" s="20"/>
      <c r="AS892" s="20"/>
      <c r="AT892" s="20"/>
      <c r="AU892" s="20"/>
      <c r="AV892" s="20"/>
      <c r="AW892" s="20"/>
    </row>
    <row r="893" spans="14:49" x14ac:dyDescent="0.35">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c r="AQ893" s="20"/>
      <c r="AR893" s="20"/>
      <c r="AS893" s="20"/>
      <c r="AT893" s="20"/>
      <c r="AU893" s="20"/>
      <c r="AV893" s="20"/>
      <c r="AW893" s="20"/>
    </row>
    <row r="894" spans="14:49" x14ac:dyDescent="0.35">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c r="AQ894" s="20"/>
      <c r="AR894" s="20"/>
      <c r="AS894" s="20"/>
      <c r="AT894" s="20"/>
      <c r="AU894" s="20"/>
      <c r="AV894" s="20"/>
      <c r="AW894" s="20"/>
    </row>
    <row r="895" spans="14:49" x14ac:dyDescent="0.35">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c r="AQ895" s="20"/>
      <c r="AR895" s="20"/>
      <c r="AS895" s="20"/>
      <c r="AT895" s="20"/>
      <c r="AU895" s="20"/>
      <c r="AV895" s="20"/>
      <c r="AW895" s="20"/>
    </row>
    <row r="896" spans="14:49" x14ac:dyDescent="0.35">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c r="AQ896" s="20"/>
      <c r="AR896" s="20"/>
      <c r="AS896" s="20"/>
      <c r="AT896" s="20"/>
      <c r="AU896" s="20"/>
      <c r="AV896" s="20"/>
      <c r="AW896" s="20"/>
    </row>
    <row r="897" spans="14:49" x14ac:dyDescent="0.35">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c r="AV897" s="20"/>
      <c r="AW897" s="20"/>
    </row>
    <row r="898" spans="14:49" x14ac:dyDescent="0.35">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c r="AQ898" s="20"/>
      <c r="AR898" s="20"/>
      <c r="AS898" s="20"/>
      <c r="AT898" s="20"/>
      <c r="AU898" s="20"/>
      <c r="AV898" s="20"/>
      <c r="AW898" s="20"/>
    </row>
    <row r="899" spans="14:49" x14ac:dyDescent="0.35">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c r="AQ899" s="20"/>
      <c r="AR899" s="20"/>
      <c r="AS899" s="20"/>
      <c r="AT899" s="20"/>
      <c r="AU899" s="20"/>
      <c r="AV899" s="20"/>
      <c r="AW899" s="20"/>
    </row>
    <row r="900" spans="14:49" x14ac:dyDescent="0.35">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c r="AP900" s="20"/>
      <c r="AQ900" s="20"/>
      <c r="AR900" s="20"/>
      <c r="AS900" s="20"/>
      <c r="AT900" s="20"/>
      <c r="AU900" s="20"/>
      <c r="AV900" s="20"/>
      <c r="AW900" s="20"/>
    </row>
    <row r="901" spans="14:49" x14ac:dyDescent="0.35">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c r="AW901" s="20"/>
    </row>
    <row r="902" spans="14:49" x14ac:dyDescent="0.35">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c r="AQ902" s="20"/>
      <c r="AR902" s="20"/>
      <c r="AS902" s="20"/>
      <c r="AT902" s="20"/>
      <c r="AU902" s="20"/>
      <c r="AV902" s="20"/>
      <c r="AW902" s="20"/>
    </row>
    <row r="903" spans="14:49" x14ac:dyDescent="0.35">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c r="AQ903" s="20"/>
      <c r="AR903" s="20"/>
      <c r="AS903" s="20"/>
      <c r="AT903" s="20"/>
      <c r="AU903" s="20"/>
      <c r="AV903" s="20"/>
      <c r="AW903" s="20"/>
    </row>
    <row r="904" spans="14:49" x14ac:dyDescent="0.35">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c r="AP904" s="20"/>
      <c r="AQ904" s="20"/>
      <c r="AR904" s="20"/>
      <c r="AS904" s="20"/>
      <c r="AT904" s="20"/>
      <c r="AU904" s="20"/>
      <c r="AV904" s="20"/>
      <c r="AW904" s="20"/>
    </row>
    <row r="905" spans="14:49" x14ac:dyDescent="0.35">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c r="AW905" s="20"/>
    </row>
    <row r="906" spans="14:49" x14ac:dyDescent="0.35">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c r="AQ906" s="20"/>
      <c r="AR906" s="20"/>
      <c r="AS906" s="20"/>
      <c r="AT906" s="20"/>
      <c r="AU906" s="20"/>
      <c r="AV906" s="20"/>
      <c r="AW906" s="20"/>
    </row>
    <row r="907" spans="14:49" x14ac:dyDescent="0.35">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c r="AW907" s="20"/>
    </row>
    <row r="908" spans="14:49" x14ac:dyDescent="0.35">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c r="AQ908" s="20"/>
      <c r="AR908" s="20"/>
      <c r="AS908" s="20"/>
      <c r="AT908" s="20"/>
      <c r="AU908" s="20"/>
      <c r="AV908" s="20"/>
      <c r="AW908" s="20"/>
    </row>
    <row r="909" spans="14:49" x14ac:dyDescent="0.35">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c r="AW909" s="20"/>
    </row>
    <row r="910" spans="14:49" x14ac:dyDescent="0.35">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c r="AQ910" s="20"/>
      <c r="AR910" s="20"/>
      <c r="AS910" s="20"/>
      <c r="AT910" s="20"/>
      <c r="AU910" s="20"/>
      <c r="AV910" s="20"/>
      <c r="AW910" s="20"/>
    </row>
    <row r="911" spans="14:49" x14ac:dyDescent="0.35">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c r="AW911" s="20"/>
    </row>
    <row r="912" spans="14:49" x14ac:dyDescent="0.35">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c r="AQ912" s="20"/>
      <c r="AR912" s="20"/>
      <c r="AS912" s="20"/>
      <c r="AT912" s="20"/>
      <c r="AU912" s="20"/>
      <c r="AV912" s="20"/>
      <c r="AW912" s="20"/>
    </row>
    <row r="913" spans="14:49" x14ac:dyDescent="0.35">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row>
    <row r="914" spans="14:49" x14ac:dyDescent="0.35">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c r="AQ914" s="20"/>
      <c r="AR914" s="20"/>
      <c r="AS914" s="20"/>
      <c r="AT914" s="20"/>
      <c r="AU914" s="20"/>
      <c r="AV914" s="20"/>
      <c r="AW914" s="20"/>
    </row>
    <row r="915" spans="14:49" x14ac:dyDescent="0.35">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row>
    <row r="916" spans="14:49" x14ac:dyDescent="0.35">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c r="AQ916" s="20"/>
      <c r="AR916" s="20"/>
      <c r="AS916" s="20"/>
      <c r="AT916" s="20"/>
      <c r="AU916" s="20"/>
      <c r="AV916" s="20"/>
      <c r="AW916" s="20"/>
    </row>
    <row r="917" spans="14:49" x14ac:dyDescent="0.35">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c r="AW917" s="20"/>
    </row>
    <row r="918" spans="14:49" x14ac:dyDescent="0.35">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c r="AQ918" s="20"/>
      <c r="AR918" s="20"/>
      <c r="AS918" s="20"/>
      <c r="AT918" s="20"/>
      <c r="AU918" s="20"/>
      <c r="AV918" s="20"/>
      <c r="AW918" s="20"/>
    </row>
    <row r="919" spans="14:49" x14ac:dyDescent="0.35">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row>
    <row r="920" spans="14:49" x14ac:dyDescent="0.35">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c r="AQ920" s="20"/>
      <c r="AR920" s="20"/>
      <c r="AS920" s="20"/>
      <c r="AT920" s="20"/>
      <c r="AU920" s="20"/>
      <c r="AV920" s="20"/>
      <c r="AW920" s="20"/>
    </row>
    <row r="921" spans="14:49" x14ac:dyDescent="0.35">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row>
    <row r="922" spans="14:49" x14ac:dyDescent="0.35">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c r="AP922" s="20"/>
      <c r="AQ922" s="20"/>
      <c r="AR922" s="20"/>
      <c r="AS922" s="20"/>
      <c r="AT922" s="20"/>
      <c r="AU922" s="20"/>
      <c r="AV922" s="20"/>
      <c r="AW922" s="20"/>
    </row>
    <row r="923" spans="14:49" x14ac:dyDescent="0.35">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row>
    <row r="924" spans="14:49" x14ac:dyDescent="0.35">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c r="AP924" s="20"/>
      <c r="AQ924" s="20"/>
      <c r="AR924" s="20"/>
      <c r="AS924" s="20"/>
      <c r="AT924" s="20"/>
      <c r="AU924" s="20"/>
      <c r="AV924" s="20"/>
      <c r="AW924" s="20"/>
    </row>
    <row r="925" spans="14:49" x14ac:dyDescent="0.35">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row>
    <row r="926" spans="14:49" x14ac:dyDescent="0.35">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c r="AP926" s="20"/>
      <c r="AQ926" s="20"/>
      <c r="AR926" s="20"/>
      <c r="AS926" s="20"/>
      <c r="AT926" s="20"/>
      <c r="AU926" s="20"/>
      <c r="AV926" s="20"/>
      <c r="AW926" s="20"/>
    </row>
    <row r="927" spans="14:49" x14ac:dyDescent="0.35">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row>
    <row r="928" spans="14:49" x14ac:dyDescent="0.35">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c r="AQ928" s="20"/>
      <c r="AR928" s="20"/>
      <c r="AS928" s="20"/>
      <c r="AT928" s="20"/>
      <c r="AU928" s="20"/>
      <c r="AV928" s="20"/>
      <c r="AW928" s="20"/>
    </row>
    <row r="929" spans="14:49" x14ac:dyDescent="0.35">
      <c r="N929" s="20"/>
      <c r="O929" s="20"/>
      <c r="P929" s="20"/>
      <c r="Q929" s="20"/>
      <c r="R929" s="20"/>
      <c r="S929" s="20"/>
      <c r="T929" s="20"/>
      <c r="U929" s="20"/>
      <c r="V929" s="20"/>
      <c r="W929" s="20"/>
      <c r="X929" s="20"/>
      <c r="Y929" s="20"/>
      <c r="Z929" s="20"/>
      <c r="AA929" s="20"/>
      <c r="AB929" s="20"/>
      <c r="AC929" s="20"/>
      <c r="AD929" s="20"/>
      <c r="AE929" s="20"/>
      <c r="AF929" s="20"/>
      <c r="AG929" s="20"/>
      <c r="AH929" s="20"/>
      <c r="AI929" s="20"/>
      <c r="AJ929" s="20"/>
      <c r="AK929" s="20"/>
      <c r="AL929" s="20"/>
      <c r="AM929" s="20"/>
      <c r="AN929" s="20"/>
      <c r="AO929" s="20"/>
      <c r="AP929" s="20"/>
      <c r="AQ929" s="20"/>
      <c r="AR929" s="20"/>
      <c r="AS929" s="20"/>
      <c r="AT929" s="20"/>
      <c r="AU929" s="20"/>
      <c r="AV929" s="20"/>
      <c r="AW929" s="20"/>
    </row>
    <row r="930" spans="14:49" x14ac:dyDescent="0.35">
      <c r="N930" s="20"/>
      <c r="O930" s="20"/>
      <c r="P930" s="20"/>
      <c r="Q930" s="20"/>
      <c r="R930" s="20"/>
      <c r="S930" s="20"/>
      <c r="T930" s="20"/>
      <c r="U930" s="20"/>
      <c r="V930" s="20"/>
      <c r="W930" s="20"/>
      <c r="X930" s="20"/>
      <c r="Y930" s="20"/>
      <c r="Z930" s="20"/>
      <c r="AA930" s="20"/>
      <c r="AB930" s="20"/>
      <c r="AC930" s="20"/>
      <c r="AD930" s="20"/>
      <c r="AE930" s="20"/>
      <c r="AF930" s="20"/>
      <c r="AG930" s="20"/>
      <c r="AH930" s="20"/>
      <c r="AI930" s="20"/>
      <c r="AJ930" s="20"/>
      <c r="AK930" s="20"/>
      <c r="AL930" s="20"/>
      <c r="AM930" s="20"/>
      <c r="AN930" s="20"/>
      <c r="AO930" s="20"/>
      <c r="AP930" s="20"/>
      <c r="AQ930" s="20"/>
      <c r="AR930" s="20"/>
      <c r="AS930" s="20"/>
      <c r="AT930" s="20"/>
      <c r="AU930" s="20"/>
      <c r="AV930" s="20"/>
      <c r="AW930" s="20"/>
    </row>
    <row r="931" spans="14:49" x14ac:dyDescent="0.35">
      <c r="N931" s="20"/>
      <c r="O931" s="20"/>
      <c r="P931" s="20"/>
      <c r="Q931" s="20"/>
      <c r="R931" s="20"/>
      <c r="S931" s="20"/>
      <c r="T931" s="20"/>
      <c r="U931" s="20"/>
      <c r="V931" s="20"/>
      <c r="W931" s="20"/>
      <c r="X931" s="20"/>
      <c r="Y931" s="20"/>
      <c r="Z931" s="20"/>
      <c r="AA931" s="20"/>
      <c r="AB931" s="20"/>
      <c r="AC931" s="20"/>
      <c r="AD931" s="20"/>
      <c r="AE931" s="20"/>
      <c r="AF931" s="20"/>
      <c r="AG931" s="20"/>
      <c r="AH931" s="20"/>
      <c r="AI931" s="20"/>
      <c r="AJ931" s="20"/>
      <c r="AK931" s="20"/>
      <c r="AL931" s="20"/>
      <c r="AM931" s="20"/>
      <c r="AN931" s="20"/>
      <c r="AO931" s="20"/>
      <c r="AP931" s="20"/>
      <c r="AQ931" s="20"/>
      <c r="AR931" s="20"/>
      <c r="AS931" s="20"/>
      <c r="AT931" s="20"/>
      <c r="AU931" s="20"/>
      <c r="AV931" s="20"/>
      <c r="AW931" s="20"/>
    </row>
    <row r="932" spans="14:49" x14ac:dyDescent="0.35">
      <c r="N932" s="20"/>
      <c r="O932" s="20"/>
      <c r="P932" s="20"/>
      <c r="Q932" s="20"/>
      <c r="R932" s="20"/>
      <c r="S932" s="20"/>
      <c r="T932" s="20"/>
      <c r="U932" s="20"/>
      <c r="V932" s="20"/>
      <c r="W932" s="20"/>
      <c r="X932" s="20"/>
      <c r="Y932" s="20"/>
      <c r="Z932" s="20"/>
      <c r="AA932" s="20"/>
      <c r="AB932" s="20"/>
      <c r="AC932" s="20"/>
      <c r="AD932" s="20"/>
      <c r="AE932" s="20"/>
      <c r="AF932" s="20"/>
      <c r="AG932" s="20"/>
      <c r="AH932" s="20"/>
      <c r="AI932" s="20"/>
      <c r="AJ932" s="20"/>
      <c r="AK932" s="20"/>
      <c r="AL932" s="20"/>
      <c r="AM932" s="20"/>
      <c r="AN932" s="20"/>
      <c r="AO932" s="20"/>
      <c r="AP932" s="20"/>
      <c r="AQ932" s="20"/>
      <c r="AR932" s="20"/>
      <c r="AS932" s="20"/>
      <c r="AT932" s="20"/>
      <c r="AU932" s="20"/>
      <c r="AV932" s="20"/>
      <c r="AW932" s="20"/>
    </row>
    <row r="933" spans="14:49" x14ac:dyDescent="0.35">
      <c r="N933" s="20"/>
      <c r="O933" s="20"/>
      <c r="P933" s="20"/>
      <c r="Q933" s="20"/>
      <c r="R933" s="20"/>
      <c r="S933" s="20"/>
      <c r="T933" s="20"/>
      <c r="U933" s="20"/>
      <c r="V933" s="20"/>
      <c r="W933" s="20"/>
      <c r="X933" s="20"/>
      <c r="Y933" s="20"/>
      <c r="Z933" s="20"/>
      <c r="AA933" s="20"/>
      <c r="AB933" s="20"/>
      <c r="AC933" s="20"/>
      <c r="AD933" s="20"/>
      <c r="AE933" s="20"/>
      <c r="AF933" s="20"/>
      <c r="AG933" s="20"/>
      <c r="AH933" s="20"/>
      <c r="AI933" s="20"/>
      <c r="AJ933" s="20"/>
      <c r="AK933" s="20"/>
      <c r="AL933" s="20"/>
      <c r="AM933" s="20"/>
      <c r="AN933" s="20"/>
      <c r="AO933" s="20"/>
      <c r="AP933" s="20"/>
      <c r="AQ933" s="20"/>
      <c r="AR933" s="20"/>
      <c r="AS933" s="20"/>
      <c r="AT933" s="20"/>
      <c r="AU933" s="20"/>
      <c r="AV933" s="20"/>
      <c r="AW933" s="20"/>
    </row>
    <row r="934" spans="14:49" x14ac:dyDescent="0.35">
      <c r="N934" s="20"/>
      <c r="O934" s="20"/>
      <c r="P934" s="20"/>
      <c r="Q934" s="20"/>
      <c r="R934" s="20"/>
      <c r="S934" s="20"/>
      <c r="T934" s="20"/>
      <c r="U934" s="20"/>
      <c r="V934" s="20"/>
      <c r="W934" s="20"/>
      <c r="X934" s="20"/>
      <c r="Y934" s="20"/>
      <c r="Z934" s="20"/>
      <c r="AA934" s="20"/>
      <c r="AB934" s="20"/>
      <c r="AC934" s="20"/>
      <c r="AD934" s="20"/>
      <c r="AE934" s="20"/>
      <c r="AF934" s="20"/>
      <c r="AG934" s="20"/>
      <c r="AH934" s="20"/>
      <c r="AI934" s="20"/>
      <c r="AJ934" s="20"/>
      <c r="AK934" s="20"/>
      <c r="AL934" s="20"/>
      <c r="AM934" s="20"/>
      <c r="AN934" s="20"/>
      <c r="AO934" s="20"/>
      <c r="AP934" s="20"/>
      <c r="AQ934" s="20"/>
      <c r="AR934" s="20"/>
      <c r="AS934" s="20"/>
      <c r="AT934" s="20"/>
      <c r="AU934" s="20"/>
      <c r="AV934" s="20"/>
      <c r="AW934" s="20"/>
    </row>
    <row r="935" spans="14:49" x14ac:dyDescent="0.35">
      <c r="N935" s="20"/>
      <c r="O935" s="20"/>
      <c r="P935" s="20"/>
      <c r="Q935" s="20"/>
      <c r="R935" s="20"/>
      <c r="S935" s="20"/>
      <c r="T935" s="20"/>
      <c r="U935" s="20"/>
      <c r="V935" s="20"/>
      <c r="W935" s="20"/>
      <c r="X935" s="20"/>
      <c r="Y935" s="20"/>
      <c r="Z935" s="20"/>
      <c r="AA935" s="20"/>
      <c r="AB935" s="20"/>
      <c r="AC935" s="20"/>
      <c r="AD935" s="20"/>
      <c r="AE935" s="20"/>
      <c r="AF935" s="20"/>
      <c r="AG935" s="20"/>
      <c r="AH935" s="20"/>
      <c r="AI935" s="20"/>
      <c r="AJ935" s="20"/>
      <c r="AK935" s="20"/>
      <c r="AL935" s="20"/>
      <c r="AM935" s="20"/>
      <c r="AN935" s="20"/>
      <c r="AO935" s="20"/>
      <c r="AP935" s="20"/>
      <c r="AQ935" s="20"/>
      <c r="AR935" s="20"/>
      <c r="AS935" s="20"/>
      <c r="AT935" s="20"/>
      <c r="AU935" s="20"/>
      <c r="AV935" s="20"/>
      <c r="AW935" s="20"/>
    </row>
    <row r="936" spans="14:49" x14ac:dyDescent="0.35">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c r="AP936" s="20"/>
      <c r="AQ936" s="20"/>
      <c r="AR936" s="20"/>
      <c r="AS936" s="20"/>
      <c r="AT936" s="20"/>
      <c r="AU936" s="20"/>
      <c r="AV936" s="20"/>
      <c r="AW936" s="20"/>
    </row>
    <row r="937" spans="14:49" x14ac:dyDescent="0.35">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c r="AW937" s="20"/>
    </row>
    <row r="938" spans="14:49" x14ac:dyDescent="0.35">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c r="AV938" s="20"/>
      <c r="AW938" s="20"/>
    </row>
    <row r="939" spans="14:49" x14ac:dyDescent="0.35">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c r="AV939" s="20"/>
      <c r="AW939" s="20"/>
    </row>
    <row r="940" spans="14:49" x14ac:dyDescent="0.35">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c r="AV940" s="20"/>
      <c r="AW940" s="20"/>
    </row>
    <row r="941" spans="14:49" x14ac:dyDescent="0.35">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c r="AP941" s="20"/>
      <c r="AQ941" s="20"/>
      <c r="AR941" s="20"/>
      <c r="AS941" s="20"/>
      <c r="AT941" s="20"/>
      <c r="AU941" s="20"/>
      <c r="AV941" s="20"/>
      <c r="AW941" s="20"/>
    </row>
    <row r="942" spans="14:49" x14ac:dyDescent="0.35">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c r="AP942" s="20"/>
      <c r="AQ942" s="20"/>
      <c r="AR942" s="20"/>
      <c r="AS942" s="20"/>
      <c r="AT942" s="20"/>
      <c r="AU942" s="20"/>
      <c r="AV942" s="20"/>
      <c r="AW942" s="20"/>
    </row>
    <row r="943" spans="14:49" x14ac:dyDescent="0.35">
      <c r="N943" s="20"/>
      <c r="O943" s="20"/>
      <c r="P943" s="20"/>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c r="AP943" s="20"/>
      <c r="AQ943" s="20"/>
      <c r="AR943" s="20"/>
      <c r="AS943" s="20"/>
      <c r="AT943" s="20"/>
      <c r="AU943" s="20"/>
      <c r="AV943" s="20"/>
      <c r="AW943" s="20"/>
    </row>
    <row r="944" spans="14:49" x14ac:dyDescent="0.35">
      <c r="N944" s="20"/>
      <c r="O944" s="20"/>
      <c r="P944" s="20"/>
      <c r="Q944" s="20"/>
      <c r="R944" s="20"/>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c r="AP944" s="20"/>
      <c r="AQ944" s="20"/>
      <c r="AR944" s="20"/>
      <c r="AS944" s="20"/>
      <c r="AT944" s="20"/>
      <c r="AU944" s="20"/>
      <c r="AV944" s="20"/>
      <c r="AW944" s="20"/>
    </row>
    <row r="945" spans="14:49" x14ac:dyDescent="0.35">
      <c r="N945" s="20"/>
      <c r="O945" s="20"/>
      <c r="P945" s="20"/>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c r="AP945" s="20"/>
      <c r="AQ945" s="20"/>
      <c r="AR945" s="20"/>
      <c r="AS945" s="20"/>
      <c r="AT945" s="20"/>
      <c r="AU945" s="20"/>
      <c r="AV945" s="20"/>
      <c r="AW945" s="20"/>
    </row>
    <row r="946" spans="14:49" x14ac:dyDescent="0.35">
      <c r="N946" s="20"/>
      <c r="O946" s="20"/>
      <c r="P946" s="20"/>
      <c r="Q946" s="20"/>
      <c r="R946" s="20"/>
      <c r="S946" s="20"/>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c r="AP946" s="20"/>
      <c r="AQ946" s="20"/>
      <c r="AR946" s="20"/>
      <c r="AS946" s="20"/>
      <c r="AT946" s="20"/>
      <c r="AU946" s="20"/>
      <c r="AV946" s="20"/>
      <c r="AW946" s="20"/>
    </row>
    <row r="947" spans="14:49" x14ac:dyDescent="0.35">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c r="AP947" s="20"/>
      <c r="AQ947" s="20"/>
      <c r="AR947" s="20"/>
      <c r="AS947" s="20"/>
      <c r="AT947" s="20"/>
      <c r="AU947" s="20"/>
      <c r="AV947" s="20"/>
      <c r="AW947" s="20"/>
    </row>
    <row r="948" spans="14:49" x14ac:dyDescent="0.35">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c r="AP948" s="20"/>
      <c r="AQ948" s="20"/>
      <c r="AR948" s="20"/>
      <c r="AS948" s="20"/>
      <c r="AT948" s="20"/>
      <c r="AU948" s="20"/>
      <c r="AV948" s="20"/>
      <c r="AW948" s="20"/>
    </row>
    <row r="949" spans="14:49" x14ac:dyDescent="0.35">
      <c r="N949" s="20"/>
      <c r="O949" s="20"/>
      <c r="P949" s="20"/>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c r="AP949" s="20"/>
      <c r="AQ949" s="20"/>
      <c r="AR949" s="20"/>
      <c r="AS949" s="20"/>
      <c r="AT949" s="20"/>
      <c r="AU949" s="20"/>
      <c r="AV949" s="20"/>
      <c r="AW949" s="20"/>
    </row>
    <row r="950" spans="14:49" x14ac:dyDescent="0.35">
      <c r="N950" s="20"/>
      <c r="O950" s="20"/>
      <c r="P950" s="20"/>
      <c r="Q950" s="20"/>
      <c r="R950" s="20"/>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c r="AP950" s="20"/>
      <c r="AQ950" s="20"/>
      <c r="AR950" s="20"/>
      <c r="AS950" s="20"/>
      <c r="AT950" s="20"/>
      <c r="AU950" s="20"/>
      <c r="AV950" s="20"/>
      <c r="AW950" s="20"/>
    </row>
    <row r="951" spans="14:49" x14ac:dyDescent="0.35">
      <c r="N951" s="20"/>
      <c r="O951" s="20"/>
      <c r="P951" s="20"/>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c r="AP951" s="20"/>
      <c r="AQ951" s="20"/>
      <c r="AR951" s="20"/>
      <c r="AS951" s="20"/>
      <c r="AT951" s="20"/>
      <c r="AU951" s="20"/>
      <c r="AV951" s="20"/>
      <c r="AW951" s="20"/>
    </row>
    <row r="952" spans="14:49" x14ac:dyDescent="0.35">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c r="AP952" s="20"/>
      <c r="AQ952" s="20"/>
      <c r="AR952" s="20"/>
      <c r="AS952" s="20"/>
      <c r="AT952" s="20"/>
      <c r="AU952" s="20"/>
      <c r="AV952" s="20"/>
      <c r="AW952" s="20"/>
    </row>
    <row r="953" spans="14:49" x14ac:dyDescent="0.35">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c r="AP953" s="20"/>
      <c r="AQ953" s="20"/>
      <c r="AR953" s="20"/>
      <c r="AS953" s="20"/>
      <c r="AT953" s="20"/>
      <c r="AU953" s="20"/>
      <c r="AV953" s="20"/>
      <c r="AW953" s="20"/>
    </row>
    <row r="954" spans="14:49" x14ac:dyDescent="0.35">
      <c r="N954" s="20"/>
      <c r="O954" s="20"/>
      <c r="P954" s="20"/>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c r="AP954" s="20"/>
      <c r="AQ954" s="20"/>
      <c r="AR954" s="20"/>
      <c r="AS954" s="20"/>
      <c r="AT954" s="20"/>
      <c r="AU954" s="20"/>
      <c r="AV954" s="20"/>
      <c r="AW954" s="20"/>
    </row>
    <row r="955" spans="14:49" x14ac:dyDescent="0.35">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c r="AP955" s="20"/>
      <c r="AQ955" s="20"/>
      <c r="AR955" s="20"/>
      <c r="AS955" s="20"/>
      <c r="AT955" s="20"/>
      <c r="AU955" s="20"/>
      <c r="AV955" s="20"/>
      <c r="AW955" s="20"/>
    </row>
    <row r="956" spans="14:49" x14ac:dyDescent="0.35">
      <c r="N956" s="20"/>
      <c r="O956" s="20"/>
      <c r="P956" s="20"/>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c r="AP956" s="20"/>
      <c r="AQ956" s="20"/>
      <c r="AR956" s="20"/>
      <c r="AS956" s="20"/>
      <c r="AT956" s="20"/>
      <c r="AU956" s="20"/>
      <c r="AV956" s="20"/>
      <c r="AW956" s="20"/>
    </row>
    <row r="957" spans="14:49" x14ac:dyDescent="0.35">
      <c r="N957" s="20"/>
      <c r="O957" s="20"/>
      <c r="P957" s="20"/>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c r="AP957" s="20"/>
      <c r="AQ957" s="20"/>
      <c r="AR957" s="20"/>
      <c r="AS957" s="20"/>
      <c r="AT957" s="20"/>
      <c r="AU957" s="20"/>
      <c r="AV957" s="20"/>
      <c r="AW957" s="20"/>
    </row>
    <row r="958" spans="14:49" x14ac:dyDescent="0.35">
      <c r="N958" s="20"/>
      <c r="O958" s="20"/>
      <c r="P958" s="20"/>
      <c r="Q958" s="20"/>
      <c r="R958" s="20"/>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c r="AP958" s="20"/>
      <c r="AQ958" s="20"/>
      <c r="AR958" s="20"/>
      <c r="AS958" s="20"/>
      <c r="AT958" s="20"/>
      <c r="AU958" s="20"/>
      <c r="AV958" s="20"/>
      <c r="AW958" s="20"/>
    </row>
    <row r="959" spans="14:49" x14ac:dyDescent="0.35">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c r="AP959" s="20"/>
      <c r="AQ959" s="20"/>
      <c r="AR959" s="20"/>
      <c r="AS959" s="20"/>
      <c r="AT959" s="20"/>
      <c r="AU959" s="20"/>
      <c r="AV959" s="20"/>
      <c r="AW959" s="20"/>
    </row>
    <row r="960" spans="14:49" x14ac:dyDescent="0.35">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c r="AP960" s="20"/>
      <c r="AQ960" s="20"/>
      <c r="AR960" s="20"/>
      <c r="AS960" s="20"/>
      <c r="AT960" s="20"/>
      <c r="AU960" s="20"/>
      <c r="AV960" s="20"/>
      <c r="AW960" s="20"/>
    </row>
    <row r="961" spans="14:49" x14ac:dyDescent="0.35">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c r="AP961" s="20"/>
      <c r="AQ961" s="20"/>
      <c r="AR961" s="20"/>
      <c r="AS961" s="20"/>
      <c r="AT961" s="20"/>
      <c r="AU961" s="20"/>
      <c r="AV961" s="20"/>
      <c r="AW961" s="20"/>
    </row>
    <row r="962" spans="14:49" x14ac:dyDescent="0.35">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c r="AP962" s="20"/>
      <c r="AQ962" s="20"/>
      <c r="AR962" s="20"/>
      <c r="AS962" s="20"/>
      <c r="AT962" s="20"/>
      <c r="AU962" s="20"/>
      <c r="AV962" s="20"/>
      <c r="AW962" s="20"/>
    </row>
    <row r="963" spans="14:49" x14ac:dyDescent="0.35">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c r="AP963" s="20"/>
      <c r="AQ963" s="20"/>
      <c r="AR963" s="20"/>
      <c r="AS963" s="20"/>
      <c r="AT963" s="20"/>
      <c r="AU963" s="20"/>
      <c r="AV963" s="20"/>
      <c r="AW963" s="20"/>
    </row>
    <row r="964" spans="14:49" x14ac:dyDescent="0.35">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c r="AP964" s="20"/>
      <c r="AQ964" s="20"/>
      <c r="AR964" s="20"/>
      <c r="AS964" s="20"/>
      <c r="AT964" s="20"/>
      <c r="AU964" s="20"/>
      <c r="AV964" s="20"/>
      <c r="AW964" s="20"/>
    </row>
    <row r="965" spans="14:49" x14ac:dyDescent="0.35">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c r="AP965" s="20"/>
      <c r="AQ965" s="20"/>
      <c r="AR965" s="20"/>
      <c r="AS965" s="20"/>
      <c r="AT965" s="20"/>
      <c r="AU965" s="20"/>
      <c r="AV965" s="20"/>
      <c r="AW965" s="20"/>
    </row>
    <row r="966" spans="14:49" x14ac:dyDescent="0.35">
      <c r="N966" s="20"/>
      <c r="O966" s="20"/>
      <c r="P966" s="20"/>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c r="AP966" s="20"/>
      <c r="AQ966" s="20"/>
      <c r="AR966" s="20"/>
      <c r="AS966" s="20"/>
      <c r="AT966" s="20"/>
      <c r="AU966" s="20"/>
      <c r="AV966" s="20"/>
      <c r="AW966" s="20"/>
    </row>
    <row r="967" spans="14:49" x14ac:dyDescent="0.35">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c r="AP967" s="20"/>
      <c r="AQ967" s="20"/>
      <c r="AR967" s="20"/>
      <c r="AS967" s="20"/>
      <c r="AT967" s="20"/>
      <c r="AU967" s="20"/>
      <c r="AV967" s="20"/>
      <c r="AW967" s="20"/>
    </row>
    <row r="968" spans="14:49" x14ac:dyDescent="0.35">
      <c r="N968" s="20"/>
      <c r="O968" s="20"/>
      <c r="P968" s="20"/>
      <c r="Q968" s="20"/>
      <c r="R968" s="20"/>
      <c r="S968" s="20"/>
      <c r="T968" s="20"/>
      <c r="U968" s="20"/>
      <c r="V968" s="20"/>
      <c r="W968" s="20"/>
      <c r="X968" s="20"/>
      <c r="Y968" s="20"/>
      <c r="Z968" s="20"/>
      <c r="AA968" s="20"/>
      <c r="AB968" s="20"/>
      <c r="AC968" s="20"/>
      <c r="AD968" s="20"/>
      <c r="AE968" s="20"/>
      <c r="AF968" s="20"/>
      <c r="AG968" s="20"/>
      <c r="AH968" s="20"/>
      <c r="AI968" s="20"/>
      <c r="AJ968" s="20"/>
      <c r="AK968" s="20"/>
      <c r="AL968" s="20"/>
      <c r="AM968" s="20"/>
      <c r="AN968" s="20"/>
      <c r="AO968" s="20"/>
      <c r="AP968" s="20"/>
      <c r="AQ968" s="20"/>
      <c r="AR968" s="20"/>
      <c r="AS968" s="20"/>
      <c r="AT968" s="20"/>
      <c r="AU968" s="20"/>
      <c r="AV968" s="20"/>
      <c r="AW968" s="20"/>
    </row>
    <row r="969" spans="14:49" x14ac:dyDescent="0.35">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c r="AP969" s="20"/>
      <c r="AQ969" s="20"/>
      <c r="AR969" s="20"/>
      <c r="AS969" s="20"/>
      <c r="AT969" s="20"/>
      <c r="AU969" s="20"/>
      <c r="AV969" s="20"/>
      <c r="AW969" s="20"/>
    </row>
    <row r="970" spans="14:49" x14ac:dyDescent="0.35">
      <c r="N970" s="20"/>
      <c r="O970" s="20"/>
      <c r="P970" s="20"/>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c r="AP970" s="20"/>
      <c r="AQ970" s="20"/>
      <c r="AR970" s="20"/>
      <c r="AS970" s="20"/>
      <c r="AT970" s="20"/>
      <c r="AU970" s="20"/>
      <c r="AV970" s="20"/>
      <c r="AW970" s="20"/>
    </row>
    <row r="971" spans="14:49" x14ac:dyDescent="0.35">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c r="AP971" s="20"/>
      <c r="AQ971" s="20"/>
      <c r="AR971" s="20"/>
      <c r="AS971" s="20"/>
      <c r="AT971" s="20"/>
      <c r="AU971" s="20"/>
      <c r="AV971" s="20"/>
      <c r="AW971" s="20"/>
    </row>
    <row r="972" spans="14:49" x14ac:dyDescent="0.35">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c r="AP972" s="20"/>
      <c r="AQ972" s="20"/>
      <c r="AR972" s="20"/>
      <c r="AS972" s="20"/>
      <c r="AT972" s="20"/>
      <c r="AU972" s="20"/>
      <c r="AV972" s="20"/>
      <c r="AW972" s="20"/>
    </row>
    <row r="973" spans="14:49" x14ac:dyDescent="0.35">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c r="AP973" s="20"/>
      <c r="AQ973" s="20"/>
      <c r="AR973" s="20"/>
      <c r="AS973" s="20"/>
      <c r="AT973" s="20"/>
      <c r="AU973" s="20"/>
      <c r="AV973" s="20"/>
      <c r="AW973" s="20"/>
    </row>
    <row r="974" spans="14:49" x14ac:dyDescent="0.35">
      <c r="N974" s="20"/>
      <c r="O974" s="20"/>
      <c r="P974" s="20"/>
      <c r="Q974" s="20"/>
      <c r="R974" s="20"/>
      <c r="S974" s="20"/>
      <c r="T974" s="20"/>
      <c r="U974" s="20"/>
      <c r="V974" s="20"/>
      <c r="W974" s="20"/>
      <c r="X974" s="20"/>
      <c r="Y974" s="20"/>
      <c r="Z974" s="20"/>
      <c r="AA974" s="20"/>
      <c r="AB974" s="20"/>
      <c r="AC974" s="20"/>
      <c r="AD974" s="20"/>
      <c r="AE974" s="20"/>
      <c r="AF974" s="20"/>
      <c r="AG974" s="20"/>
      <c r="AH974" s="20"/>
      <c r="AI974" s="20"/>
      <c r="AJ974" s="20"/>
      <c r="AK974" s="20"/>
      <c r="AL974" s="20"/>
      <c r="AM974" s="20"/>
      <c r="AN974" s="20"/>
      <c r="AO974" s="20"/>
      <c r="AP974" s="20"/>
      <c r="AQ974" s="20"/>
      <c r="AR974" s="20"/>
      <c r="AS974" s="20"/>
      <c r="AT974" s="20"/>
      <c r="AU974" s="20"/>
      <c r="AV974" s="20"/>
      <c r="AW974" s="20"/>
    </row>
    <row r="975" spans="14:49" x14ac:dyDescent="0.35">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c r="AP975" s="20"/>
      <c r="AQ975" s="20"/>
      <c r="AR975" s="20"/>
      <c r="AS975" s="20"/>
      <c r="AT975" s="20"/>
      <c r="AU975" s="20"/>
      <c r="AV975" s="20"/>
      <c r="AW975" s="20"/>
    </row>
    <row r="976" spans="14:49" x14ac:dyDescent="0.35">
      <c r="N976" s="20"/>
      <c r="O976" s="20"/>
      <c r="P976" s="20"/>
      <c r="Q976" s="20"/>
      <c r="R976" s="20"/>
      <c r="S976" s="20"/>
      <c r="T976" s="20"/>
      <c r="U976" s="20"/>
      <c r="V976" s="20"/>
      <c r="W976" s="20"/>
      <c r="X976" s="20"/>
      <c r="Y976" s="20"/>
      <c r="Z976" s="20"/>
      <c r="AA976" s="20"/>
      <c r="AB976" s="20"/>
      <c r="AC976" s="20"/>
      <c r="AD976" s="20"/>
      <c r="AE976" s="20"/>
      <c r="AF976" s="20"/>
      <c r="AG976" s="20"/>
      <c r="AH976" s="20"/>
      <c r="AI976" s="20"/>
      <c r="AJ976" s="20"/>
      <c r="AK976" s="20"/>
      <c r="AL976" s="20"/>
      <c r="AM976" s="20"/>
      <c r="AN976" s="20"/>
      <c r="AO976" s="20"/>
      <c r="AP976" s="20"/>
      <c r="AQ976" s="20"/>
      <c r="AR976" s="20"/>
      <c r="AS976" s="20"/>
      <c r="AT976" s="20"/>
      <c r="AU976" s="20"/>
      <c r="AV976" s="20"/>
      <c r="AW976" s="20"/>
    </row>
    <row r="977" spans="14:49" x14ac:dyDescent="0.35">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c r="AP977" s="20"/>
      <c r="AQ977" s="20"/>
      <c r="AR977" s="20"/>
      <c r="AS977" s="20"/>
      <c r="AT977" s="20"/>
      <c r="AU977" s="20"/>
      <c r="AV977" s="20"/>
      <c r="AW977" s="20"/>
    </row>
    <row r="978" spans="14:49" x14ac:dyDescent="0.35">
      <c r="N978" s="20"/>
      <c r="O978" s="20"/>
      <c r="P978" s="20"/>
      <c r="Q978" s="20"/>
      <c r="R978" s="20"/>
      <c r="S978" s="20"/>
      <c r="T978" s="20"/>
      <c r="U978" s="20"/>
      <c r="V978" s="20"/>
      <c r="W978" s="20"/>
      <c r="X978" s="20"/>
      <c r="Y978" s="20"/>
      <c r="Z978" s="20"/>
      <c r="AA978" s="20"/>
      <c r="AB978" s="20"/>
      <c r="AC978" s="20"/>
      <c r="AD978" s="20"/>
      <c r="AE978" s="20"/>
      <c r="AF978" s="20"/>
      <c r="AG978" s="20"/>
      <c r="AH978" s="20"/>
      <c r="AI978" s="20"/>
      <c r="AJ978" s="20"/>
      <c r="AK978" s="20"/>
      <c r="AL978" s="20"/>
      <c r="AM978" s="20"/>
      <c r="AN978" s="20"/>
      <c r="AO978" s="20"/>
      <c r="AP978" s="20"/>
      <c r="AQ978" s="20"/>
      <c r="AR978" s="20"/>
      <c r="AS978" s="20"/>
      <c r="AT978" s="20"/>
      <c r="AU978" s="20"/>
      <c r="AV978" s="20"/>
      <c r="AW978" s="20"/>
    </row>
    <row r="979" spans="14:49" x14ac:dyDescent="0.35">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c r="AP979" s="20"/>
      <c r="AQ979" s="20"/>
      <c r="AR979" s="20"/>
      <c r="AS979" s="20"/>
      <c r="AT979" s="20"/>
      <c r="AU979" s="20"/>
      <c r="AV979" s="20"/>
      <c r="AW979" s="20"/>
    </row>
    <row r="980" spans="14:49" x14ac:dyDescent="0.35">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c r="AL980" s="20"/>
      <c r="AM980" s="20"/>
      <c r="AN980" s="20"/>
      <c r="AO980" s="20"/>
      <c r="AP980" s="20"/>
      <c r="AQ980" s="20"/>
      <c r="AR980" s="20"/>
      <c r="AS980" s="20"/>
      <c r="AT980" s="20"/>
      <c r="AU980" s="20"/>
      <c r="AV980" s="20"/>
      <c r="AW980" s="20"/>
    </row>
    <row r="981" spans="14:49" x14ac:dyDescent="0.35">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c r="AL981" s="20"/>
      <c r="AM981" s="20"/>
      <c r="AN981" s="20"/>
      <c r="AO981" s="20"/>
      <c r="AP981" s="20"/>
      <c r="AQ981" s="20"/>
      <c r="AR981" s="20"/>
      <c r="AS981" s="20"/>
      <c r="AT981" s="20"/>
      <c r="AU981" s="20"/>
      <c r="AV981" s="20"/>
      <c r="AW981" s="20"/>
    </row>
    <row r="982" spans="14:49" x14ac:dyDescent="0.35">
      <c r="N982" s="20"/>
      <c r="O982" s="20"/>
      <c r="P982" s="20"/>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c r="AP982" s="20"/>
      <c r="AQ982" s="20"/>
      <c r="AR982" s="20"/>
      <c r="AS982" s="20"/>
      <c r="AT982" s="20"/>
      <c r="AU982" s="20"/>
      <c r="AV982" s="20"/>
      <c r="AW982" s="20"/>
    </row>
    <row r="983" spans="14:49" x14ac:dyDescent="0.35">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c r="AP983" s="20"/>
      <c r="AQ983" s="20"/>
      <c r="AR983" s="20"/>
      <c r="AS983" s="20"/>
      <c r="AT983" s="20"/>
      <c r="AU983" s="20"/>
      <c r="AV983" s="20"/>
      <c r="AW983" s="20"/>
    </row>
    <row r="984" spans="14:49" x14ac:dyDescent="0.35">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c r="AP984" s="20"/>
      <c r="AQ984" s="20"/>
      <c r="AR984" s="20"/>
      <c r="AS984" s="20"/>
      <c r="AT984" s="20"/>
      <c r="AU984" s="20"/>
      <c r="AV984" s="20"/>
      <c r="AW984" s="20"/>
    </row>
    <row r="985" spans="14:49" x14ac:dyDescent="0.35">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c r="AP985" s="20"/>
      <c r="AQ985" s="20"/>
      <c r="AR985" s="20"/>
      <c r="AS985" s="20"/>
      <c r="AT985" s="20"/>
      <c r="AU985" s="20"/>
      <c r="AV985" s="20"/>
      <c r="AW985" s="20"/>
    </row>
    <row r="986" spans="14:49" x14ac:dyDescent="0.35">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c r="AP986" s="20"/>
      <c r="AQ986" s="20"/>
      <c r="AR986" s="20"/>
      <c r="AS986" s="20"/>
      <c r="AT986" s="20"/>
      <c r="AU986" s="20"/>
      <c r="AV986" s="20"/>
      <c r="AW986" s="20"/>
    </row>
    <row r="987" spans="14:49" x14ac:dyDescent="0.35">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c r="AP987" s="20"/>
      <c r="AQ987" s="20"/>
      <c r="AR987" s="20"/>
      <c r="AS987" s="20"/>
      <c r="AT987" s="20"/>
      <c r="AU987" s="20"/>
      <c r="AV987" s="20"/>
      <c r="AW987" s="20"/>
    </row>
    <row r="988" spans="14:49" x14ac:dyDescent="0.35">
      <c r="N988" s="20"/>
      <c r="O988" s="20"/>
      <c r="P988" s="20"/>
      <c r="Q988" s="20"/>
      <c r="R988" s="20"/>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c r="AP988" s="20"/>
      <c r="AQ988" s="20"/>
      <c r="AR988" s="20"/>
      <c r="AS988" s="20"/>
      <c r="AT988" s="20"/>
      <c r="AU988" s="20"/>
      <c r="AV988" s="20"/>
      <c r="AW988" s="20"/>
    </row>
    <row r="989" spans="14:49" x14ac:dyDescent="0.35">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c r="AP989" s="20"/>
      <c r="AQ989" s="20"/>
      <c r="AR989" s="20"/>
      <c r="AS989" s="20"/>
      <c r="AT989" s="20"/>
      <c r="AU989" s="20"/>
      <c r="AV989" s="20"/>
      <c r="AW989" s="20"/>
    </row>
    <row r="990" spans="14:49" x14ac:dyDescent="0.35">
      <c r="N990" s="20"/>
      <c r="O990" s="20"/>
      <c r="P990" s="20"/>
      <c r="Q990" s="20"/>
      <c r="R990" s="20"/>
      <c r="S990" s="20"/>
      <c r="T990" s="20"/>
      <c r="U990" s="20"/>
      <c r="V990" s="20"/>
      <c r="W990" s="20"/>
      <c r="X990" s="20"/>
      <c r="Y990" s="20"/>
      <c r="Z990" s="20"/>
      <c r="AA990" s="20"/>
      <c r="AB990" s="20"/>
      <c r="AC990" s="20"/>
      <c r="AD990" s="20"/>
      <c r="AE990" s="20"/>
      <c r="AF990" s="20"/>
      <c r="AG990" s="20"/>
      <c r="AH990" s="20"/>
      <c r="AI990" s="20"/>
      <c r="AJ990" s="20"/>
      <c r="AK990" s="20"/>
      <c r="AL990" s="20"/>
      <c r="AM990" s="20"/>
      <c r="AN990" s="20"/>
      <c r="AO990" s="20"/>
      <c r="AP990" s="20"/>
      <c r="AQ990" s="20"/>
      <c r="AR990" s="20"/>
      <c r="AS990" s="20"/>
      <c r="AT990" s="20"/>
      <c r="AU990" s="20"/>
      <c r="AV990" s="20"/>
      <c r="AW990" s="20"/>
    </row>
    <row r="991" spans="14:49" x14ac:dyDescent="0.35">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c r="AP991" s="20"/>
      <c r="AQ991" s="20"/>
      <c r="AR991" s="20"/>
      <c r="AS991" s="20"/>
      <c r="AT991" s="20"/>
      <c r="AU991" s="20"/>
      <c r="AV991" s="20"/>
      <c r="AW991" s="20"/>
    </row>
    <row r="992" spans="14:49" x14ac:dyDescent="0.35">
      <c r="N992" s="20"/>
      <c r="O992" s="20"/>
      <c r="P992" s="20"/>
      <c r="Q992" s="20"/>
      <c r="R992" s="20"/>
      <c r="S992" s="20"/>
      <c r="T992" s="20"/>
      <c r="U992" s="20"/>
      <c r="V992" s="20"/>
      <c r="W992" s="20"/>
      <c r="X992" s="20"/>
      <c r="Y992" s="20"/>
      <c r="Z992" s="20"/>
      <c r="AA992" s="20"/>
      <c r="AB992" s="20"/>
      <c r="AC992" s="20"/>
      <c r="AD992" s="20"/>
      <c r="AE992" s="20"/>
      <c r="AF992" s="20"/>
      <c r="AG992" s="20"/>
      <c r="AH992" s="20"/>
      <c r="AI992" s="20"/>
      <c r="AJ992" s="20"/>
      <c r="AK992" s="20"/>
      <c r="AL992" s="20"/>
      <c r="AM992" s="20"/>
      <c r="AN992" s="20"/>
      <c r="AO992" s="20"/>
      <c r="AP992" s="20"/>
      <c r="AQ992" s="20"/>
      <c r="AR992" s="20"/>
      <c r="AS992" s="20"/>
      <c r="AT992" s="20"/>
      <c r="AU992" s="20"/>
      <c r="AV992" s="20"/>
      <c r="AW992" s="20"/>
    </row>
    <row r="993" spans="14:49" x14ac:dyDescent="0.35">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c r="AW993" s="20"/>
    </row>
    <row r="994" spans="14:49" x14ac:dyDescent="0.35">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c r="AV994" s="20"/>
      <c r="AW994" s="20"/>
    </row>
    <row r="995" spans="14:49" x14ac:dyDescent="0.35">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c r="AW995" s="20"/>
    </row>
    <row r="996" spans="14:49" x14ac:dyDescent="0.35">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c r="AV996" s="20"/>
      <c r="AW996" s="20"/>
    </row>
    <row r="997" spans="14:49" x14ac:dyDescent="0.35">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c r="AW997" s="20"/>
    </row>
    <row r="998" spans="14:49" x14ac:dyDescent="0.35">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c r="AV998" s="20"/>
      <c r="AW998" s="20"/>
    </row>
    <row r="999" spans="14:49" x14ac:dyDescent="0.35">
      <c r="N999" s="20"/>
      <c r="O999" s="20"/>
      <c r="P999" s="20"/>
      <c r="Q999" s="20"/>
      <c r="R999" s="20"/>
      <c r="S999" s="20"/>
      <c r="T999" s="20"/>
      <c r="U999" s="20"/>
      <c r="V999" s="20"/>
      <c r="W999" s="20"/>
      <c r="X999" s="20"/>
      <c r="Y999" s="20"/>
      <c r="Z999" s="20"/>
      <c r="AA999" s="20"/>
      <c r="AB999" s="20"/>
      <c r="AC999" s="20"/>
      <c r="AD999" s="20"/>
      <c r="AE999" s="20"/>
      <c r="AF999" s="20"/>
      <c r="AG999" s="20"/>
      <c r="AH999" s="20"/>
      <c r="AI999" s="20"/>
      <c r="AJ999" s="20"/>
      <c r="AK999" s="20"/>
      <c r="AL999" s="20"/>
      <c r="AM999" s="20"/>
      <c r="AN999" s="20"/>
      <c r="AO999" s="20"/>
      <c r="AP999" s="20"/>
      <c r="AQ999" s="20"/>
      <c r="AR999" s="20"/>
      <c r="AS999" s="20"/>
      <c r="AT999" s="20"/>
      <c r="AU999" s="20"/>
      <c r="AV999" s="20"/>
      <c r="AW999" s="20"/>
    </row>
    <row r="1000" spans="14:49" x14ac:dyDescent="0.35">
      <c r="N1000" s="20"/>
      <c r="O1000" s="20"/>
      <c r="P1000" s="20"/>
      <c r="Q1000" s="20"/>
      <c r="R1000" s="20"/>
      <c r="S1000" s="20"/>
      <c r="T1000" s="20"/>
      <c r="U1000" s="20"/>
      <c r="V1000" s="20"/>
      <c r="W1000" s="20"/>
      <c r="X1000" s="20"/>
      <c r="Y1000" s="20"/>
      <c r="Z1000" s="20"/>
      <c r="AA1000" s="20"/>
      <c r="AB1000" s="20"/>
      <c r="AC1000" s="20"/>
      <c r="AD1000" s="20"/>
      <c r="AE1000" s="20"/>
      <c r="AF1000" s="20"/>
      <c r="AG1000" s="20"/>
      <c r="AH1000" s="20"/>
      <c r="AI1000" s="20"/>
      <c r="AJ1000" s="20"/>
      <c r="AK1000" s="20"/>
      <c r="AL1000" s="20"/>
      <c r="AM1000" s="20"/>
      <c r="AN1000" s="20"/>
      <c r="AO1000" s="20"/>
      <c r="AP1000" s="20"/>
      <c r="AQ1000" s="20"/>
      <c r="AR1000" s="20"/>
      <c r="AS1000" s="20"/>
      <c r="AT1000" s="20"/>
      <c r="AU1000" s="20"/>
      <c r="AV1000" s="20"/>
      <c r="AW1000" s="20"/>
    </row>
    <row r="1001" spans="14:49" x14ac:dyDescent="0.35">
      <c r="N1001" s="20"/>
      <c r="O1001" s="20"/>
      <c r="P1001" s="20"/>
      <c r="Q1001" s="20"/>
      <c r="R1001" s="20"/>
      <c r="S1001" s="20"/>
      <c r="T1001" s="20"/>
      <c r="U1001" s="20"/>
      <c r="V1001" s="20"/>
      <c r="W1001" s="20"/>
      <c r="X1001" s="20"/>
      <c r="Y1001" s="20"/>
      <c r="Z1001" s="20"/>
      <c r="AA1001" s="20"/>
      <c r="AB1001" s="20"/>
      <c r="AC1001" s="20"/>
      <c r="AD1001" s="20"/>
      <c r="AE1001" s="20"/>
      <c r="AF1001" s="20"/>
      <c r="AG1001" s="20"/>
      <c r="AH1001" s="20"/>
      <c r="AI1001" s="20"/>
      <c r="AJ1001" s="20"/>
      <c r="AK1001" s="20"/>
      <c r="AL1001" s="20"/>
      <c r="AM1001" s="20"/>
      <c r="AN1001" s="20"/>
      <c r="AO1001" s="20"/>
      <c r="AP1001" s="20"/>
      <c r="AQ1001" s="20"/>
      <c r="AR1001" s="20"/>
      <c r="AS1001" s="20"/>
      <c r="AT1001" s="20"/>
      <c r="AU1001" s="20"/>
      <c r="AV1001" s="20"/>
      <c r="AW1001" s="20"/>
    </row>
    <row r="1002" spans="14:49" x14ac:dyDescent="0.35">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c r="AV1002" s="20"/>
      <c r="AW1002" s="20"/>
    </row>
    <row r="1003" spans="14:49" x14ac:dyDescent="0.35">
      <c r="N1003" s="20"/>
      <c r="O1003" s="20"/>
      <c r="P1003" s="20"/>
      <c r="Q1003" s="20"/>
      <c r="R1003" s="20"/>
      <c r="S1003" s="20"/>
      <c r="T1003" s="20"/>
      <c r="U1003" s="20"/>
      <c r="V1003" s="20"/>
      <c r="W1003" s="20"/>
      <c r="X1003" s="20"/>
      <c r="Y1003" s="20"/>
      <c r="Z1003" s="20"/>
      <c r="AA1003" s="20"/>
      <c r="AB1003" s="20"/>
      <c r="AC1003" s="20"/>
      <c r="AD1003" s="20"/>
      <c r="AE1003" s="20"/>
      <c r="AF1003" s="20"/>
      <c r="AG1003" s="20"/>
      <c r="AH1003" s="20"/>
      <c r="AI1003" s="20"/>
      <c r="AJ1003" s="20"/>
      <c r="AK1003" s="20"/>
      <c r="AL1003" s="20"/>
      <c r="AM1003" s="20"/>
      <c r="AN1003" s="20"/>
      <c r="AO1003" s="20"/>
      <c r="AP1003" s="20"/>
      <c r="AQ1003" s="20"/>
      <c r="AR1003" s="20"/>
      <c r="AS1003" s="20"/>
      <c r="AT1003" s="20"/>
      <c r="AU1003" s="20"/>
      <c r="AV1003" s="20"/>
      <c r="AW1003" s="20"/>
    </row>
    <row r="1004" spans="14:49" x14ac:dyDescent="0.35">
      <c r="N1004" s="20"/>
      <c r="O1004" s="20"/>
      <c r="P1004" s="20"/>
      <c r="Q1004" s="20"/>
      <c r="R1004" s="20"/>
      <c r="S1004" s="20"/>
      <c r="T1004" s="20"/>
      <c r="U1004" s="20"/>
      <c r="V1004" s="20"/>
      <c r="W1004" s="20"/>
      <c r="X1004" s="20"/>
      <c r="Y1004" s="20"/>
      <c r="Z1004" s="20"/>
      <c r="AA1004" s="20"/>
      <c r="AB1004" s="20"/>
      <c r="AC1004" s="20"/>
      <c r="AD1004" s="20"/>
      <c r="AE1004" s="20"/>
      <c r="AF1004" s="20"/>
      <c r="AG1004" s="20"/>
      <c r="AH1004" s="20"/>
      <c r="AI1004" s="20"/>
      <c r="AJ1004" s="20"/>
      <c r="AK1004" s="20"/>
      <c r="AL1004" s="20"/>
      <c r="AM1004" s="20"/>
      <c r="AN1004" s="20"/>
      <c r="AO1004" s="20"/>
      <c r="AP1004" s="20"/>
      <c r="AQ1004" s="20"/>
      <c r="AR1004" s="20"/>
      <c r="AS1004" s="20"/>
      <c r="AT1004" s="20"/>
      <c r="AU1004" s="20"/>
      <c r="AV1004" s="20"/>
      <c r="AW1004" s="20"/>
    </row>
    <row r="1005" spans="14:49" x14ac:dyDescent="0.35">
      <c r="N1005" s="20"/>
      <c r="O1005" s="20"/>
      <c r="P1005" s="20"/>
      <c r="Q1005" s="20"/>
      <c r="R1005" s="20"/>
      <c r="S1005" s="20"/>
      <c r="T1005" s="20"/>
      <c r="U1005" s="20"/>
      <c r="V1005" s="20"/>
      <c r="W1005" s="20"/>
      <c r="X1005" s="20"/>
      <c r="Y1005" s="20"/>
      <c r="Z1005" s="20"/>
      <c r="AA1005" s="20"/>
      <c r="AB1005" s="20"/>
      <c r="AC1005" s="20"/>
      <c r="AD1005" s="20"/>
      <c r="AE1005" s="20"/>
      <c r="AF1005" s="20"/>
      <c r="AG1005" s="20"/>
      <c r="AH1005" s="20"/>
      <c r="AI1005" s="20"/>
      <c r="AJ1005" s="20"/>
      <c r="AK1005" s="20"/>
      <c r="AL1005" s="20"/>
      <c r="AM1005" s="20"/>
      <c r="AN1005" s="20"/>
      <c r="AO1005" s="20"/>
      <c r="AP1005" s="20"/>
      <c r="AQ1005" s="20"/>
      <c r="AR1005" s="20"/>
      <c r="AS1005" s="20"/>
      <c r="AT1005" s="20"/>
      <c r="AU1005" s="20"/>
      <c r="AV1005" s="20"/>
      <c r="AW1005" s="20"/>
    </row>
    <row r="1006" spans="14:49" x14ac:dyDescent="0.35">
      <c r="N1006" s="20"/>
      <c r="O1006" s="20"/>
      <c r="P1006" s="20"/>
      <c r="Q1006" s="20"/>
      <c r="R1006" s="20"/>
      <c r="S1006" s="20"/>
      <c r="T1006" s="20"/>
      <c r="U1006" s="20"/>
      <c r="V1006" s="20"/>
      <c r="W1006" s="20"/>
      <c r="X1006" s="20"/>
      <c r="Y1006" s="20"/>
      <c r="Z1006" s="20"/>
      <c r="AA1006" s="20"/>
      <c r="AB1006" s="20"/>
      <c r="AC1006" s="20"/>
      <c r="AD1006" s="20"/>
      <c r="AE1006" s="20"/>
      <c r="AF1006" s="20"/>
      <c r="AG1006" s="20"/>
      <c r="AH1006" s="20"/>
      <c r="AI1006" s="20"/>
      <c r="AJ1006" s="20"/>
      <c r="AK1006" s="20"/>
      <c r="AL1006" s="20"/>
      <c r="AM1006" s="20"/>
      <c r="AN1006" s="20"/>
      <c r="AO1006" s="20"/>
      <c r="AP1006" s="20"/>
      <c r="AQ1006" s="20"/>
      <c r="AR1006" s="20"/>
      <c r="AS1006" s="20"/>
      <c r="AT1006" s="20"/>
      <c r="AU1006" s="20"/>
      <c r="AV1006" s="20"/>
      <c r="AW1006" s="20"/>
    </row>
    <row r="1007" spans="14:49" x14ac:dyDescent="0.35">
      <c r="N1007" s="20"/>
      <c r="O1007" s="20"/>
      <c r="P1007" s="20"/>
      <c r="Q1007" s="20"/>
      <c r="R1007" s="20"/>
      <c r="S1007" s="20"/>
      <c r="T1007" s="20"/>
      <c r="U1007" s="20"/>
      <c r="V1007" s="20"/>
      <c r="W1007" s="20"/>
      <c r="X1007" s="20"/>
      <c r="Y1007" s="20"/>
      <c r="Z1007" s="20"/>
      <c r="AA1007" s="20"/>
      <c r="AB1007" s="20"/>
      <c r="AC1007" s="20"/>
      <c r="AD1007" s="20"/>
      <c r="AE1007" s="20"/>
      <c r="AF1007" s="20"/>
      <c r="AG1007" s="20"/>
      <c r="AH1007" s="20"/>
      <c r="AI1007" s="20"/>
      <c r="AJ1007" s="20"/>
      <c r="AK1007" s="20"/>
      <c r="AL1007" s="20"/>
      <c r="AM1007" s="20"/>
      <c r="AN1007" s="20"/>
      <c r="AO1007" s="20"/>
      <c r="AP1007" s="20"/>
      <c r="AQ1007" s="20"/>
      <c r="AR1007" s="20"/>
      <c r="AS1007" s="20"/>
      <c r="AT1007" s="20"/>
      <c r="AU1007" s="20"/>
      <c r="AV1007" s="20"/>
      <c r="AW1007" s="20"/>
    </row>
    <row r="1008" spans="14:49" x14ac:dyDescent="0.35">
      <c r="N1008" s="20"/>
      <c r="O1008" s="20"/>
      <c r="P1008" s="20"/>
      <c r="Q1008" s="20"/>
      <c r="R1008" s="20"/>
      <c r="S1008" s="20"/>
      <c r="T1008" s="20"/>
      <c r="U1008" s="20"/>
      <c r="V1008" s="20"/>
      <c r="W1008" s="20"/>
      <c r="X1008" s="20"/>
      <c r="Y1008" s="20"/>
      <c r="Z1008" s="20"/>
      <c r="AA1008" s="20"/>
      <c r="AB1008" s="20"/>
      <c r="AC1008" s="20"/>
      <c r="AD1008" s="20"/>
      <c r="AE1008" s="20"/>
      <c r="AF1008" s="20"/>
      <c r="AG1008" s="20"/>
      <c r="AH1008" s="20"/>
      <c r="AI1008" s="20"/>
      <c r="AJ1008" s="20"/>
      <c r="AK1008" s="20"/>
      <c r="AL1008" s="20"/>
      <c r="AM1008" s="20"/>
      <c r="AN1008" s="20"/>
      <c r="AO1008" s="20"/>
      <c r="AP1008" s="20"/>
      <c r="AQ1008" s="20"/>
      <c r="AR1008" s="20"/>
      <c r="AS1008" s="20"/>
      <c r="AT1008" s="20"/>
      <c r="AU1008" s="20"/>
      <c r="AV1008" s="20"/>
      <c r="AW1008" s="20"/>
    </row>
    <row r="1009" spans="14:49" x14ac:dyDescent="0.35">
      <c r="N1009" s="20"/>
      <c r="O1009" s="20"/>
      <c r="P1009" s="20"/>
      <c r="Q1009" s="20"/>
      <c r="R1009" s="20"/>
      <c r="S1009" s="20"/>
      <c r="T1009" s="20"/>
      <c r="U1009" s="20"/>
      <c r="V1009" s="20"/>
      <c r="W1009" s="20"/>
      <c r="X1009" s="20"/>
      <c r="Y1009" s="20"/>
      <c r="Z1009" s="20"/>
      <c r="AA1009" s="20"/>
      <c r="AB1009" s="20"/>
      <c r="AC1009" s="20"/>
      <c r="AD1009" s="20"/>
      <c r="AE1009" s="20"/>
      <c r="AF1009" s="20"/>
      <c r="AG1009" s="20"/>
      <c r="AH1009" s="20"/>
      <c r="AI1009" s="20"/>
      <c r="AJ1009" s="20"/>
      <c r="AK1009" s="20"/>
      <c r="AL1009" s="20"/>
      <c r="AM1009" s="20"/>
      <c r="AN1009" s="20"/>
      <c r="AO1009" s="20"/>
      <c r="AP1009" s="20"/>
      <c r="AQ1009" s="20"/>
      <c r="AR1009" s="20"/>
      <c r="AS1009" s="20"/>
      <c r="AT1009" s="20"/>
      <c r="AU1009" s="20"/>
      <c r="AV1009" s="20"/>
      <c r="AW1009" s="20"/>
    </row>
    <row r="1010" spans="14:49" x14ac:dyDescent="0.35">
      <c r="N1010" s="20"/>
      <c r="O1010" s="20"/>
      <c r="P1010" s="20"/>
      <c r="Q1010" s="20"/>
      <c r="R1010" s="20"/>
      <c r="S1010" s="20"/>
      <c r="T1010" s="20"/>
      <c r="U1010" s="20"/>
      <c r="V1010" s="20"/>
      <c r="W1010" s="20"/>
      <c r="X1010" s="20"/>
      <c r="Y1010" s="20"/>
      <c r="Z1010" s="20"/>
      <c r="AA1010" s="20"/>
      <c r="AB1010" s="20"/>
      <c r="AC1010" s="20"/>
      <c r="AD1010" s="20"/>
      <c r="AE1010" s="20"/>
      <c r="AF1010" s="20"/>
      <c r="AG1010" s="20"/>
      <c r="AH1010" s="20"/>
      <c r="AI1010" s="20"/>
      <c r="AJ1010" s="20"/>
      <c r="AK1010" s="20"/>
      <c r="AL1010" s="20"/>
      <c r="AM1010" s="20"/>
      <c r="AN1010" s="20"/>
      <c r="AO1010" s="20"/>
      <c r="AP1010" s="20"/>
      <c r="AQ1010" s="20"/>
      <c r="AR1010" s="20"/>
      <c r="AS1010" s="20"/>
      <c r="AT1010" s="20"/>
      <c r="AU1010" s="20"/>
      <c r="AV1010" s="20"/>
      <c r="AW1010" s="20"/>
    </row>
    <row r="1011" spans="14:49" x14ac:dyDescent="0.35">
      <c r="N1011" s="20"/>
      <c r="O1011" s="20"/>
      <c r="P1011" s="20"/>
      <c r="Q1011" s="20"/>
      <c r="R1011" s="20"/>
      <c r="S1011" s="20"/>
      <c r="T1011" s="20"/>
      <c r="U1011" s="20"/>
      <c r="V1011" s="20"/>
      <c r="W1011" s="20"/>
      <c r="X1011" s="20"/>
      <c r="Y1011" s="20"/>
      <c r="Z1011" s="20"/>
      <c r="AA1011" s="20"/>
      <c r="AB1011" s="20"/>
      <c r="AC1011" s="20"/>
      <c r="AD1011" s="20"/>
      <c r="AE1011" s="20"/>
      <c r="AF1011" s="20"/>
      <c r="AG1011" s="20"/>
      <c r="AH1011" s="20"/>
      <c r="AI1011" s="20"/>
      <c r="AJ1011" s="20"/>
      <c r="AK1011" s="20"/>
      <c r="AL1011" s="20"/>
      <c r="AM1011" s="20"/>
      <c r="AN1011" s="20"/>
      <c r="AO1011" s="20"/>
      <c r="AP1011" s="20"/>
      <c r="AQ1011" s="20"/>
      <c r="AR1011" s="20"/>
      <c r="AS1011" s="20"/>
      <c r="AT1011" s="20"/>
      <c r="AU1011" s="20"/>
      <c r="AV1011" s="20"/>
      <c r="AW1011" s="20"/>
    </row>
    <row r="1012" spans="14:49" x14ac:dyDescent="0.35">
      <c r="N1012" s="20"/>
      <c r="O1012" s="20"/>
      <c r="P1012" s="20"/>
      <c r="Q1012" s="20"/>
      <c r="R1012" s="20"/>
      <c r="S1012" s="20"/>
      <c r="T1012" s="20"/>
      <c r="U1012" s="20"/>
      <c r="V1012" s="20"/>
      <c r="W1012" s="20"/>
      <c r="X1012" s="20"/>
      <c r="Y1012" s="20"/>
      <c r="Z1012" s="20"/>
      <c r="AA1012" s="20"/>
      <c r="AB1012" s="20"/>
      <c r="AC1012" s="20"/>
      <c r="AD1012" s="20"/>
      <c r="AE1012" s="20"/>
      <c r="AF1012" s="20"/>
      <c r="AG1012" s="20"/>
      <c r="AH1012" s="20"/>
      <c r="AI1012" s="20"/>
      <c r="AJ1012" s="20"/>
      <c r="AK1012" s="20"/>
      <c r="AL1012" s="20"/>
      <c r="AM1012" s="20"/>
      <c r="AN1012" s="20"/>
      <c r="AO1012" s="20"/>
      <c r="AP1012" s="20"/>
      <c r="AQ1012" s="20"/>
      <c r="AR1012" s="20"/>
      <c r="AS1012" s="20"/>
      <c r="AT1012" s="20"/>
      <c r="AU1012" s="20"/>
      <c r="AV1012" s="20"/>
      <c r="AW1012" s="20"/>
    </row>
    <row r="1013" spans="14:49" x14ac:dyDescent="0.35">
      <c r="N1013" s="20"/>
      <c r="O1013" s="20"/>
      <c r="P1013" s="20"/>
      <c r="Q1013" s="20"/>
      <c r="R1013" s="20"/>
      <c r="S1013" s="20"/>
      <c r="T1013" s="20"/>
      <c r="U1013" s="20"/>
      <c r="V1013" s="20"/>
      <c r="W1013" s="20"/>
      <c r="X1013" s="20"/>
      <c r="Y1013" s="20"/>
      <c r="Z1013" s="20"/>
      <c r="AA1013" s="20"/>
      <c r="AB1013" s="20"/>
      <c r="AC1013" s="20"/>
      <c r="AD1013" s="20"/>
      <c r="AE1013" s="20"/>
      <c r="AF1013" s="20"/>
      <c r="AG1013" s="20"/>
      <c r="AH1013" s="20"/>
      <c r="AI1013" s="20"/>
      <c r="AJ1013" s="20"/>
      <c r="AK1013" s="20"/>
      <c r="AL1013" s="20"/>
      <c r="AM1013" s="20"/>
      <c r="AN1013" s="20"/>
      <c r="AO1013" s="20"/>
      <c r="AP1013" s="20"/>
      <c r="AQ1013" s="20"/>
      <c r="AR1013" s="20"/>
      <c r="AS1013" s="20"/>
      <c r="AT1013" s="20"/>
      <c r="AU1013" s="20"/>
      <c r="AV1013" s="20"/>
      <c r="AW1013" s="20"/>
    </row>
    <row r="1014" spans="14:49" x14ac:dyDescent="0.35">
      <c r="N1014" s="20"/>
      <c r="O1014" s="20"/>
      <c r="P1014" s="20"/>
      <c r="Q1014" s="20"/>
      <c r="R1014" s="20"/>
      <c r="S1014" s="20"/>
      <c r="T1014" s="20"/>
      <c r="U1014" s="20"/>
      <c r="V1014" s="20"/>
      <c r="W1014" s="20"/>
      <c r="X1014" s="20"/>
      <c r="Y1014" s="20"/>
      <c r="Z1014" s="20"/>
      <c r="AA1014" s="20"/>
      <c r="AB1014" s="20"/>
      <c r="AC1014" s="20"/>
      <c r="AD1014" s="20"/>
      <c r="AE1014" s="20"/>
      <c r="AF1014" s="20"/>
      <c r="AG1014" s="20"/>
      <c r="AH1014" s="20"/>
      <c r="AI1014" s="20"/>
      <c r="AJ1014" s="20"/>
      <c r="AK1014" s="20"/>
      <c r="AL1014" s="20"/>
      <c r="AM1014" s="20"/>
      <c r="AN1014" s="20"/>
      <c r="AO1014" s="20"/>
      <c r="AP1014" s="20"/>
      <c r="AQ1014" s="20"/>
      <c r="AR1014" s="20"/>
      <c r="AS1014" s="20"/>
      <c r="AT1014" s="20"/>
      <c r="AU1014" s="20"/>
      <c r="AV1014" s="20"/>
      <c r="AW1014" s="20"/>
    </row>
    <row r="1015" spans="14:49" x14ac:dyDescent="0.35">
      <c r="N1015" s="20"/>
      <c r="O1015" s="20"/>
      <c r="P1015" s="20"/>
      <c r="Q1015" s="20"/>
      <c r="R1015" s="20"/>
      <c r="S1015" s="20"/>
      <c r="T1015" s="20"/>
      <c r="U1015" s="20"/>
      <c r="V1015" s="20"/>
      <c r="W1015" s="20"/>
      <c r="X1015" s="20"/>
      <c r="Y1015" s="20"/>
      <c r="Z1015" s="20"/>
      <c r="AA1015" s="20"/>
      <c r="AB1015" s="20"/>
      <c r="AC1015" s="20"/>
      <c r="AD1015" s="20"/>
      <c r="AE1015" s="20"/>
      <c r="AF1015" s="20"/>
      <c r="AG1015" s="20"/>
      <c r="AH1015" s="20"/>
      <c r="AI1015" s="20"/>
      <c r="AJ1015" s="20"/>
      <c r="AK1015" s="20"/>
      <c r="AL1015" s="20"/>
      <c r="AM1015" s="20"/>
      <c r="AN1015" s="20"/>
      <c r="AO1015" s="20"/>
      <c r="AP1015" s="20"/>
      <c r="AQ1015" s="20"/>
      <c r="AR1015" s="20"/>
      <c r="AS1015" s="20"/>
      <c r="AT1015" s="20"/>
      <c r="AU1015" s="20"/>
      <c r="AV1015" s="20"/>
      <c r="AW1015" s="20"/>
    </row>
    <row r="1016" spans="14:49" x14ac:dyDescent="0.35">
      <c r="N1016" s="20"/>
      <c r="O1016" s="20"/>
      <c r="P1016" s="20"/>
      <c r="Q1016" s="20"/>
      <c r="R1016" s="20"/>
      <c r="S1016" s="20"/>
      <c r="T1016" s="20"/>
      <c r="U1016" s="20"/>
      <c r="V1016" s="20"/>
      <c r="W1016" s="20"/>
      <c r="X1016" s="20"/>
      <c r="Y1016" s="20"/>
      <c r="Z1016" s="20"/>
      <c r="AA1016" s="20"/>
      <c r="AB1016" s="20"/>
      <c r="AC1016" s="20"/>
      <c r="AD1016" s="20"/>
      <c r="AE1016" s="20"/>
      <c r="AF1016" s="20"/>
      <c r="AG1016" s="20"/>
      <c r="AH1016" s="20"/>
      <c r="AI1016" s="20"/>
      <c r="AJ1016" s="20"/>
      <c r="AK1016" s="20"/>
      <c r="AL1016" s="20"/>
      <c r="AM1016" s="20"/>
      <c r="AN1016" s="20"/>
      <c r="AO1016" s="20"/>
      <c r="AP1016" s="20"/>
      <c r="AQ1016" s="20"/>
      <c r="AR1016" s="20"/>
      <c r="AS1016" s="20"/>
      <c r="AT1016" s="20"/>
      <c r="AU1016" s="20"/>
      <c r="AV1016" s="20"/>
      <c r="AW1016" s="20"/>
    </row>
    <row r="1017" spans="14:49" x14ac:dyDescent="0.35">
      <c r="N1017" s="20"/>
      <c r="O1017" s="20"/>
      <c r="P1017" s="20"/>
      <c r="Q1017" s="20"/>
      <c r="R1017" s="20"/>
      <c r="S1017" s="20"/>
      <c r="T1017" s="20"/>
      <c r="U1017" s="20"/>
      <c r="V1017" s="20"/>
      <c r="W1017" s="20"/>
      <c r="X1017" s="20"/>
      <c r="Y1017" s="20"/>
      <c r="Z1017" s="20"/>
      <c r="AA1017" s="20"/>
      <c r="AB1017" s="20"/>
      <c r="AC1017" s="20"/>
      <c r="AD1017" s="20"/>
      <c r="AE1017" s="20"/>
      <c r="AF1017" s="20"/>
      <c r="AG1017" s="20"/>
      <c r="AH1017" s="20"/>
      <c r="AI1017" s="20"/>
      <c r="AJ1017" s="20"/>
      <c r="AK1017" s="20"/>
      <c r="AL1017" s="20"/>
      <c r="AM1017" s="20"/>
      <c r="AN1017" s="20"/>
      <c r="AO1017" s="20"/>
      <c r="AP1017" s="20"/>
      <c r="AQ1017" s="20"/>
      <c r="AR1017" s="20"/>
      <c r="AS1017" s="20"/>
      <c r="AT1017" s="20"/>
      <c r="AU1017" s="20"/>
      <c r="AV1017" s="20"/>
      <c r="AW1017" s="20"/>
    </row>
    <row r="1018" spans="14:49" x14ac:dyDescent="0.35">
      <c r="N1018" s="20"/>
      <c r="O1018" s="20"/>
      <c r="P1018" s="20"/>
      <c r="Q1018" s="20"/>
      <c r="R1018" s="20"/>
      <c r="S1018" s="20"/>
      <c r="T1018" s="20"/>
      <c r="U1018" s="20"/>
      <c r="V1018" s="20"/>
      <c r="W1018" s="20"/>
      <c r="X1018" s="20"/>
      <c r="Y1018" s="20"/>
      <c r="Z1018" s="20"/>
      <c r="AA1018" s="20"/>
      <c r="AB1018" s="20"/>
      <c r="AC1018" s="20"/>
      <c r="AD1018" s="20"/>
      <c r="AE1018" s="20"/>
      <c r="AF1018" s="20"/>
      <c r="AG1018" s="20"/>
      <c r="AH1018" s="20"/>
      <c r="AI1018" s="20"/>
      <c r="AJ1018" s="20"/>
      <c r="AK1018" s="20"/>
      <c r="AL1018" s="20"/>
      <c r="AM1018" s="20"/>
      <c r="AN1018" s="20"/>
      <c r="AO1018" s="20"/>
      <c r="AP1018" s="20"/>
      <c r="AQ1018" s="20"/>
      <c r="AR1018" s="20"/>
      <c r="AS1018" s="20"/>
      <c r="AT1018" s="20"/>
      <c r="AU1018" s="20"/>
      <c r="AV1018" s="20"/>
      <c r="AW1018" s="20"/>
    </row>
    <row r="1019" spans="14:49" x14ac:dyDescent="0.35">
      <c r="N1019" s="20"/>
      <c r="O1019" s="20"/>
      <c r="P1019" s="20"/>
      <c r="Q1019" s="20"/>
      <c r="R1019" s="20"/>
      <c r="S1019" s="20"/>
      <c r="T1019" s="20"/>
      <c r="U1019" s="20"/>
      <c r="V1019" s="20"/>
      <c r="W1019" s="20"/>
      <c r="X1019" s="20"/>
      <c r="Y1019" s="20"/>
      <c r="Z1019" s="20"/>
      <c r="AA1019" s="20"/>
      <c r="AB1019" s="20"/>
      <c r="AC1019" s="20"/>
      <c r="AD1019" s="20"/>
      <c r="AE1019" s="20"/>
      <c r="AF1019" s="20"/>
      <c r="AG1019" s="20"/>
      <c r="AH1019" s="20"/>
      <c r="AI1019" s="20"/>
      <c r="AJ1019" s="20"/>
      <c r="AK1019" s="20"/>
      <c r="AL1019" s="20"/>
      <c r="AM1019" s="20"/>
      <c r="AN1019" s="20"/>
      <c r="AO1019" s="20"/>
      <c r="AP1019" s="20"/>
      <c r="AQ1019" s="20"/>
      <c r="AR1019" s="20"/>
      <c r="AS1019" s="20"/>
      <c r="AT1019" s="20"/>
      <c r="AU1019" s="20"/>
      <c r="AV1019" s="20"/>
      <c r="AW1019" s="20"/>
    </row>
    <row r="1020" spans="14:49" x14ac:dyDescent="0.35">
      <c r="N1020" s="20"/>
      <c r="O1020" s="20"/>
      <c r="P1020" s="20"/>
      <c r="Q1020" s="20"/>
      <c r="R1020" s="20"/>
      <c r="S1020" s="20"/>
      <c r="T1020" s="20"/>
      <c r="U1020" s="20"/>
      <c r="V1020" s="20"/>
      <c r="W1020" s="20"/>
      <c r="X1020" s="20"/>
      <c r="Y1020" s="20"/>
      <c r="Z1020" s="20"/>
      <c r="AA1020" s="20"/>
      <c r="AB1020" s="20"/>
      <c r="AC1020" s="20"/>
      <c r="AD1020" s="20"/>
      <c r="AE1020" s="20"/>
      <c r="AF1020" s="20"/>
      <c r="AG1020" s="20"/>
      <c r="AH1020" s="20"/>
      <c r="AI1020" s="20"/>
      <c r="AJ1020" s="20"/>
      <c r="AK1020" s="20"/>
      <c r="AL1020" s="20"/>
      <c r="AM1020" s="20"/>
      <c r="AN1020" s="20"/>
      <c r="AO1020" s="20"/>
      <c r="AP1020" s="20"/>
      <c r="AQ1020" s="20"/>
      <c r="AR1020" s="20"/>
      <c r="AS1020" s="20"/>
      <c r="AT1020" s="20"/>
      <c r="AU1020" s="20"/>
      <c r="AV1020" s="20"/>
      <c r="AW1020" s="20"/>
    </row>
    <row r="1021" spans="14:49" x14ac:dyDescent="0.35">
      <c r="N1021" s="20"/>
      <c r="O1021" s="20"/>
      <c r="P1021" s="20"/>
      <c r="Q1021" s="20"/>
      <c r="R1021" s="20"/>
      <c r="S1021" s="20"/>
      <c r="T1021" s="20"/>
      <c r="U1021" s="20"/>
      <c r="V1021" s="20"/>
      <c r="W1021" s="20"/>
      <c r="X1021" s="20"/>
      <c r="Y1021" s="20"/>
      <c r="Z1021" s="20"/>
      <c r="AA1021" s="20"/>
      <c r="AB1021" s="20"/>
      <c r="AC1021" s="20"/>
      <c r="AD1021" s="20"/>
      <c r="AE1021" s="20"/>
      <c r="AF1021" s="20"/>
      <c r="AG1021" s="20"/>
      <c r="AH1021" s="20"/>
      <c r="AI1021" s="20"/>
      <c r="AJ1021" s="20"/>
      <c r="AK1021" s="20"/>
      <c r="AL1021" s="20"/>
      <c r="AM1021" s="20"/>
      <c r="AN1021" s="20"/>
      <c r="AO1021" s="20"/>
      <c r="AP1021" s="20"/>
      <c r="AQ1021" s="20"/>
      <c r="AR1021" s="20"/>
      <c r="AS1021" s="20"/>
      <c r="AT1021" s="20"/>
      <c r="AU1021" s="20"/>
      <c r="AV1021" s="20"/>
      <c r="AW1021" s="20"/>
    </row>
    <row r="1022" spans="14:49" x14ac:dyDescent="0.35">
      <c r="N1022" s="20"/>
      <c r="O1022" s="20"/>
      <c r="P1022" s="20"/>
      <c r="Q1022" s="20"/>
      <c r="R1022" s="20"/>
      <c r="S1022" s="20"/>
      <c r="T1022" s="20"/>
      <c r="U1022" s="20"/>
      <c r="V1022" s="20"/>
      <c r="W1022" s="20"/>
      <c r="X1022" s="20"/>
      <c r="Y1022" s="20"/>
      <c r="Z1022" s="20"/>
      <c r="AA1022" s="20"/>
      <c r="AB1022" s="20"/>
      <c r="AC1022" s="20"/>
      <c r="AD1022" s="20"/>
      <c r="AE1022" s="20"/>
      <c r="AF1022" s="20"/>
      <c r="AG1022" s="20"/>
      <c r="AH1022" s="20"/>
      <c r="AI1022" s="20"/>
      <c r="AJ1022" s="20"/>
      <c r="AK1022" s="20"/>
      <c r="AL1022" s="20"/>
      <c r="AM1022" s="20"/>
      <c r="AN1022" s="20"/>
      <c r="AO1022" s="20"/>
      <c r="AP1022" s="20"/>
      <c r="AQ1022" s="20"/>
      <c r="AR1022" s="20"/>
      <c r="AS1022" s="20"/>
      <c r="AT1022" s="20"/>
      <c r="AU1022" s="20"/>
      <c r="AV1022" s="20"/>
      <c r="AW1022" s="20"/>
    </row>
    <row r="1023" spans="14:49" x14ac:dyDescent="0.35">
      <c r="N1023" s="20"/>
      <c r="O1023" s="20"/>
      <c r="P1023" s="20"/>
      <c r="Q1023" s="20"/>
      <c r="R1023" s="20"/>
      <c r="S1023" s="20"/>
      <c r="T1023" s="20"/>
      <c r="U1023" s="20"/>
      <c r="V1023" s="20"/>
      <c r="W1023" s="20"/>
      <c r="X1023" s="20"/>
      <c r="Y1023" s="20"/>
      <c r="Z1023" s="20"/>
      <c r="AA1023" s="20"/>
      <c r="AB1023" s="20"/>
      <c r="AC1023" s="20"/>
      <c r="AD1023" s="20"/>
      <c r="AE1023" s="20"/>
      <c r="AF1023" s="20"/>
      <c r="AG1023" s="20"/>
      <c r="AH1023" s="20"/>
      <c r="AI1023" s="20"/>
      <c r="AJ1023" s="20"/>
      <c r="AK1023" s="20"/>
      <c r="AL1023" s="20"/>
      <c r="AM1023" s="20"/>
      <c r="AN1023" s="20"/>
      <c r="AO1023" s="20"/>
      <c r="AP1023" s="20"/>
      <c r="AQ1023" s="20"/>
      <c r="AR1023" s="20"/>
      <c r="AS1023" s="20"/>
      <c r="AT1023" s="20"/>
      <c r="AU1023" s="20"/>
      <c r="AV1023" s="20"/>
      <c r="AW1023" s="20"/>
    </row>
    <row r="1024" spans="14:49" x14ac:dyDescent="0.35">
      <c r="N1024" s="20"/>
      <c r="O1024" s="20"/>
      <c r="P1024" s="20"/>
      <c r="Q1024" s="20"/>
      <c r="R1024" s="20"/>
      <c r="S1024" s="20"/>
      <c r="T1024" s="20"/>
      <c r="U1024" s="20"/>
      <c r="V1024" s="20"/>
      <c r="W1024" s="20"/>
      <c r="X1024" s="20"/>
      <c r="Y1024" s="20"/>
      <c r="Z1024" s="20"/>
      <c r="AA1024" s="20"/>
      <c r="AB1024" s="20"/>
      <c r="AC1024" s="20"/>
      <c r="AD1024" s="20"/>
      <c r="AE1024" s="20"/>
      <c r="AF1024" s="20"/>
      <c r="AG1024" s="20"/>
      <c r="AH1024" s="20"/>
      <c r="AI1024" s="20"/>
      <c r="AJ1024" s="20"/>
      <c r="AK1024" s="20"/>
      <c r="AL1024" s="20"/>
      <c r="AM1024" s="20"/>
      <c r="AN1024" s="20"/>
      <c r="AO1024" s="20"/>
      <c r="AP1024" s="20"/>
      <c r="AQ1024" s="20"/>
      <c r="AR1024" s="20"/>
      <c r="AS1024" s="20"/>
      <c r="AT1024" s="20"/>
      <c r="AU1024" s="20"/>
      <c r="AV1024" s="20"/>
      <c r="AW1024" s="20"/>
    </row>
    <row r="1025" spans="14:49" x14ac:dyDescent="0.35">
      <c r="N1025" s="20"/>
      <c r="O1025" s="20"/>
      <c r="P1025" s="20"/>
      <c r="Q1025" s="20"/>
      <c r="R1025" s="20"/>
      <c r="S1025" s="20"/>
      <c r="T1025" s="20"/>
      <c r="U1025" s="20"/>
      <c r="V1025" s="20"/>
      <c r="W1025" s="20"/>
      <c r="X1025" s="20"/>
      <c r="Y1025" s="20"/>
      <c r="Z1025" s="20"/>
      <c r="AA1025" s="20"/>
      <c r="AB1025" s="20"/>
      <c r="AC1025" s="20"/>
      <c r="AD1025" s="20"/>
      <c r="AE1025" s="20"/>
      <c r="AF1025" s="20"/>
      <c r="AG1025" s="20"/>
      <c r="AH1025" s="20"/>
      <c r="AI1025" s="20"/>
      <c r="AJ1025" s="20"/>
      <c r="AK1025" s="20"/>
      <c r="AL1025" s="20"/>
      <c r="AM1025" s="20"/>
      <c r="AN1025" s="20"/>
      <c r="AO1025" s="20"/>
      <c r="AP1025" s="20"/>
      <c r="AQ1025" s="20"/>
      <c r="AR1025" s="20"/>
      <c r="AS1025" s="20"/>
      <c r="AT1025" s="20"/>
      <c r="AU1025" s="20"/>
      <c r="AV1025" s="20"/>
      <c r="AW1025" s="20"/>
    </row>
    <row r="1026" spans="14:49" x14ac:dyDescent="0.35">
      <c r="N1026" s="20"/>
      <c r="O1026" s="20"/>
      <c r="P1026" s="20"/>
      <c r="Q1026" s="20"/>
      <c r="R1026" s="20"/>
      <c r="S1026" s="20"/>
      <c r="T1026" s="20"/>
      <c r="U1026" s="20"/>
      <c r="V1026" s="20"/>
      <c r="W1026" s="20"/>
      <c r="X1026" s="20"/>
      <c r="Y1026" s="20"/>
      <c r="Z1026" s="20"/>
      <c r="AA1026" s="20"/>
      <c r="AB1026" s="20"/>
      <c r="AC1026" s="20"/>
      <c r="AD1026" s="20"/>
      <c r="AE1026" s="20"/>
      <c r="AF1026" s="20"/>
      <c r="AG1026" s="20"/>
      <c r="AH1026" s="20"/>
      <c r="AI1026" s="20"/>
      <c r="AJ1026" s="20"/>
      <c r="AK1026" s="20"/>
      <c r="AL1026" s="20"/>
      <c r="AM1026" s="20"/>
      <c r="AN1026" s="20"/>
      <c r="AO1026" s="20"/>
      <c r="AP1026" s="20"/>
      <c r="AQ1026" s="20"/>
      <c r="AR1026" s="20"/>
      <c r="AS1026" s="20"/>
      <c r="AT1026" s="20"/>
      <c r="AU1026" s="20"/>
      <c r="AV1026" s="20"/>
      <c r="AW1026" s="20"/>
    </row>
    <row r="1027" spans="14:49" x14ac:dyDescent="0.35">
      <c r="N1027" s="20"/>
      <c r="O1027" s="20"/>
      <c r="P1027" s="20"/>
      <c r="Q1027" s="20"/>
      <c r="R1027" s="20"/>
      <c r="S1027" s="20"/>
      <c r="T1027" s="20"/>
      <c r="U1027" s="20"/>
      <c r="V1027" s="20"/>
      <c r="W1027" s="20"/>
      <c r="X1027" s="20"/>
      <c r="Y1027" s="20"/>
      <c r="Z1027" s="20"/>
      <c r="AA1027" s="20"/>
      <c r="AB1027" s="20"/>
      <c r="AC1027" s="20"/>
      <c r="AD1027" s="20"/>
      <c r="AE1027" s="20"/>
      <c r="AF1027" s="20"/>
      <c r="AG1027" s="20"/>
      <c r="AH1027" s="20"/>
      <c r="AI1027" s="20"/>
      <c r="AJ1027" s="20"/>
      <c r="AK1027" s="20"/>
      <c r="AL1027" s="20"/>
      <c r="AM1027" s="20"/>
      <c r="AN1027" s="20"/>
      <c r="AO1027" s="20"/>
      <c r="AP1027" s="20"/>
      <c r="AQ1027" s="20"/>
      <c r="AR1027" s="20"/>
      <c r="AS1027" s="20"/>
      <c r="AT1027" s="20"/>
      <c r="AU1027" s="20"/>
      <c r="AV1027" s="20"/>
      <c r="AW1027" s="20"/>
    </row>
    <row r="1028" spans="14:49" x14ac:dyDescent="0.35">
      <c r="N1028" s="20"/>
      <c r="O1028" s="20"/>
      <c r="P1028" s="20"/>
      <c r="Q1028" s="20"/>
      <c r="R1028" s="20"/>
      <c r="S1028" s="20"/>
      <c r="T1028" s="20"/>
      <c r="U1028" s="20"/>
      <c r="V1028" s="20"/>
      <c r="W1028" s="20"/>
      <c r="X1028" s="20"/>
      <c r="Y1028" s="20"/>
      <c r="Z1028" s="20"/>
      <c r="AA1028" s="20"/>
      <c r="AB1028" s="20"/>
      <c r="AC1028" s="20"/>
      <c r="AD1028" s="20"/>
      <c r="AE1028" s="20"/>
      <c r="AF1028" s="20"/>
      <c r="AG1028" s="20"/>
      <c r="AH1028" s="20"/>
      <c r="AI1028" s="20"/>
      <c r="AJ1028" s="20"/>
      <c r="AK1028" s="20"/>
      <c r="AL1028" s="20"/>
      <c r="AM1028" s="20"/>
      <c r="AN1028" s="20"/>
      <c r="AO1028" s="20"/>
      <c r="AP1028" s="20"/>
      <c r="AQ1028" s="20"/>
      <c r="AR1028" s="20"/>
      <c r="AS1028" s="20"/>
      <c r="AT1028" s="20"/>
      <c r="AU1028" s="20"/>
      <c r="AV1028" s="20"/>
      <c r="AW1028" s="20"/>
    </row>
    <row r="1029" spans="14:49" x14ac:dyDescent="0.35">
      <c r="N1029" s="20"/>
      <c r="O1029" s="20"/>
      <c r="P1029" s="20"/>
      <c r="Q1029" s="20"/>
      <c r="R1029" s="20"/>
      <c r="S1029" s="20"/>
      <c r="T1029" s="20"/>
      <c r="U1029" s="20"/>
      <c r="V1029" s="20"/>
      <c r="W1029" s="20"/>
      <c r="X1029" s="20"/>
      <c r="Y1029" s="20"/>
      <c r="Z1029" s="20"/>
      <c r="AA1029" s="20"/>
      <c r="AB1029" s="20"/>
      <c r="AC1029" s="20"/>
      <c r="AD1029" s="20"/>
      <c r="AE1029" s="20"/>
      <c r="AF1029" s="20"/>
      <c r="AG1029" s="20"/>
      <c r="AH1029" s="20"/>
      <c r="AI1029" s="20"/>
      <c r="AJ1029" s="20"/>
      <c r="AK1029" s="20"/>
      <c r="AL1029" s="20"/>
      <c r="AM1029" s="20"/>
      <c r="AN1029" s="20"/>
      <c r="AO1029" s="20"/>
      <c r="AP1029" s="20"/>
      <c r="AQ1029" s="20"/>
      <c r="AR1029" s="20"/>
      <c r="AS1029" s="20"/>
      <c r="AT1029" s="20"/>
      <c r="AU1029" s="20"/>
      <c r="AV1029" s="20"/>
      <c r="AW1029" s="20"/>
    </row>
    <row r="1030" spans="14:49" x14ac:dyDescent="0.35">
      <c r="N1030" s="20"/>
      <c r="O1030" s="20"/>
      <c r="P1030" s="20"/>
      <c r="Q1030" s="20"/>
      <c r="R1030" s="20"/>
      <c r="S1030" s="20"/>
      <c r="T1030" s="20"/>
      <c r="U1030" s="20"/>
      <c r="V1030" s="20"/>
      <c r="W1030" s="20"/>
      <c r="X1030" s="20"/>
      <c r="Y1030" s="20"/>
      <c r="Z1030" s="20"/>
      <c r="AA1030" s="20"/>
      <c r="AB1030" s="20"/>
      <c r="AC1030" s="20"/>
      <c r="AD1030" s="20"/>
      <c r="AE1030" s="20"/>
      <c r="AF1030" s="20"/>
      <c r="AG1030" s="20"/>
      <c r="AH1030" s="20"/>
      <c r="AI1030" s="20"/>
      <c r="AJ1030" s="20"/>
      <c r="AK1030" s="20"/>
      <c r="AL1030" s="20"/>
      <c r="AM1030" s="20"/>
      <c r="AN1030" s="20"/>
      <c r="AO1030" s="20"/>
      <c r="AP1030" s="20"/>
      <c r="AQ1030" s="20"/>
      <c r="AR1030" s="20"/>
      <c r="AS1030" s="20"/>
      <c r="AT1030" s="20"/>
      <c r="AU1030" s="20"/>
      <c r="AV1030" s="20"/>
      <c r="AW1030" s="20"/>
    </row>
    <row r="1031" spans="14:49" x14ac:dyDescent="0.35">
      <c r="N1031" s="20"/>
      <c r="O1031" s="20"/>
      <c r="P1031" s="20"/>
      <c r="Q1031" s="20"/>
      <c r="R1031" s="20"/>
      <c r="S1031" s="20"/>
      <c r="T1031" s="20"/>
      <c r="U1031" s="20"/>
      <c r="V1031" s="20"/>
      <c r="W1031" s="20"/>
      <c r="X1031" s="20"/>
      <c r="Y1031" s="20"/>
      <c r="Z1031" s="20"/>
      <c r="AA1031" s="20"/>
      <c r="AB1031" s="20"/>
      <c r="AC1031" s="20"/>
      <c r="AD1031" s="20"/>
      <c r="AE1031" s="20"/>
      <c r="AF1031" s="20"/>
      <c r="AG1031" s="20"/>
      <c r="AH1031" s="20"/>
      <c r="AI1031" s="20"/>
      <c r="AJ1031" s="20"/>
      <c r="AK1031" s="20"/>
      <c r="AL1031" s="20"/>
      <c r="AM1031" s="20"/>
      <c r="AN1031" s="20"/>
      <c r="AO1031" s="20"/>
      <c r="AP1031" s="20"/>
      <c r="AQ1031" s="20"/>
      <c r="AR1031" s="20"/>
      <c r="AS1031" s="20"/>
      <c r="AT1031" s="20"/>
      <c r="AU1031" s="20"/>
      <c r="AV1031" s="20"/>
      <c r="AW1031" s="20"/>
    </row>
    <row r="1032" spans="14:49" x14ac:dyDescent="0.35">
      <c r="N1032" s="20"/>
      <c r="O1032" s="20"/>
      <c r="P1032" s="20"/>
      <c r="Q1032" s="20"/>
      <c r="R1032" s="20"/>
      <c r="S1032" s="20"/>
      <c r="T1032" s="20"/>
      <c r="U1032" s="20"/>
      <c r="V1032" s="20"/>
      <c r="W1032" s="20"/>
      <c r="X1032" s="20"/>
      <c r="Y1032" s="20"/>
      <c r="Z1032" s="20"/>
      <c r="AA1032" s="20"/>
      <c r="AB1032" s="20"/>
      <c r="AC1032" s="20"/>
      <c r="AD1032" s="20"/>
      <c r="AE1032" s="20"/>
      <c r="AF1032" s="20"/>
      <c r="AG1032" s="20"/>
      <c r="AH1032" s="20"/>
      <c r="AI1032" s="20"/>
      <c r="AJ1032" s="20"/>
      <c r="AK1032" s="20"/>
      <c r="AL1032" s="20"/>
      <c r="AM1032" s="20"/>
      <c r="AN1032" s="20"/>
      <c r="AO1032" s="20"/>
      <c r="AP1032" s="20"/>
      <c r="AQ1032" s="20"/>
      <c r="AR1032" s="20"/>
      <c r="AS1032" s="20"/>
      <c r="AT1032" s="20"/>
      <c r="AU1032" s="20"/>
      <c r="AV1032" s="20"/>
      <c r="AW1032" s="20"/>
    </row>
    <row r="1033" spans="14:49" x14ac:dyDescent="0.35">
      <c r="N1033" s="20"/>
      <c r="O1033" s="20"/>
      <c r="P1033" s="20"/>
      <c r="Q1033" s="20"/>
      <c r="R1033" s="20"/>
      <c r="S1033" s="20"/>
      <c r="T1033" s="20"/>
      <c r="U1033" s="20"/>
      <c r="V1033" s="20"/>
      <c r="W1033" s="20"/>
      <c r="X1033" s="20"/>
      <c r="Y1033" s="20"/>
      <c r="Z1033" s="20"/>
      <c r="AA1033" s="20"/>
      <c r="AB1033" s="20"/>
      <c r="AC1033" s="20"/>
      <c r="AD1033" s="20"/>
      <c r="AE1033" s="20"/>
      <c r="AF1033" s="20"/>
      <c r="AG1033" s="20"/>
      <c r="AH1033" s="20"/>
      <c r="AI1033" s="20"/>
      <c r="AJ1033" s="20"/>
      <c r="AK1033" s="20"/>
      <c r="AL1033" s="20"/>
      <c r="AM1033" s="20"/>
      <c r="AN1033" s="20"/>
      <c r="AO1033" s="20"/>
      <c r="AP1033" s="20"/>
      <c r="AQ1033" s="20"/>
      <c r="AR1033" s="20"/>
      <c r="AS1033" s="20"/>
      <c r="AT1033" s="20"/>
      <c r="AU1033" s="20"/>
      <c r="AV1033" s="20"/>
      <c r="AW1033" s="20"/>
    </row>
    <row r="1034" spans="14:49" x14ac:dyDescent="0.35">
      <c r="N1034" s="20"/>
      <c r="O1034" s="20"/>
      <c r="P1034" s="20"/>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c r="AV1034" s="20"/>
      <c r="AW1034" s="20"/>
    </row>
    <row r="1035" spans="14:49" x14ac:dyDescent="0.35">
      <c r="N1035" s="20"/>
      <c r="O1035" s="20"/>
      <c r="P1035" s="20"/>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c r="AW1035" s="20"/>
    </row>
    <row r="1036" spans="14:49" x14ac:dyDescent="0.35">
      <c r="N1036" s="20"/>
      <c r="O1036" s="20"/>
      <c r="P1036" s="20"/>
      <c r="Q1036" s="20"/>
      <c r="R1036" s="20"/>
      <c r="S1036" s="20"/>
      <c r="T1036" s="20"/>
      <c r="U1036" s="20"/>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c r="AV1036" s="20"/>
      <c r="AW1036" s="20"/>
    </row>
    <row r="1037" spans="14:49" x14ac:dyDescent="0.35">
      <c r="N1037" s="20"/>
      <c r="O1037" s="20"/>
      <c r="P1037" s="20"/>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c r="AW1037" s="20"/>
    </row>
    <row r="1038" spans="14:49" x14ac:dyDescent="0.35">
      <c r="N1038" s="20"/>
      <c r="O1038" s="20"/>
      <c r="P1038" s="20"/>
      <c r="Q1038" s="20"/>
      <c r="R1038" s="20"/>
      <c r="S1038" s="20"/>
      <c r="T1038" s="20"/>
      <c r="U1038" s="20"/>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c r="AQ1038" s="20"/>
      <c r="AR1038" s="20"/>
      <c r="AS1038" s="20"/>
      <c r="AT1038" s="20"/>
      <c r="AU1038" s="20"/>
      <c r="AV1038" s="20"/>
      <c r="AW1038" s="20"/>
    </row>
  </sheetData>
  <pageMargins left="0.25" right="0.25" top="0.75" bottom="0.75" header="0.3" footer="0.3"/>
  <pageSetup scale="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T74"/>
  <sheetViews>
    <sheetView showGridLines="0" topLeftCell="A46" zoomScale="85" zoomScaleNormal="85" workbookViewId="0">
      <selection activeCell="S63" sqref="S63"/>
    </sheetView>
  </sheetViews>
  <sheetFormatPr defaultColWidth="8.86328125" defaultRowHeight="13.5" x14ac:dyDescent="0.35"/>
  <cols>
    <col min="1" max="1" width="50.86328125" style="22" customWidth="1"/>
    <col min="2" max="2" width="11" style="121" bestFit="1" customWidth="1"/>
    <col min="3" max="7" width="10.86328125" style="121" bestFit="1" customWidth="1"/>
    <col min="8" max="8" width="11.265625" style="121" bestFit="1" customWidth="1"/>
    <col min="9" max="10" width="11.265625" style="121" customWidth="1"/>
    <col min="11" max="11" width="11" style="121" bestFit="1" customWidth="1"/>
    <col min="12" max="15" width="10.86328125" style="121" bestFit="1" customWidth="1"/>
    <col min="16" max="16" width="8.73046875" style="22" customWidth="1"/>
    <col min="17" max="17" width="8.73046875" style="22" bestFit="1" customWidth="1"/>
    <col min="18" max="18" width="8.86328125" style="22"/>
    <col min="19" max="19" width="9.3984375" style="22" bestFit="1" customWidth="1"/>
    <col min="20" max="16384" width="8.86328125" style="22"/>
  </cols>
  <sheetData>
    <row r="1" spans="1:20" ht="13.9" x14ac:dyDescent="0.4">
      <c r="A1" s="34" t="s">
        <v>85</v>
      </c>
    </row>
    <row r="2" spans="1:20" ht="29.25" customHeight="1" x14ac:dyDescent="0.4">
      <c r="A2" s="160"/>
      <c r="B2" s="397" t="s">
        <v>86</v>
      </c>
      <c r="C2" s="398"/>
      <c r="D2" s="398"/>
      <c r="E2" s="398"/>
      <c r="F2" s="398"/>
      <c r="G2" s="398"/>
      <c r="H2" s="399"/>
      <c r="I2" s="164"/>
      <c r="J2" s="164"/>
      <c r="K2" s="397" t="s">
        <v>87</v>
      </c>
      <c r="L2" s="398"/>
      <c r="M2" s="398"/>
      <c r="N2" s="398"/>
      <c r="O2" s="398"/>
      <c r="P2" s="398"/>
      <c r="Q2" s="399"/>
    </row>
    <row r="3" spans="1:20" ht="14.45" customHeight="1" x14ac:dyDescent="0.4">
      <c r="A3" s="160"/>
      <c r="B3" s="167" t="s">
        <v>90</v>
      </c>
      <c r="C3" s="167" t="s">
        <v>89</v>
      </c>
      <c r="D3" s="167" t="s">
        <v>88</v>
      </c>
      <c r="E3" s="167" t="s">
        <v>89</v>
      </c>
      <c r="F3" s="167" t="s">
        <v>88</v>
      </c>
      <c r="G3" s="167" t="s">
        <v>89</v>
      </c>
      <c r="H3" s="167" t="s">
        <v>88</v>
      </c>
      <c r="I3" s="165"/>
      <c r="J3" s="165"/>
      <c r="K3" s="167" t="s">
        <v>90</v>
      </c>
      <c r="L3" s="167" t="s">
        <v>89</v>
      </c>
      <c r="M3" s="167" t="s">
        <v>88</v>
      </c>
      <c r="N3" s="167" t="s">
        <v>89</v>
      </c>
      <c r="O3" s="167" t="s">
        <v>88</v>
      </c>
      <c r="P3" s="167" t="s">
        <v>89</v>
      </c>
      <c r="Q3" s="167" t="s">
        <v>88</v>
      </c>
    </row>
    <row r="4" spans="1:20" ht="46.5" customHeight="1" x14ac:dyDescent="0.4">
      <c r="A4" s="160"/>
      <c r="B4" s="168" t="s">
        <v>91</v>
      </c>
      <c r="C4" s="168" t="s">
        <v>211</v>
      </c>
      <c r="D4" s="168" t="s">
        <v>211</v>
      </c>
      <c r="E4" s="168" t="s">
        <v>210</v>
      </c>
      <c r="F4" s="168" t="s">
        <v>210</v>
      </c>
      <c r="G4" s="237" t="s">
        <v>227</v>
      </c>
      <c r="H4" s="237" t="s">
        <v>227</v>
      </c>
      <c r="I4" s="166"/>
      <c r="J4" s="166"/>
      <c r="K4" s="168" t="s">
        <v>93</v>
      </c>
      <c r="L4" s="168" t="s">
        <v>92</v>
      </c>
      <c r="M4" s="168" t="s">
        <v>92</v>
      </c>
      <c r="N4" s="168" t="s">
        <v>210</v>
      </c>
      <c r="O4" s="168" t="s">
        <v>210</v>
      </c>
      <c r="P4" s="237" t="s">
        <v>227</v>
      </c>
      <c r="Q4" s="237" t="s">
        <v>227</v>
      </c>
    </row>
    <row r="5" spans="1:20" ht="13.9" x14ac:dyDescent="0.35">
      <c r="A5" s="129" t="s">
        <v>81</v>
      </c>
      <c r="B5" s="362"/>
      <c r="C5" s="362"/>
      <c r="D5" s="362"/>
      <c r="E5" s="362"/>
      <c r="F5" s="362"/>
      <c r="G5" s="362"/>
      <c r="H5" s="362"/>
      <c r="I5" s="123"/>
      <c r="J5" s="123"/>
      <c r="K5" s="362"/>
      <c r="L5" s="362"/>
      <c r="M5" s="362"/>
      <c r="N5" s="362"/>
      <c r="O5" s="362"/>
      <c r="P5" s="362"/>
      <c r="Q5" s="362"/>
    </row>
    <row r="6" spans="1:20" x14ac:dyDescent="0.35">
      <c r="A6" s="76" t="s">
        <v>239</v>
      </c>
      <c r="B6" s="365"/>
      <c r="C6" s="365"/>
      <c r="D6" s="365"/>
      <c r="E6" s="365"/>
      <c r="F6" s="365"/>
      <c r="G6" s="365"/>
      <c r="H6" s="365"/>
      <c r="I6" s="191"/>
      <c r="J6" s="191"/>
      <c r="K6" s="365"/>
      <c r="L6" s="365"/>
      <c r="M6" s="365"/>
      <c r="N6" s="365"/>
      <c r="O6" s="365"/>
      <c r="P6" s="365"/>
      <c r="Q6" s="365"/>
      <c r="S6" s="271"/>
    </row>
    <row r="7" spans="1:20" x14ac:dyDescent="0.35">
      <c r="A7" s="77" t="s">
        <v>73</v>
      </c>
      <c r="B7" s="365">
        <v>0.14547253834735283</v>
      </c>
      <c r="C7" s="365">
        <v>0.13702487095260449</v>
      </c>
      <c r="D7" s="365">
        <v>0.14113680154142588</v>
      </c>
      <c r="E7" s="365">
        <v>0.124941506785213</v>
      </c>
      <c r="F7" s="365">
        <v>0.13563364604865649</v>
      </c>
      <c r="G7" s="365">
        <v>0.16</v>
      </c>
      <c r="H7" s="365">
        <v>0.14270575768279767</v>
      </c>
      <c r="I7" s="191"/>
      <c r="J7" s="191"/>
      <c r="K7" s="365">
        <v>0.15642820186291659</v>
      </c>
      <c r="L7" s="365">
        <v>0.14421077091535092</v>
      </c>
      <c r="M7" s="365">
        <v>0.15014230598964259</v>
      </c>
      <c r="N7" s="365">
        <v>0.12876071300104758</v>
      </c>
      <c r="O7" s="365">
        <v>0.14284866641497493</v>
      </c>
      <c r="P7" s="365">
        <v>0.17</v>
      </c>
      <c r="Q7" s="365">
        <v>0.14912251092855106</v>
      </c>
      <c r="R7" s="271"/>
      <c r="S7" s="271"/>
    </row>
    <row r="8" spans="1:20" x14ac:dyDescent="0.35">
      <c r="A8" s="78" t="s">
        <v>74</v>
      </c>
      <c r="B8" s="365">
        <v>0.2085365853658537</v>
      </c>
      <c r="C8" s="365">
        <v>3.2594175794816958E-2</v>
      </c>
      <c r="D8" s="365">
        <v>0.10236982105432856</v>
      </c>
      <c r="E8" s="365">
        <v>-9.3498904309715206E-2</v>
      </c>
      <c r="F8" s="365">
        <v>2.434529582929186E-2</v>
      </c>
      <c r="G8" s="365">
        <v>0</v>
      </c>
      <c r="H8" s="365">
        <v>1.7481101511879111E-2</v>
      </c>
      <c r="I8" s="191"/>
      <c r="J8" s="191"/>
      <c r="K8" s="365">
        <v>0.21477049320037786</v>
      </c>
      <c r="L8" s="365">
        <v>3.5726274058334416E-2</v>
      </c>
      <c r="M8" s="365">
        <v>0.10660774849878536</v>
      </c>
      <c r="N8" s="365">
        <v>-8.9952432892027007E-2</v>
      </c>
      <c r="O8" s="365">
        <v>2.8229486145936598E-2</v>
      </c>
      <c r="P8" s="365">
        <v>0</v>
      </c>
      <c r="Q8" s="365">
        <v>2.0593234152219003E-2</v>
      </c>
      <c r="R8" s="271"/>
      <c r="S8" s="271"/>
    </row>
    <row r="9" spans="1:20" x14ac:dyDescent="0.35">
      <c r="A9" s="77" t="s">
        <v>75</v>
      </c>
      <c r="B9" s="365">
        <v>-0.13917841814837517</v>
      </c>
      <c r="C9" s="365">
        <v>0.12657388999337305</v>
      </c>
      <c r="D9" s="365">
        <v>-1.1464968152866314E-2</v>
      </c>
      <c r="E9" s="365">
        <v>2.4252679075014001E-2</v>
      </c>
      <c r="F9" s="365">
        <v>1.4247913698351082E-3</v>
      </c>
      <c r="G9" s="365">
        <v>0.21</v>
      </c>
      <c r="H9" s="365">
        <v>6.2196168144123536E-2</v>
      </c>
      <c r="I9" s="191"/>
      <c r="J9" s="191"/>
      <c r="K9" s="365">
        <v>-0.13797642353041895</v>
      </c>
      <c r="L9" s="365">
        <v>0.1269721146762646</v>
      </c>
      <c r="M9" s="365">
        <v>-1.0611259986126784E-2</v>
      </c>
      <c r="N9" s="365">
        <v>2.3640719317741338E-2</v>
      </c>
      <c r="O9" s="365">
        <v>1.7541140786933866E-3</v>
      </c>
      <c r="P9" s="365">
        <v>0.2</v>
      </c>
      <c r="Q9" s="365">
        <v>6.2110334116652378E-2</v>
      </c>
      <c r="R9" s="271"/>
      <c r="S9" s="271"/>
    </row>
    <row r="10" spans="1:20" x14ac:dyDescent="0.35">
      <c r="A10" s="77" t="s">
        <v>76</v>
      </c>
      <c r="B10" s="365">
        <v>-8.1743869209808476E-3</v>
      </c>
      <c r="C10" s="365">
        <v>-2.4937655860349482E-3</v>
      </c>
      <c r="D10" s="365">
        <v>-5.2083333333334068E-3</v>
      </c>
      <c r="E10" s="365">
        <v>0.35127478753541097</v>
      </c>
      <c r="F10" s="365">
        <v>0.10704727921498661</v>
      </c>
      <c r="G10" s="365">
        <v>0.11</v>
      </c>
      <c r="H10" s="365">
        <v>0.10852237890864511</v>
      </c>
      <c r="I10" s="191"/>
      <c r="J10" s="191"/>
      <c r="K10" s="365">
        <v>1.5977301338726067E-3</v>
      </c>
      <c r="L10" s="365">
        <v>4.2818327822032459E-3</v>
      </c>
      <c r="M10" s="365">
        <v>3.0026082832701755E-3</v>
      </c>
      <c r="N10" s="365">
        <v>0.35297337931893347</v>
      </c>
      <c r="O10" s="365">
        <v>0.11352953839255372</v>
      </c>
      <c r="P10" s="365">
        <v>0.11</v>
      </c>
      <c r="Q10" s="365">
        <v>0.11295249975856876</v>
      </c>
      <c r="R10" s="271"/>
      <c r="S10" s="271"/>
    </row>
    <row r="11" spans="1:20" x14ac:dyDescent="0.35">
      <c r="A11" s="79" t="s">
        <v>240</v>
      </c>
      <c r="B11" s="347">
        <v>0.10247058823529387</v>
      </c>
      <c r="C11" s="347">
        <v>9.0368129097327193E-2</v>
      </c>
      <c r="D11" s="347">
        <v>9.595438501221859E-2</v>
      </c>
      <c r="E11" s="347">
        <v>3.0170362615399307E-2</v>
      </c>
      <c r="F11" s="347">
        <v>7.2055874420855967E-2</v>
      </c>
      <c r="G11" s="347">
        <v>0.11</v>
      </c>
      <c r="H11" s="347">
        <v>8.1504934820788091E-2</v>
      </c>
      <c r="I11" s="191"/>
      <c r="J11" s="191"/>
      <c r="K11" s="347">
        <v>0.10980954874701736</v>
      </c>
      <c r="L11" s="347">
        <v>9.494136674438089E-2</v>
      </c>
      <c r="M11" s="347">
        <v>0.10179107667652428</v>
      </c>
      <c r="N11" s="347">
        <v>3.307886434789576E-2</v>
      </c>
      <c r="O11" s="347">
        <v>7.6773883628498296E-2</v>
      </c>
      <c r="P11" s="347">
        <v>0.11</v>
      </c>
      <c r="Q11" s="347">
        <v>8.544665284452381E-2</v>
      </c>
      <c r="R11" s="271"/>
      <c r="S11" s="271"/>
    </row>
    <row r="12" spans="1:20" x14ac:dyDescent="0.35">
      <c r="A12" s="353" t="s">
        <v>241</v>
      </c>
      <c r="B12" s="360">
        <v>0.15211900084198704</v>
      </c>
      <c r="C12" s="360">
        <v>7.5195822454308128E-2</v>
      </c>
      <c r="D12" s="360">
        <v>0.11604234527687297</v>
      </c>
      <c r="E12" s="360">
        <v>1.2944222169922335E-2</v>
      </c>
      <c r="F12" s="360">
        <v>7.6017866345988672E-2</v>
      </c>
      <c r="G12" s="360">
        <v>0.05</v>
      </c>
      <c r="H12" s="360">
        <v>7.0000000000000007E-2</v>
      </c>
      <c r="I12" s="191"/>
      <c r="J12" s="191"/>
      <c r="K12" s="360">
        <v>0.15225948100087622</v>
      </c>
      <c r="L12" s="360">
        <v>7.5308245886414604E-2</v>
      </c>
      <c r="M12" s="360">
        <v>0.11677074156498472</v>
      </c>
      <c r="N12" s="360">
        <v>1.4939142692855383E-2</v>
      </c>
      <c r="O12" s="360">
        <v>7.4367805899960476E-2</v>
      </c>
      <c r="P12" s="360">
        <v>0.05</v>
      </c>
      <c r="Q12" s="360">
        <v>7.0000000000000007E-2</v>
      </c>
      <c r="R12" s="271"/>
      <c r="S12" s="271"/>
      <c r="T12" s="271"/>
    </row>
    <row r="13" spans="1:20" s="160" customFormat="1" x14ac:dyDescent="0.35">
      <c r="A13" s="368" t="s">
        <v>71</v>
      </c>
      <c r="B13" s="360">
        <v>0.1172276571049576</v>
      </c>
      <c r="C13" s="360">
        <v>8.804023030391385E-2</v>
      </c>
      <c r="D13" s="360">
        <v>0.10169491525423721</v>
      </c>
      <c r="E13" s="360">
        <v>2.5210084033613477E-2</v>
      </c>
      <c r="F13" s="360">
        <v>7.3854806482646362E-2</v>
      </c>
      <c r="G13" s="360">
        <v>0.09</v>
      </c>
      <c r="H13" s="360">
        <v>7.7681938818270888E-2</v>
      </c>
      <c r="I13" s="191"/>
      <c r="J13" s="191"/>
      <c r="K13" s="360">
        <v>0.12251867964174466</v>
      </c>
      <c r="L13" s="360">
        <v>9.13192157147793E-2</v>
      </c>
      <c r="M13" s="360">
        <v>0.10589509493857975</v>
      </c>
      <c r="N13" s="360">
        <v>2.7853134329678897E-2</v>
      </c>
      <c r="O13" s="360">
        <v>7.7453339262753065E-2</v>
      </c>
      <c r="P13" s="360">
        <v>0.09</v>
      </c>
      <c r="Q13" s="360">
        <v>8.0543445106819322E-2</v>
      </c>
      <c r="R13" s="271"/>
      <c r="S13" s="271"/>
    </row>
    <row r="14" spans="1:20" s="160" customFormat="1" x14ac:dyDescent="0.35">
      <c r="A14" s="80"/>
      <c r="B14" s="350"/>
      <c r="C14" s="350"/>
      <c r="D14" s="347"/>
      <c r="E14" s="367"/>
      <c r="F14" s="367"/>
      <c r="G14" s="365"/>
      <c r="H14" s="365"/>
      <c r="I14" s="191"/>
      <c r="J14" s="191"/>
      <c r="K14" s="365"/>
      <c r="L14" s="365"/>
      <c r="M14" s="365"/>
      <c r="N14" s="365"/>
      <c r="O14" s="350"/>
      <c r="P14" s="365"/>
      <c r="Q14" s="367"/>
      <c r="R14" s="271"/>
      <c r="S14" s="271"/>
    </row>
    <row r="15" spans="1:20" s="160" customFormat="1" x14ac:dyDescent="0.35">
      <c r="A15" s="352" t="s">
        <v>186</v>
      </c>
      <c r="B15" s="350">
        <v>0.10055865921787685</v>
      </c>
      <c r="C15" s="350">
        <v>0.10361501266405737</v>
      </c>
      <c r="D15" s="365">
        <v>0.1021615746890471</v>
      </c>
      <c r="E15" s="367">
        <v>3.8515786047521136E-2</v>
      </c>
      <c r="F15" s="367">
        <v>7.9405717832344264E-2</v>
      </c>
      <c r="G15" s="365">
        <v>7.0000000000000007E-2</v>
      </c>
      <c r="H15" s="365">
        <v>0.08</v>
      </c>
      <c r="I15" s="191"/>
      <c r="J15" s="191"/>
      <c r="K15" s="365">
        <v>0.10844625887843998</v>
      </c>
      <c r="L15" s="365">
        <v>0.10832639647554908</v>
      </c>
      <c r="M15" s="365">
        <v>0.10832461705142328</v>
      </c>
      <c r="N15" s="365">
        <v>4.1456210992337268E-2</v>
      </c>
      <c r="O15" s="350">
        <v>8.4355824659804651E-2</v>
      </c>
      <c r="P15" s="365">
        <v>0.08</v>
      </c>
      <c r="Q15" s="367">
        <v>0.08</v>
      </c>
      <c r="R15" s="271"/>
      <c r="S15" s="271"/>
    </row>
    <row r="16" spans="1:20" s="160" customFormat="1" x14ac:dyDescent="0.35">
      <c r="A16" s="353" t="s">
        <v>241</v>
      </c>
      <c r="B16" s="376">
        <v>0.15211900084198704</v>
      </c>
      <c r="C16" s="376">
        <v>7.5195822454308128E-2</v>
      </c>
      <c r="D16" s="377">
        <v>0.11604234527687297</v>
      </c>
      <c r="E16" s="349">
        <v>1.2944222169922335E-2</v>
      </c>
      <c r="F16" s="349">
        <v>7.6017866345988672E-2</v>
      </c>
      <c r="G16" s="366">
        <v>0.05</v>
      </c>
      <c r="H16" s="366">
        <v>7.0000000000000007E-2</v>
      </c>
      <c r="I16" s="191"/>
      <c r="J16" s="191"/>
      <c r="K16" s="366">
        <v>0.15225948100087622</v>
      </c>
      <c r="L16" s="366">
        <v>7.5308245886414604E-2</v>
      </c>
      <c r="M16" s="366">
        <v>0.11677074156498472</v>
      </c>
      <c r="N16" s="366">
        <v>1.4939142692855383E-2</v>
      </c>
      <c r="O16" s="376">
        <v>7.4367805899960476E-2</v>
      </c>
      <c r="P16" s="366">
        <v>0.05</v>
      </c>
      <c r="Q16" s="349">
        <v>7.0000000000000007E-2</v>
      </c>
      <c r="R16" s="271"/>
      <c r="S16" s="271"/>
    </row>
    <row r="17" spans="1:19" s="160" customFormat="1" x14ac:dyDescent="0.35">
      <c r="A17" s="354" t="s">
        <v>246</v>
      </c>
      <c r="B17" s="366">
        <v>0.11661858554069399</v>
      </c>
      <c r="C17" s="366">
        <v>9.4918504314477625E-2</v>
      </c>
      <c r="D17" s="366">
        <v>0.10528073471091623</v>
      </c>
      <c r="E17" s="366">
        <v>3.0447051834249391E-2</v>
      </c>
      <c r="F17" s="366">
        <v>7.8351727639560748E-2</v>
      </c>
      <c r="G17" s="366">
        <v>7.0000000000000007E-2</v>
      </c>
      <c r="H17" s="366">
        <v>7.0000000000000007E-2</v>
      </c>
      <c r="I17" s="191"/>
      <c r="J17" s="191"/>
      <c r="K17" s="366">
        <v>0.12216819074325062</v>
      </c>
      <c r="L17" s="366">
        <v>9.8190906981092035E-2</v>
      </c>
      <c r="M17" s="366">
        <v>0.10958369684623728</v>
      </c>
      <c r="N17" s="366">
        <v>3.3086878905497871E-2</v>
      </c>
      <c r="O17" s="366">
        <v>8.201792385663248E-2</v>
      </c>
      <c r="P17" s="366">
        <v>7.0000000000000007E-2</v>
      </c>
      <c r="Q17" s="366">
        <v>0.08</v>
      </c>
      <c r="R17" s="271"/>
      <c r="S17" s="271"/>
    </row>
    <row r="18" spans="1:19" s="351" customFormat="1" x14ac:dyDescent="0.35">
      <c r="A18" s="348"/>
      <c r="B18" s="365"/>
      <c r="C18" s="365"/>
      <c r="D18" s="365"/>
      <c r="E18" s="365"/>
      <c r="F18" s="365"/>
      <c r="G18" s="365"/>
      <c r="H18" s="365"/>
      <c r="I18" s="364"/>
      <c r="J18" s="364"/>
      <c r="K18" s="365"/>
      <c r="L18" s="365"/>
      <c r="M18" s="365"/>
      <c r="N18" s="365"/>
      <c r="O18" s="365"/>
      <c r="P18" s="365"/>
      <c r="Q18" s="365"/>
      <c r="R18" s="271"/>
      <c r="S18" s="271"/>
    </row>
    <row r="19" spans="1:19" x14ac:dyDescent="0.35">
      <c r="A19" s="81" t="s">
        <v>22</v>
      </c>
      <c r="B19" s="363">
        <v>0.12479999999999995</v>
      </c>
      <c r="C19" s="363">
        <v>-3.2546786004882481E-3</v>
      </c>
      <c r="D19" s="363">
        <v>3.9913700107874893E-2</v>
      </c>
      <c r="E19" s="363">
        <v>-2.7950310559006274E-2</v>
      </c>
      <c r="F19" s="363">
        <v>1.2094207511139255E-2</v>
      </c>
      <c r="G19" s="363">
        <v>0.34</v>
      </c>
      <c r="H19" s="363">
        <v>0.11</v>
      </c>
      <c r="I19" s="191"/>
      <c r="J19" s="191"/>
      <c r="K19" s="363">
        <v>0.12786652104568669</v>
      </c>
      <c r="L19" s="363">
        <v>3.9580822874109008E-4</v>
      </c>
      <c r="M19" s="363">
        <v>4.3832993879948268E-2</v>
      </c>
      <c r="N19" s="363">
        <v>-2.6002797906570511E-2</v>
      </c>
      <c r="O19" s="363">
        <v>1.5183579019104004E-2</v>
      </c>
      <c r="P19" s="363">
        <v>0.34</v>
      </c>
      <c r="Q19" s="363">
        <v>0.11</v>
      </c>
      <c r="R19" s="271"/>
      <c r="S19" s="271"/>
    </row>
    <row r="20" spans="1:19" x14ac:dyDescent="0.35">
      <c r="A20" s="160"/>
      <c r="B20" s="192"/>
      <c r="C20" s="192"/>
      <c r="D20" s="192"/>
      <c r="E20" s="192"/>
      <c r="F20" s="192"/>
      <c r="G20" s="192"/>
      <c r="H20" s="192"/>
      <c r="I20" s="191"/>
      <c r="J20" s="191"/>
      <c r="K20" s="192"/>
      <c r="L20" s="192"/>
      <c r="M20" s="192"/>
      <c r="N20" s="192"/>
      <c r="O20" s="192"/>
      <c r="P20" s="192"/>
      <c r="Q20" s="192"/>
    </row>
    <row r="21" spans="1:19" ht="13.9" x14ac:dyDescent="0.35">
      <c r="A21" s="129" t="s">
        <v>2</v>
      </c>
      <c r="B21" s="192"/>
      <c r="C21" s="192"/>
      <c r="D21" s="192"/>
      <c r="E21" s="192"/>
      <c r="F21" s="192"/>
      <c r="G21" s="192"/>
      <c r="H21" s="192"/>
      <c r="I21" s="191"/>
      <c r="J21" s="191"/>
      <c r="K21" s="192"/>
      <c r="L21" s="192"/>
      <c r="M21" s="192"/>
      <c r="N21" s="192"/>
      <c r="O21" s="192"/>
      <c r="P21" s="192"/>
      <c r="Q21" s="192"/>
    </row>
    <row r="22" spans="1:19" x14ac:dyDescent="0.35">
      <c r="A22" s="355" t="s">
        <v>239</v>
      </c>
      <c r="B22" s="192"/>
      <c r="C22" s="192"/>
      <c r="D22" s="192"/>
      <c r="E22" s="192"/>
      <c r="F22" s="192"/>
      <c r="G22" s="192"/>
      <c r="H22" s="192"/>
      <c r="I22" s="191"/>
      <c r="J22" s="191"/>
      <c r="K22" s="192"/>
      <c r="L22" s="192"/>
      <c r="M22" s="192"/>
      <c r="N22" s="192"/>
      <c r="O22" s="192"/>
      <c r="P22" s="192"/>
      <c r="Q22" s="192"/>
    </row>
    <row r="23" spans="1:19" x14ac:dyDescent="0.35">
      <c r="A23" s="77" t="s">
        <v>73</v>
      </c>
      <c r="B23" s="192">
        <v>0.27838827838827807</v>
      </c>
      <c r="C23" s="192">
        <v>0.15748031496062992</v>
      </c>
      <c r="D23" s="192">
        <v>0.21337849280270973</v>
      </c>
      <c r="E23" s="192">
        <v>0.18999999999999986</v>
      </c>
      <c r="F23" s="192">
        <v>0.20550252667040986</v>
      </c>
      <c r="G23" s="192">
        <v>0.11</v>
      </c>
      <c r="H23" s="192">
        <v>0.18</v>
      </c>
      <c r="I23" s="191"/>
      <c r="J23" s="191"/>
      <c r="K23" s="192">
        <v>0.38429191721558659</v>
      </c>
      <c r="L23" s="192">
        <v>0.23087536244434478</v>
      </c>
      <c r="M23" s="192">
        <v>0.3006857252738776</v>
      </c>
      <c r="N23" s="192">
        <v>0.24979732186144205</v>
      </c>
      <c r="O23" s="192">
        <v>0.28300117896454346</v>
      </c>
      <c r="P23" s="192">
        <v>0.13</v>
      </c>
      <c r="Q23" s="192">
        <v>0.23</v>
      </c>
      <c r="R23" s="271"/>
      <c r="S23" s="271"/>
    </row>
    <row r="24" spans="1:19" x14ac:dyDescent="0.35">
      <c r="A24" s="78" t="s">
        <v>74</v>
      </c>
      <c r="B24" s="192">
        <v>1.8789144050104355E-2</v>
      </c>
      <c r="C24" s="192">
        <v>-3.2312925170068008E-2</v>
      </c>
      <c r="D24" s="192">
        <v>-9.3720712277413319E-3</v>
      </c>
      <c r="E24" s="192">
        <v>-0.17261904761904773</v>
      </c>
      <c r="F24" s="192">
        <v>-7.2455434157561796E-2</v>
      </c>
      <c r="G24" s="192">
        <v>-0.02</v>
      </c>
      <c r="H24" s="192">
        <v>-0.05</v>
      </c>
      <c r="I24" s="191"/>
      <c r="J24" s="191"/>
      <c r="K24" s="192">
        <v>0.10522941763820585</v>
      </c>
      <c r="L24" s="192">
        <v>2.002796204721893E-2</v>
      </c>
      <c r="M24" s="192">
        <v>5.749781749652938E-2</v>
      </c>
      <c r="N24" s="192">
        <v>-0.13400035974900582</v>
      </c>
      <c r="O24" s="192">
        <v>-1.8640815004081268E-2</v>
      </c>
      <c r="P24" s="192">
        <v>-0.01</v>
      </c>
      <c r="Q24" s="192">
        <v>-0.01</v>
      </c>
      <c r="R24" s="271"/>
      <c r="S24" s="271"/>
    </row>
    <row r="25" spans="1:19" x14ac:dyDescent="0.35">
      <c r="A25" s="77" t="s">
        <v>75</v>
      </c>
      <c r="B25" s="192">
        <v>0.10460251046025106</v>
      </c>
      <c r="C25" s="192">
        <v>-4.3352601156069363E-2</v>
      </c>
      <c r="D25" s="192">
        <v>1.7094017094017096E-2</v>
      </c>
      <c r="E25" s="192">
        <v>4.0000000000000036E-2</v>
      </c>
      <c r="F25" s="192">
        <v>2.6395939086294357E-2</v>
      </c>
      <c r="G25" s="192">
        <v>0.08</v>
      </c>
      <c r="H25" s="192">
        <v>0.05</v>
      </c>
      <c r="I25" s="191"/>
      <c r="J25" s="191"/>
      <c r="K25" s="192">
        <v>0.19206355756468516</v>
      </c>
      <c r="L25" s="192">
        <v>1.5941575279357943E-2</v>
      </c>
      <c r="M25" s="192">
        <v>8.643088923708013E-2</v>
      </c>
      <c r="N25" s="192">
        <v>9.5892905329917635E-2</v>
      </c>
      <c r="O25" s="192">
        <v>9.0368514182245632E-2</v>
      </c>
      <c r="P25" s="192">
        <v>0.1</v>
      </c>
      <c r="Q25" s="192">
        <v>0.09</v>
      </c>
      <c r="R25" s="271"/>
      <c r="S25" s="271"/>
    </row>
    <row r="26" spans="1:19" x14ac:dyDescent="0.35">
      <c r="A26" s="77" t="s">
        <v>76</v>
      </c>
      <c r="B26" s="192">
        <v>5.1490514905149012E-2</v>
      </c>
      <c r="C26" s="192">
        <v>-7.0093457943924574E-3</v>
      </c>
      <c r="D26" s="192">
        <v>2.0075282308657575E-2</v>
      </c>
      <c r="E26" s="192">
        <v>-8.5778781038374816E-2</v>
      </c>
      <c r="F26" s="192">
        <v>-1.7741935483870992E-2</v>
      </c>
      <c r="G26" s="192">
        <v>0.04</v>
      </c>
      <c r="H26" s="192">
        <v>0</v>
      </c>
      <c r="I26" s="191"/>
      <c r="J26" s="191"/>
      <c r="K26" s="192">
        <v>0.13683096380771481</v>
      </c>
      <c r="L26" s="192">
        <v>5.1825489030606235E-2</v>
      </c>
      <c r="M26" s="192">
        <v>9.0486079423784685E-2</v>
      </c>
      <c r="N26" s="192">
        <v>-3.3830268237410595E-2</v>
      </c>
      <c r="O26" s="192">
        <v>4.4730561217313995E-2</v>
      </c>
      <c r="P26" s="192">
        <v>0.05</v>
      </c>
      <c r="Q26" s="192">
        <v>0.05</v>
      </c>
      <c r="R26" s="271"/>
      <c r="S26" s="271"/>
    </row>
    <row r="27" spans="1:19" x14ac:dyDescent="0.35">
      <c r="A27" s="358" t="s">
        <v>240</v>
      </c>
      <c r="B27" s="190">
        <v>0.12553582363747667</v>
      </c>
      <c r="C27" s="190">
        <v>3.1547320981472268E-2</v>
      </c>
      <c r="D27" s="190">
        <v>7.3829201101928574E-2</v>
      </c>
      <c r="E27" s="190">
        <v>-1.1347517730496481E-2</v>
      </c>
      <c r="F27" s="190">
        <v>4.2471714534377682E-2</v>
      </c>
      <c r="G27" s="190">
        <v>0.05</v>
      </c>
      <c r="H27" s="190">
        <v>0.05</v>
      </c>
      <c r="I27" s="191"/>
      <c r="J27" s="191"/>
      <c r="K27" s="190">
        <v>0.21856936186403469</v>
      </c>
      <c r="L27" s="190">
        <v>9.300842203104169E-2</v>
      </c>
      <c r="M27" s="190">
        <v>0.14845906050015203</v>
      </c>
      <c r="N27" s="190">
        <v>3.9323002977047834E-2</v>
      </c>
      <c r="O27" s="190">
        <v>0.10710283993554852</v>
      </c>
      <c r="P27" s="190">
        <v>7.0000000000000007E-2</v>
      </c>
      <c r="Q27" s="190">
        <v>0.09</v>
      </c>
      <c r="R27" s="271"/>
      <c r="S27" s="271"/>
    </row>
    <row r="28" spans="1:19" s="351" customFormat="1" x14ac:dyDescent="0.35">
      <c r="A28" s="353" t="s">
        <v>241</v>
      </c>
      <c r="B28" s="363">
        <v>-0.59041394335511976</v>
      </c>
      <c r="C28" s="363">
        <v>0.51655629139072845</v>
      </c>
      <c r="D28" s="363">
        <v>-0.31639344262295077</v>
      </c>
      <c r="E28" s="363">
        <v>0.71428571428571441</v>
      </c>
      <c r="F28" s="363">
        <v>-0.10863874345549733</v>
      </c>
      <c r="G28" s="363">
        <v>0.17</v>
      </c>
      <c r="H28" s="363">
        <v>-0.02</v>
      </c>
      <c r="I28" s="364"/>
      <c r="J28" s="364"/>
      <c r="K28" s="365">
        <v>-0.55809358432149658</v>
      </c>
      <c r="L28" s="365">
        <v>0.63413086387991091</v>
      </c>
      <c r="M28" s="365">
        <v>-0.26108222081946492</v>
      </c>
      <c r="N28" s="365">
        <v>0.79159852463971725</v>
      </c>
      <c r="O28" s="365">
        <v>-3.8527099931043376E-2</v>
      </c>
      <c r="P28" s="365">
        <v>0.18</v>
      </c>
      <c r="Q28" s="365">
        <v>0.03</v>
      </c>
      <c r="R28" s="271"/>
      <c r="S28" s="271"/>
    </row>
    <row r="29" spans="1:19" s="351" customFormat="1" x14ac:dyDescent="0.35">
      <c r="A29" s="368" t="s">
        <v>71</v>
      </c>
      <c r="B29" s="363">
        <v>-3.1548757170172061E-2</v>
      </c>
      <c r="C29" s="363">
        <v>6.5642458100558632E-2</v>
      </c>
      <c r="D29" s="363">
        <v>1.7688679245283018E-2</v>
      </c>
      <c r="E29" s="363">
        <v>3.790215954164828E-2</v>
      </c>
      <c r="F29" s="363">
        <v>2.4734982332155514E-2</v>
      </c>
      <c r="G29" s="363">
        <v>0.06</v>
      </c>
      <c r="H29" s="363">
        <v>0.04</v>
      </c>
      <c r="I29" s="364"/>
      <c r="J29" s="364"/>
      <c r="K29" s="363">
        <v>4.8847608638740929E-2</v>
      </c>
      <c r="L29" s="363">
        <v>0.13020291351746943</v>
      </c>
      <c r="M29" s="363">
        <v>9.0717361768129168E-2</v>
      </c>
      <c r="N29" s="363">
        <v>8.9995669020351457E-2</v>
      </c>
      <c r="O29" s="363">
        <v>9.0457728339363122E-2</v>
      </c>
      <c r="P29" s="363">
        <v>0.08</v>
      </c>
      <c r="Q29" s="363">
        <v>0.09</v>
      </c>
      <c r="R29" s="271"/>
      <c r="S29" s="271"/>
    </row>
    <row r="30" spans="1:19" s="351" customFormat="1" x14ac:dyDescent="0.35">
      <c r="A30" s="359"/>
      <c r="B30" s="347"/>
      <c r="C30" s="347"/>
      <c r="D30" s="347"/>
      <c r="E30" s="347"/>
      <c r="F30" s="347"/>
      <c r="G30" s="347"/>
      <c r="H30" s="347"/>
      <c r="I30" s="364"/>
      <c r="J30" s="364"/>
      <c r="K30" s="347"/>
      <c r="L30" s="347"/>
      <c r="M30" s="347"/>
      <c r="N30" s="347"/>
      <c r="O30" s="347"/>
      <c r="P30" s="347"/>
      <c r="Q30" s="347"/>
      <c r="R30" s="271"/>
      <c r="S30" s="271"/>
    </row>
    <row r="31" spans="1:19" s="351" customFormat="1" x14ac:dyDescent="0.35">
      <c r="A31" s="352" t="s">
        <v>186</v>
      </c>
      <c r="B31" s="365">
        <v>6.9821119446047297E-2</v>
      </c>
      <c r="C31" s="365">
        <v>6.0254284134881181E-2</v>
      </c>
      <c r="D31" s="365">
        <v>6.4935064935064943E-2</v>
      </c>
      <c r="E31" s="365">
        <v>3.8819026790595769E-2</v>
      </c>
      <c r="F31" s="365">
        <v>5.6041705455222322E-2</v>
      </c>
      <c r="G31" s="365">
        <v>7.0000000000000007E-2</v>
      </c>
      <c r="H31" s="365">
        <v>5.6041705455222322E-2</v>
      </c>
      <c r="I31" s="364"/>
      <c r="J31" s="364"/>
      <c r="K31" s="365">
        <v>0.15408783388156511</v>
      </c>
      <c r="L31" s="365">
        <v>0.12504866208575607</v>
      </c>
      <c r="M31" s="365">
        <v>0.13914204063241881</v>
      </c>
      <c r="N31" s="365">
        <v>9.1111807150064714E-2</v>
      </c>
      <c r="O31" s="365">
        <v>0.12227698011112466</v>
      </c>
      <c r="P31" s="365">
        <v>0.09</v>
      </c>
      <c r="Q31" s="365">
        <v>0.11</v>
      </c>
      <c r="R31" s="271"/>
      <c r="S31" s="271"/>
    </row>
    <row r="32" spans="1:19" s="351" customFormat="1" x14ac:dyDescent="0.35">
      <c r="A32" s="353" t="s">
        <v>241</v>
      </c>
      <c r="B32" s="366">
        <v>-0.59041394335511976</v>
      </c>
      <c r="C32" s="366">
        <v>0.51655629139072845</v>
      </c>
      <c r="D32" s="366">
        <v>-0.31639344262295077</v>
      </c>
      <c r="E32" s="366">
        <v>0.71428571428571441</v>
      </c>
      <c r="F32" s="366">
        <v>-0.10863874345549733</v>
      </c>
      <c r="G32" s="366">
        <v>0.17</v>
      </c>
      <c r="H32" s="366">
        <v>-0.02</v>
      </c>
      <c r="I32" s="364"/>
      <c r="J32" s="364"/>
      <c r="K32" s="366">
        <v>-0.55809358432149658</v>
      </c>
      <c r="L32" s="366">
        <v>0.63413086387991091</v>
      </c>
      <c r="M32" s="366">
        <v>-0.26108222081946492</v>
      </c>
      <c r="N32" s="366">
        <v>0.79159852463971725</v>
      </c>
      <c r="O32" s="366">
        <v>-3.8527099931043376E-2</v>
      </c>
      <c r="P32" s="366">
        <v>0.18</v>
      </c>
      <c r="Q32" s="366">
        <v>0.03</v>
      </c>
      <c r="R32" s="271"/>
      <c r="S32" s="271"/>
    </row>
    <row r="33" spans="1:19" s="351" customFormat="1" x14ac:dyDescent="0.35">
      <c r="A33" s="354" t="s">
        <v>246</v>
      </c>
      <c r="B33" s="363">
        <v>-6.8430656934306569E-2</v>
      </c>
      <c r="C33" s="363">
        <v>9.5408163265306212E-2</v>
      </c>
      <c r="D33" s="363">
        <v>8.9113680154142318E-3</v>
      </c>
      <c r="E33" s="363">
        <v>9.1275844679777937E-2</v>
      </c>
      <c r="F33" s="363">
        <v>3.5533822330888275E-2</v>
      </c>
      <c r="G33" s="363">
        <v>0.09</v>
      </c>
      <c r="H33" s="363">
        <v>0.05</v>
      </c>
      <c r="I33" s="364"/>
      <c r="J33" s="364"/>
      <c r="K33" s="363">
        <v>6.0348438567791622E-3</v>
      </c>
      <c r="L33" s="363">
        <v>0.163258634498748</v>
      </c>
      <c r="M33" s="363">
        <v>8.1398754867182385E-2</v>
      </c>
      <c r="N33" s="363">
        <v>0.1451125297099948</v>
      </c>
      <c r="O33" s="363">
        <v>0.10268633406557102</v>
      </c>
      <c r="P33" s="363">
        <v>0.1</v>
      </c>
      <c r="Q33" s="363">
        <v>0.1</v>
      </c>
      <c r="R33" s="271"/>
      <c r="S33" s="271"/>
    </row>
    <row r="34" spans="1:19" x14ac:dyDescent="0.35">
      <c r="A34" s="80"/>
      <c r="B34" s="192"/>
      <c r="C34" s="192"/>
      <c r="D34" s="192"/>
      <c r="E34" s="192"/>
      <c r="F34" s="192"/>
      <c r="G34" s="192"/>
      <c r="H34" s="192"/>
      <c r="I34" s="191"/>
      <c r="J34" s="191"/>
      <c r="K34" s="192"/>
      <c r="L34" s="192"/>
      <c r="M34" s="192"/>
      <c r="N34" s="192"/>
      <c r="O34" s="192"/>
      <c r="P34" s="192"/>
      <c r="Q34" s="192"/>
      <c r="R34" s="271"/>
    </row>
    <row r="35" spans="1:19" x14ac:dyDescent="0.35">
      <c r="A35" s="81" t="s">
        <v>22</v>
      </c>
      <c r="B35" s="190">
        <v>-0.97674418604651148</v>
      </c>
      <c r="C35" s="190">
        <v>-0.23383084577114432</v>
      </c>
      <c r="D35" s="190">
        <v>0.32173913043478247</v>
      </c>
      <c r="E35" s="190">
        <v>-0.3000000000000001</v>
      </c>
      <c r="F35" s="190">
        <v>-0.12345679012345678</v>
      </c>
      <c r="G35" s="190">
        <v>-0.04</v>
      </c>
      <c r="H35" s="190">
        <v>-7.0000000000000007E-2</v>
      </c>
      <c r="I35" s="191"/>
      <c r="J35" s="191"/>
      <c r="K35" s="190">
        <v>-0.98068764983196299</v>
      </c>
      <c r="L35" s="190">
        <v>-0.19697251522410861</v>
      </c>
      <c r="M35" s="190">
        <v>0.38767890241984027</v>
      </c>
      <c r="N35" s="190">
        <v>-0.25623188761119281</v>
      </c>
      <c r="O35" s="190">
        <v>-7.3669623162570502E-2</v>
      </c>
      <c r="P35" s="190">
        <v>-0.02</v>
      </c>
      <c r="Q35" s="190">
        <v>-0.04</v>
      </c>
      <c r="R35" s="271"/>
      <c r="S35" s="271"/>
    </row>
    <row r="36" spans="1:19" x14ac:dyDescent="0.35">
      <c r="A36" s="160"/>
      <c r="B36" s="192"/>
      <c r="C36" s="192"/>
      <c r="D36" s="192"/>
      <c r="E36" s="192"/>
      <c r="F36" s="192"/>
      <c r="G36" s="192"/>
      <c r="H36" s="192"/>
      <c r="I36" s="191"/>
      <c r="J36" s="191"/>
      <c r="K36" s="192"/>
      <c r="L36" s="192"/>
      <c r="M36" s="192"/>
      <c r="N36" s="192"/>
      <c r="O36" s="192"/>
      <c r="P36" s="192"/>
      <c r="Q36" s="192"/>
    </row>
    <row r="37" spans="1:19" ht="13.9" x14ac:dyDescent="0.35">
      <c r="A37" s="129" t="s">
        <v>84</v>
      </c>
      <c r="B37" s="192"/>
      <c r="C37" s="192"/>
      <c r="D37" s="192"/>
      <c r="E37" s="192"/>
      <c r="F37" s="192"/>
      <c r="G37" s="192"/>
      <c r="H37" s="192"/>
      <c r="I37" s="191"/>
      <c r="J37" s="191"/>
      <c r="K37" s="192"/>
      <c r="L37" s="192"/>
      <c r="M37" s="192"/>
      <c r="N37" s="192"/>
      <c r="O37" s="192"/>
      <c r="P37" s="192"/>
      <c r="Q37" s="192"/>
    </row>
    <row r="38" spans="1:19" x14ac:dyDescent="0.35">
      <c r="A38" s="355" t="s">
        <v>239</v>
      </c>
      <c r="B38" s="192"/>
      <c r="C38" s="192"/>
      <c r="D38" s="192"/>
      <c r="E38" s="192"/>
      <c r="F38" s="192"/>
      <c r="G38" s="192"/>
      <c r="H38" s="192"/>
      <c r="I38" s="191"/>
      <c r="J38" s="191"/>
      <c r="K38" s="192"/>
      <c r="L38" s="192"/>
      <c r="M38" s="192"/>
      <c r="N38" s="192"/>
      <c r="O38" s="192"/>
      <c r="P38" s="192"/>
      <c r="Q38" s="192"/>
      <c r="R38" s="271"/>
      <c r="S38" s="271"/>
    </row>
    <row r="39" spans="1:19" x14ac:dyDescent="0.35">
      <c r="A39" s="356" t="s">
        <v>73</v>
      </c>
      <c r="B39" s="192">
        <v>0.11395646606914221</v>
      </c>
      <c r="C39" s="192">
        <v>8.5424133811230485E-2</v>
      </c>
      <c r="D39" s="192">
        <v>9.9196538936959094E-2</v>
      </c>
      <c r="E39" s="192">
        <v>3.5757575757575967E-2</v>
      </c>
      <c r="F39" s="192">
        <v>7.7773229635693816E-2</v>
      </c>
      <c r="G39" s="192">
        <v>0</v>
      </c>
      <c r="H39" s="192">
        <v>0.06</v>
      </c>
      <c r="I39" s="191"/>
      <c r="J39" s="191"/>
      <c r="K39" s="192">
        <v>0.18566626732651981</v>
      </c>
      <c r="L39" s="192">
        <v>0.14215521037609427</v>
      </c>
      <c r="M39" s="192">
        <v>0.16292461272233155</v>
      </c>
      <c r="N39" s="192">
        <v>6.305393112905501E-2</v>
      </c>
      <c r="O39" s="192">
        <v>0.1280661190514979</v>
      </c>
      <c r="P39" s="192">
        <v>0.02</v>
      </c>
      <c r="Q39" s="192">
        <v>0.1</v>
      </c>
      <c r="R39" s="271"/>
      <c r="S39" s="271"/>
    </row>
    <row r="40" spans="1:19" x14ac:dyDescent="0.35">
      <c r="A40" s="357" t="s">
        <v>74</v>
      </c>
      <c r="B40" s="192">
        <v>3.0769230769230795E-2</v>
      </c>
      <c r="C40" s="192">
        <v>6.2790697674418666E-2</v>
      </c>
      <c r="D40" s="192">
        <v>5.0724637681159424E-2</v>
      </c>
      <c r="E40" s="192">
        <v>2.8985507246376881E-2</v>
      </c>
      <c r="F40" s="192">
        <v>4.257246376811584E-2</v>
      </c>
      <c r="G40" s="192">
        <v>0.02</v>
      </c>
      <c r="H40" s="192">
        <v>0.04</v>
      </c>
      <c r="I40" s="191"/>
      <c r="J40" s="191"/>
      <c r="K40" s="192">
        <v>9.6439575806971489E-2</v>
      </c>
      <c r="L40" s="192">
        <v>0.12478302136083685</v>
      </c>
      <c r="M40" s="192">
        <v>0.11420315803361526</v>
      </c>
      <c r="N40" s="192">
        <v>5.8505589428487964E-2</v>
      </c>
      <c r="O40" s="192">
        <v>9.2644113088701782E-2</v>
      </c>
      <c r="P40" s="192">
        <v>0.04</v>
      </c>
      <c r="Q40" s="192">
        <v>7.0000000000000007E-2</v>
      </c>
      <c r="R40" s="271"/>
      <c r="S40" s="271"/>
    </row>
    <row r="41" spans="1:19" x14ac:dyDescent="0.35">
      <c r="A41" s="356" t="s">
        <v>75</v>
      </c>
      <c r="B41" s="192">
        <v>-0.11808118081180821</v>
      </c>
      <c r="C41" s="192">
        <v>1.1354838709677419</v>
      </c>
      <c r="D41" s="192">
        <v>0.33802816901408445</v>
      </c>
      <c r="E41" s="192">
        <v>-0.10303030303030299</v>
      </c>
      <c r="F41" s="192">
        <v>0.21489001692047369</v>
      </c>
      <c r="G41" s="192">
        <v>0.19</v>
      </c>
      <c r="H41" s="192">
        <v>0.21</v>
      </c>
      <c r="I41" s="191"/>
      <c r="J41" s="191"/>
      <c r="K41" s="192">
        <v>-0.10789274422386386</v>
      </c>
      <c r="L41" s="192">
        <v>1.1701212573755977</v>
      </c>
      <c r="M41" s="192">
        <v>0.35764699499838343</v>
      </c>
      <c r="N41" s="192">
        <v>-8.9070277560329716E-2</v>
      </c>
      <c r="O41" s="192">
        <v>0.23250683662617289</v>
      </c>
      <c r="P41" s="192">
        <v>0.2</v>
      </c>
      <c r="Q41" s="192">
        <v>0.22</v>
      </c>
      <c r="R41" s="271"/>
      <c r="S41" s="271"/>
    </row>
    <row r="42" spans="1:19" x14ac:dyDescent="0.35">
      <c r="A42" s="356" t="s">
        <v>76</v>
      </c>
      <c r="B42" s="192">
        <v>0.12820512820512822</v>
      </c>
      <c r="C42" s="192">
        <v>4.39560439560438E-2</v>
      </c>
      <c r="D42" s="192">
        <v>8.2840236686390303E-2</v>
      </c>
      <c r="E42" s="192">
        <v>0.26495726495726507</v>
      </c>
      <c r="F42" s="192">
        <v>0.14035087719298253</v>
      </c>
      <c r="G42" s="192">
        <v>0.27</v>
      </c>
      <c r="H42" s="192">
        <v>0.17</v>
      </c>
      <c r="I42" s="191"/>
      <c r="J42" s="191"/>
      <c r="K42" s="192">
        <v>0.18381107879900879</v>
      </c>
      <c r="L42" s="192">
        <v>9.485569212802536E-2</v>
      </c>
      <c r="M42" s="192">
        <v>0.13578597055534122</v>
      </c>
      <c r="N42" s="192">
        <v>0.29049337527959651</v>
      </c>
      <c r="O42" s="192">
        <v>0.18634101812279261</v>
      </c>
      <c r="P42" s="192">
        <v>0.28999999999999998</v>
      </c>
      <c r="Q42" s="192">
        <v>0.21</v>
      </c>
      <c r="R42" s="271"/>
      <c r="S42" s="271"/>
    </row>
    <row r="43" spans="1:19" x14ac:dyDescent="0.35">
      <c r="A43" s="358" t="s">
        <v>240</v>
      </c>
      <c r="B43" s="190">
        <v>7.9071766222604367E-2</v>
      </c>
      <c r="C43" s="190">
        <v>0.14139020537124794</v>
      </c>
      <c r="D43" s="190">
        <v>0.11154558551142207</v>
      </c>
      <c r="E43" s="190">
        <v>4.7097036134795059E-2</v>
      </c>
      <c r="F43" s="190">
        <v>8.9866156787762844E-2</v>
      </c>
      <c r="G43" s="190">
        <v>0.05</v>
      </c>
      <c r="H43" s="190">
        <v>0.08</v>
      </c>
      <c r="I43" s="191"/>
      <c r="J43" s="191"/>
      <c r="K43" s="190">
        <v>0.13964627146682912</v>
      </c>
      <c r="L43" s="190">
        <v>0.19943050334520823</v>
      </c>
      <c r="M43" s="190">
        <v>0.17101428304350808</v>
      </c>
      <c r="N43" s="190">
        <v>7.3814822289206966E-2</v>
      </c>
      <c r="O43" s="190">
        <v>0.13730628184827262</v>
      </c>
      <c r="P43" s="190">
        <v>0.06</v>
      </c>
      <c r="Q43" s="190">
        <v>0.12</v>
      </c>
      <c r="R43" s="271"/>
      <c r="S43" s="271"/>
    </row>
    <row r="44" spans="1:19" s="351" customFormat="1" x14ac:dyDescent="0.35">
      <c r="A44" s="353" t="s">
        <v>241</v>
      </c>
      <c r="B44" s="365">
        <v>-0.14966555183946481</v>
      </c>
      <c r="C44" s="365">
        <v>-0.17362146050670629</v>
      </c>
      <c r="D44" s="365">
        <v>-0.16233254531126856</v>
      </c>
      <c r="E44" s="365">
        <v>-0.11477987421383654</v>
      </c>
      <c r="F44" s="365">
        <v>-0.1464566929133857</v>
      </c>
      <c r="G44" s="365">
        <v>0.23</v>
      </c>
      <c r="H44" s="365">
        <v>-7.0000000000000007E-2</v>
      </c>
      <c r="I44" s="364"/>
      <c r="J44" s="364"/>
      <c r="K44" s="365">
        <v>-6.9907822825907198E-2</v>
      </c>
      <c r="L44" s="365">
        <v>-0.11565567160877485</v>
      </c>
      <c r="M44" s="365">
        <v>-9.4497097253278595E-2</v>
      </c>
      <c r="N44" s="365">
        <v>-7.0153879187574805E-2</v>
      </c>
      <c r="O44" s="365">
        <v>-8.6073157947137977E-2</v>
      </c>
      <c r="P44" s="365">
        <v>0.27</v>
      </c>
      <c r="Q44" s="365">
        <v>-0.01</v>
      </c>
      <c r="R44" s="271"/>
      <c r="S44" s="271"/>
    </row>
    <row r="45" spans="1:19" s="351" customFormat="1" x14ac:dyDescent="0.35">
      <c r="A45" s="368" t="s">
        <v>71</v>
      </c>
      <c r="B45" s="363">
        <v>1.419244961680386E-3</v>
      </c>
      <c r="C45" s="363">
        <v>3.2266391326794014E-2</v>
      </c>
      <c r="D45" s="363">
        <v>1.7574692442882248E-2</v>
      </c>
      <c r="E45" s="363">
        <v>-8.0321285140562242E-3</v>
      </c>
      <c r="F45" s="363">
        <v>8.9831117499101689E-3</v>
      </c>
      <c r="G45" s="363">
        <v>0.09</v>
      </c>
      <c r="H45" s="363">
        <v>0.03</v>
      </c>
      <c r="I45" s="364"/>
      <c r="J45" s="364"/>
      <c r="K45" s="363">
        <v>7.0157739500669558E-2</v>
      </c>
      <c r="L45" s="363">
        <v>9.1324609269761908E-2</v>
      </c>
      <c r="M45" s="363">
        <v>8.1355274797570168E-2</v>
      </c>
      <c r="N45" s="363">
        <v>2.5304518690821488E-2</v>
      </c>
      <c r="O45" s="363">
        <v>6.193137668747032E-2</v>
      </c>
      <c r="P45" s="363">
        <v>0.11</v>
      </c>
      <c r="Q45" s="363">
        <v>0.08</v>
      </c>
      <c r="R45" s="271"/>
      <c r="S45" s="271"/>
    </row>
    <row r="46" spans="1:19" s="351" customFormat="1" x14ac:dyDescent="0.35">
      <c r="A46" s="359"/>
      <c r="B46" s="347"/>
      <c r="C46" s="347"/>
      <c r="D46" s="347"/>
      <c r="E46" s="347"/>
      <c r="F46" s="347"/>
      <c r="G46" s="347"/>
      <c r="H46" s="347"/>
      <c r="I46" s="364"/>
      <c r="J46" s="364"/>
      <c r="K46" s="347"/>
      <c r="L46" s="347"/>
      <c r="M46" s="347"/>
      <c r="N46" s="347"/>
      <c r="O46" s="347"/>
      <c r="P46" s="347"/>
      <c r="Q46" s="347"/>
      <c r="R46" s="271"/>
      <c r="S46" s="271"/>
    </row>
    <row r="47" spans="1:19" s="351" customFormat="1" x14ac:dyDescent="0.35">
      <c r="A47" s="352" t="s">
        <v>186</v>
      </c>
      <c r="B47" s="365">
        <v>9.9669343410486499E-2</v>
      </c>
      <c r="C47" s="365">
        <v>0.11604395604395606</v>
      </c>
      <c r="D47" s="365">
        <v>0.10815118397085584</v>
      </c>
      <c r="E47" s="365">
        <v>4.4000000000000025E-2</v>
      </c>
      <c r="F47" s="365">
        <v>8.641975308641954E-2</v>
      </c>
      <c r="G47" s="365">
        <v>0</v>
      </c>
      <c r="H47" s="365">
        <v>0.06</v>
      </c>
      <c r="I47" s="364"/>
      <c r="J47" s="364"/>
      <c r="K47" s="365">
        <v>0.16340683329640887</v>
      </c>
      <c r="L47" s="365">
        <v>0.17333856565774344</v>
      </c>
      <c r="M47" s="365">
        <v>0.16875495547539807</v>
      </c>
      <c r="N47" s="365">
        <v>7.0803122370634297E-2</v>
      </c>
      <c r="O47" s="365">
        <v>0.13452024707243268</v>
      </c>
      <c r="P47" s="365">
        <v>0.01</v>
      </c>
      <c r="Q47" s="365">
        <v>0.1</v>
      </c>
      <c r="R47" s="271"/>
      <c r="S47" s="271"/>
    </row>
    <row r="48" spans="1:19" s="351" customFormat="1" x14ac:dyDescent="0.35">
      <c r="A48" s="353" t="s">
        <v>241</v>
      </c>
      <c r="B48" s="366">
        <v>-0.14966555183946481</v>
      </c>
      <c r="C48" s="366">
        <v>-0.17362146050670629</v>
      </c>
      <c r="D48" s="366">
        <v>-0.16233254531126856</v>
      </c>
      <c r="E48" s="366">
        <v>-0.11477987421383654</v>
      </c>
      <c r="F48" s="366">
        <v>-0.1464566929133857</v>
      </c>
      <c r="G48" s="366">
        <v>0.23</v>
      </c>
      <c r="H48" s="365">
        <v>-7.0000000000000007E-2</v>
      </c>
      <c r="I48" s="364"/>
      <c r="J48" s="364"/>
      <c r="K48" s="366">
        <v>-6.9907822825907198E-2</v>
      </c>
      <c r="L48" s="366">
        <v>-0.11565567160877485</v>
      </c>
      <c r="M48" s="366">
        <v>-9.4497097253278595E-2</v>
      </c>
      <c r="N48" s="366">
        <v>-7.0153879187574805E-2</v>
      </c>
      <c r="O48" s="366">
        <v>-8.6073157947137977E-2</v>
      </c>
      <c r="P48" s="366">
        <v>0.27</v>
      </c>
      <c r="Q48" s="366">
        <v>-0.01</v>
      </c>
      <c r="R48" s="271"/>
      <c r="S48" s="271"/>
    </row>
    <row r="49" spans="1:19" s="351" customFormat="1" x14ac:dyDescent="0.35">
      <c r="A49" s="354" t="s">
        <v>246</v>
      </c>
      <c r="B49" s="363">
        <v>9.6589194083911509E-3</v>
      </c>
      <c r="C49" s="363">
        <v>8.5706386508156568E-3</v>
      </c>
      <c r="D49" s="363">
        <v>9.0909090909090245E-3</v>
      </c>
      <c r="E49" s="363">
        <v>-1.3344690516751814E-2</v>
      </c>
      <c r="F49" s="363">
        <v>1.5308075009566676E-3</v>
      </c>
      <c r="G49" s="369">
        <v>0.06</v>
      </c>
      <c r="H49" s="363">
        <v>0.02</v>
      </c>
      <c r="I49" s="364"/>
      <c r="J49" s="364"/>
      <c r="K49" s="363">
        <v>8.0948924443452225E-2</v>
      </c>
      <c r="L49" s="363">
        <v>6.7043163005174086E-2</v>
      </c>
      <c r="M49" s="363">
        <v>7.3717791626471518E-2</v>
      </c>
      <c r="N49" s="363">
        <v>2.0410435315946329E-2</v>
      </c>
      <c r="O49" s="363">
        <v>5.515287533875584E-2</v>
      </c>
      <c r="P49" s="363">
        <v>0.08</v>
      </c>
      <c r="Q49" s="363">
        <v>0.06</v>
      </c>
      <c r="R49" s="271"/>
      <c r="S49" s="271"/>
    </row>
    <row r="50" spans="1:19" x14ac:dyDescent="0.35">
      <c r="A50" s="80"/>
      <c r="B50" s="192"/>
      <c r="C50" s="192"/>
      <c r="D50" s="192"/>
      <c r="E50" s="192"/>
      <c r="F50" s="192"/>
      <c r="G50" s="350"/>
      <c r="H50" s="365"/>
      <c r="I50" s="364"/>
      <c r="J50" s="364"/>
      <c r="K50" s="192"/>
      <c r="L50" s="192"/>
      <c r="M50" s="192"/>
      <c r="N50" s="192"/>
      <c r="O50" s="192"/>
      <c r="P50" s="192"/>
      <c r="Q50" s="192"/>
      <c r="R50" s="271"/>
      <c r="S50" s="271"/>
    </row>
    <row r="51" spans="1:19" x14ac:dyDescent="0.35">
      <c r="A51" s="81" t="s">
        <v>22</v>
      </c>
      <c r="B51" s="190">
        <v>-0.12440191387559817</v>
      </c>
      <c r="C51" s="190">
        <v>0.36567164179104505</v>
      </c>
      <c r="D51" s="190">
        <v>0.15094339622641514</v>
      </c>
      <c r="E51" s="190">
        <v>8.4905660377358361E-2</v>
      </c>
      <c r="F51" s="190">
        <v>0.13062409288824381</v>
      </c>
      <c r="G51" s="190">
        <v>0.45</v>
      </c>
      <c r="H51" s="190">
        <v>0.23</v>
      </c>
      <c r="I51" s="191"/>
      <c r="J51" s="191"/>
      <c r="K51" s="190">
        <v>-9.385674947068752E-2</v>
      </c>
      <c r="L51" s="190">
        <v>0.43122794063552733</v>
      </c>
      <c r="M51" s="190">
        <v>0.1982228799987166</v>
      </c>
      <c r="N51" s="190">
        <v>0.10529173219063821</v>
      </c>
      <c r="O51" s="190">
        <v>0.16883292863304145</v>
      </c>
      <c r="P51" s="190">
        <v>0.45</v>
      </c>
      <c r="Q51" s="190">
        <v>0.26</v>
      </c>
      <c r="R51" s="271"/>
    </row>
    <row r="52" spans="1:19" x14ac:dyDescent="0.35">
      <c r="A52" s="160"/>
      <c r="B52" s="192"/>
      <c r="C52" s="192"/>
      <c r="D52" s="192"/>
      <c r="E52" s="192"/>
      <c r="F52" s="192"/>
      <c r="G52" s="192"/>
      <c r="H52" s="192"/>
      <c r="I52" s="191"/>
      <c r="J52" s="191"/>
      <c r="K52" s="192"/>
      <c r="L52" s="192"/>
      <c r="M52" s="192"/>
      <c r="N52" s="192"/>
      <c r="O52" s="192"/>
      <c r="P52" s="192"/>
      <c r="Q52" s="192"/>
      <c r="R52" s="271"/>
    </row>
    <row r="53" spans="1:19" ht="13.9" x14ac:dyDescent="0.35">
      <c r="A53" s="129" t="s">
        <v>0</v>
      </c>
      <c r="B53" s="192"/>
      <c r="C53" s="192"/>
      <c r="D53" s="192"/>
      <c r="E53" s="192"/>
      <c r="F53" s="192"/>
      <c r="G53" s="192"/>
      <c r="H53" s="192"/>
      <c r="I53" s="191"/>
      <c r="J53" s="191"/>
      <c r="K53" s="192"/>
      <c r="L53" s="192"/>
      <c r="M53" s="192"/>
      <c r="N53" s="192"/>
      <c r="O53" s="192"/>
      <c r="P53" s="192"/>
      <c r="Q53" s="192"/>
      <c r="R53" s="271"/>
    </row>
    <row r="54" spans="1:19" x14ac:dyDescent="0.35">
      <c r="A54" s="76" t="s">
        <v>72</v>
      </c>
      <c r="B54" s="192"/>
      <c r="C54" s="192"/>
      <c r="D54" s="192"/>
      <c r="E54" s="192"/>
      <c r="F54" s="192"/>
      <c r="G54" s="192"/>
      <c r="H54" s="192"/>
      <c r="I54" s="191"/>
      <c r="J54" s="191"/>
      <c r="K54" s="365"/>
      <c r="L54" s="365"/>
      <c r="M54" s="365"/>
      <c r="N54" s="365"/>
      <c r="O54" s="365"/>
      <c r="P54" s="365"/>
      <c r="Q54" s="365"/>
      <c r="R54" s="271"/>
      <c r="S54" s="271"/>
    </row>
    <row r="55" spans="1:19" x14ac:dyDescent="0.35">
      <c r="A55" s="99" t="s">
        <v>73</v>
      </c>
      <c r="B55" s="365">
        <v>0.14926829268292677</v>
      </c>
      <c r="C55" s="365">
        <v>0.12585603408917961</v>
      </c>
      <c r="D55" s="365">
        <v>0.13717475041270361</v>
      </c>
      <c r="E55" s="365">
        <v>0.1083690987124466</v>
      </c>
      <c r="F55" s="365">
        <v>0.12740971680956106</v>
      </c>
      <c r="G55" s="365">
        <v>0.12</v>
      </c>
      <c r="H55" s="365">
        <v>0.12</v>
      </c>
      <c r="I55" s="191"/>
      <c r="J55" s="191"/>
      <c r="K55" s="365">
        <v>0.18286035537873196</v>
      </c>
      <c r="L55" s="365">
        <v>0.15183738917018902</v>
      </c>
      <c r="M55" s="365">
        <v>0.16675215792802206</v>
      </c>
      <c r="N55" s="365">
        <v>0.12321904097265018</v>
      </c>
      <c r="O55" s="365">
        <v>0.1517916703956404</v>
      </c>
      <c r="P55" s="365">
        <v>0.13</v>
      </c>
      <c r="Q55" s="365">
        <v>0.14000000000000001</v>
      </c>
      <c r="R55" s="271"/>
      <c r="S55" s="271"/>
    </row>
    <row r="56" spans="1:19" x14ac:dyDescent="0.35">
      <c r="A56" s="99" t="s">
        <v>74</v>
      </c>
      <c r="B56" s="365">
        <v>0.16567677399187264</v>
      </c>
      <c r="C56" s="365">
        <v>2.7305187985717166E-2</v>
      </c>
      <c r="D56" s="365">
        <v>8.2914572864321606E-2</v>
      </c>
      <c r="E56" s="365">
        <v>-9.3972655497785398E-2</v>
      </c>
      <c r="F56" s="365">
        <v>1.3076864593628517E-2</v>
      </c>
      <c r="G56" s="365">
        <v>0</v>
      </c>
      <c r="H56" s="365">
        <v>0.01</v>
      </c>
      <c r="I56" s="191"/>
      <c r="J56" s="191"/>
      <c r="K56" s="365">
        <v>0.1901400183929142</v>
      </c>
      <c r="L56" s="365">
        <v>4.1577478297706513E-2</v>
      </c>
      <c r="M56" s="365">
        <v>0.10094769860824762</v>
      </c>
      <c r="N56" s="365">
        <v>-8.3788990200615268E-2</v>
      </c>
      <c r="O56" s="365">
        <v>2.7487583488100344E-2</v>
      </c>
      <c r="P56" s="365">
        <v>0.01</v>
      </c>
      <c r="Q56" s="365">
        <v>0.02</v>
      </c>
      <c r="R56" s="271"/>
      <c r="S56" s="271"/>
    </row>
    <row r="57" spans="1:19" x14ac:dyDescent="0.35">
      <c r="A57" s="99" t="s">
        <v>75</v>
      </c>
      <c r="B57" s="365">
        <v>-0.10929472209248005</v>
      </c>
      <c r="C57" s="365">
        <v>0.17512437810945267</v>
      </c>
      <c r="D57" s="365">
        <v>2.8426885087930509E-2</v>
      </c>
      <c r="E57" s="365">
        <v>1.7964071856287376E-2</v>
      </c>
      <c r="F57" s="365">
        <v>2.4657112035752812E-2</v>
      </c>
      <c r="G57" s="365">
        <v>0.17</v>
      </c>
      <c r="H57" s="365">
        <v>7.0000000000000007E-2</v>
      </c>
      <c r="I57" s="191"/>
      <c r="J57" s="191"/>
      <c r="K57" s="365">
        <v>-9.9732973093551572E-2</v>
      </c>
      <c r="L57" s="365">
        <v>0.18880321229090896</v>
      </c>
      <c r="M57" s="365">
        <v>4.0144309783549319E-2</v>
      </c>
      <c r="N57" s="365">
        <v>2.7920266576859139E-2</v>
      </c>
      <c r="O57" s="365">
        <v>3.5722086515609319E-2</v>
      </c>
      <c r="P57" s="365">
        <v>0.18</v>
      </c>
      <c r="Q57" s="365">
        <v>0.08</v>
      </c>
      <c r="R57" s="271"/>
      <c r="S57" s="271"/>
    </row>
    <row r="58" spans="1:19" x14ac:dyDescent="0.35">
      <c r="A58" s="99" t="s">
        <v>76</v>
      </c>
      <c r="B58" s="365">
        <v>4.7422680412371077E-2</v>
      </c>
      <c r="C58" s="365">
        <v>7.25952813067148E-3</v>
      </c>
      <c r="D58" s="365">
        <v>2.6061776061775954E-2</v>
      </c>
      <c r="E58" s="365">
        <v>0.14368932038834936</v>
      </c>
      <c r="F58" s="365">
        <v>6.5119277885235291E-2</v>
      </c>
      <c r="G58" s="365">
        <v>0.11</v>
      </c>
      <c r="H58" s="365">
        <v>8.3912945927754098E-2</v>
      </c>
      <c r="I58" s="191"/>
      <c r="J58" s="191"/>
      <c r="K58" s="365">
        <v>9.4895445679100104E-2</v>
      </c>
      <c r="L58" s="365">
        <v>4.4500745800720706E-2</v>
      </c>
      <c r="M58" s="365">
        <v>6.7905975868859408E-2</v>
      </c>
      <c r="N58" s="365">
        <v>0.17384582868233253</v>
      </c>
      <c r="O58" s="365">
        <v>0.10381083989501606</v>
      </c>
      <c r="P58" s="365">
        <v>0.11</v>
      </c>
      <c r="Q58" s="365">
        <v>0.11434725013835305</v>
      </c>
      <c r="R58" s="271"/>
      <c r="S58" s="271"/>
    </row>
    <row r="59" spans="1:19" x14ac:dyDescent="0.35">
      <c r="A59" s="358" t="s">
        <v>240</v>
      </c>
      <c r="B59" s="347">
        <v>0.10112359550561797</v>
      </c>
      <c r="C59" s="347">
        <v>9.1179728607033925E-2</v>
      </c>
      <c r="D59" s="347">
        <v>9.5785013380910181E-2</v>
      </c>
      <c r="E59" s="347">
        <v>2.7113026184952153E-2</v>
      </c>
      <c r="F59" s="347">
        <v>7.1113863154635387E-2</v>
      </c>
      <c r="G59" s="347">
        <v>0.09</v>
      </c>
      <c r="H59" s="347">
        <v>7.5990652477261819E-2</v>
      </c>
      <c r="I59" s="364"/>
      <c r="J59" s="364"/>
      <c r="K59" s="347">
        <v>0.12869379371217077</v>
      </c>
      <c r="L59" s="347">
        <v>0.11245649432163272</v>
      </c>
      <c r="M59" s="347">
        <v>0.11993832414144202</v>
      </c>
      <c r="N59" s="347">
        <v>4.0575988126512377E-2</v>
      </c>
      <c r="O59" s="347">
        <v>9.1120892613238455E-2</v>
      </c>
      <c r="P59" s="347">
        <v>0.09</v>
      </c>
      <c r="Q59" s="347">
        <v>9.2040887597747978E-2</v>
      </c>
      <c r="R59" s="271"/>
      <c r="S59" s="271"/>
    </row>
    <row r="60" spans="1:19" s="351" customFormat="1" x14ac:dyDescent="0.35">
      <c r="A60" s="353" t="s">
        <v>241</v>
      </c>
      <c r="B60" s="363">
        <v>1.7631276351092462E-2</v>
      </c>
      <c r="C60" s="363">
        <v>2.962823174183795E-2</v>
      </c>
      <c r="D60" s="363">
        <v>2.1345223413338395E-2</v>
      </c>
      <c r="E60" s="363">
        <v>3.3480176211453344E-3</v>
      </c>
      <c r="F60" s="363">
        <v>1.5046867291563805E-2</v>
      </c>
      <c r="G60" s="363">
        <v>0.08</v>
      </c>
      <c r="H60" s="363">
        <v>3.5958225003304763E-2</v>
      </c>
      <c r="I60" s="364"/>
      <c r="J60" s="364"/>
      <c r="K60" s="363">
        <v>4.5722802386631595E-2</v>
      </c>
      <c r="L60" s="363">
        <v>4.9819558879023181E-2</v>
      </c>
      <c r="M60" s="363">
        <v>4.7900222879206741E-2</v>
      </c>
      <c r="N60" s="363">
        <v>1.6903034124256082E-2</v>
      </c>
      <c r="O60" s="363">
        <v>3.3210678751159996E-2</v>
      </c>
      <c r="P60" s="363">
        <v>0.09</v>
      </c>
      <c r="Q60" s="363">
        <v>0.05</v>
      </c>
      <c r="R60" s="271"/>
      <c r="S60" s="271"/>
    </row>
    <row r="61" spans="1:19" s="351" customFormat="1" ht="13.9" thickBot="1" x14ac:dyDescent="0.4">
      <c r="A61" s="370" t="s">
        <v>71</v>
      </c>
      <c r="B61" s="193">
        <v>7.6540136901057709E-2</v>
      </c>
      <c r="C61" s="193">
        <v>7.4659372942308955E-2</v>
      </c>
      <c r="D61" s="193">
        <v>7.5547835382148529E-2</v>
      </c>
      <c r="E61" s="193">
        <v>2.0616570327553076E-2</v>
      </c>
      <c r="F61" s="193">
        <v>5.5947060845651424E-2</v>
      </c>
      <c r="G61" s="193">
        <v>0.09</v>
      </c>
      <c r="H61" s="193">
        <v>0.06</v>
      </c>
      <c r="I61" s="364"/>
      <c r="J61" s="364"/>
      <c r="K61" s="193">
        <v>0.10430020267424567</v>
      </c>
      <c r="L61" s="193">
        <v>9.5415207895782644E-2</v>
      </c>
      <c r="M61" s="193">
        <v>9.959005485918683E-2</v>
      </c>
      <c r="N61" s="193">
        <v>3.4114456458060702E-2</v>
      </c>
      <c r="O61" s="193">
        <v>7.5978953275122718E-2</v>
      </c>
      <c r="P61" s="193">
        <v>0.09</v>
      </c>
      <c r="Q61" s="193">
        <v>0.08</v>
      </c>
      <c r="R61" s="271"/>
      <c r="S61" s="271"/>
    </row>
    <row r="62" spans="1:19" s="351" customFormat="1" ht="13.9" thickTop="1" x14ac:dyDescent="0.35">
      <c r="A62" s="98"/>
      <c r="B62" s="365"/>
      <c r="C62" s="365"/>
      <c r="D62" s="365"/>
      <c r="E62" s="365"/>
      <c r="F62" s="365"/>
      <c r="G62" s="365"/>
      <c r="H62" s="365"/>
      <c r="I62" s="364"/>
      <c r="J62" s="364"/>
      <c r="K62" s="365"/>
      <c r="L62" s="365"/>
      <c r="M62" s="365"/>
      <c r="N62" s="365"/>
      <c r="O62" s="365"/>
      <c r="P62" s="365"/>
      <c r="Q62" s="365"/>
      <c r="R62" s="271"/>
      <c r="S62" s="271"/>
    </row>
    <row r="63" spans="1:19" x14ac:dyDescent="0.35">
      <c r="A63" s="96" t="s">
        <v>45</v>
      </c>
      <c r="B63" s="365"/>
      <c r="C63" s="365"/>
      <c r="D63" s="365"/>
      <c r="E63" s="365"/>
      <c r="F63" s="365"/>
      <c r="G63" s="365"/>
      <c r="H63" s="365"/>
      <c r="I63" s="364"/>
      <c r="J63" s="364"/>
      <c r="K63" s="365"/>
      <c r="L63" s="365"/>
      <c r="M63" s="365"/>
      <c r="N63" s="365"/>
      <c r="O63" s="365"/>
      <c r="P63" s="365"/>
      <c r="Q63" s="365"/>
      <c r="R63" s="271"/>
      <c r="S63" s="271"/>
    </row>
    <row r="64" spans="1:19" ht="27" x14ac:dyDescent="0.35">
      <c r="A64" s="100" t="s">
        <v>248</v>
      </c>
      <c r="B64" s="365">
        <v>5.8512343699904004E-2</v>
      </c>
      <c r="C64" s="365">
        <v>7.5997325607309971E-2</v>
      </c>
      <c r="D64" s="365">
        <v>6.7586845047615265E-2</v>
      </c>
      <c r="E64" s="365">
        <v>1.4462081128747795E-2</v>
      </c>
      <c r="F64" s="365">
        <v>4.8813322696449869E-2</v>
      </c>
      <c r="G64" s="365">
        <v>0.04</v>
      </c>
      <c r="H64" s="365">
        <v>0.05</v>
      </c>
      <c r="I64" s="364"/>
      <c r="J64" s="364"/>
      <c r="K64" s="365">
        <v>8.507928735138573E-2</v>
      </c>
      <c r="L64" s="365">
        <v>9.6710414993106772E-2</v>
      </c>
      <c r="M64" s="365">
        <v>9.1143708294420894E-2</v>
      </c>
      <c r="N64" s="365">
        <v>2.8326059390219867E-2</v>
      </c>
      <c r="O64" s="365">
        <v>6.8707811069019464E-2</v>
      </c>
      <c r="P64" s="365">
        <v>0.05</v>
      </c>
      <c r="Q64" s="365">
        <v>0.06</v>
      </c>
      <c r="R64" s="271"/>
      <c r="S64" s="271"/>
    </row>
    <row r="65" spans="1:19" x14ac:dyDescent="0.35">
      <c r="A65" s="98" t="s">
        <v>241</v>
      </c>
      <c r="B65" s="365">
        <v>1.7631276351092462E-2</v>
      </c>
      <c r="C65" s="350">
        <v>2.962823174183795E-2</v>
      </c>
      <c r="D65" s="350">
        <v>2.1345223413338395E-2</v>
      </c>
      <c r="E65" s="350">
        <v>3.3480176211453344E-3</v>
      </c>
      <c r="F65" s="350">
        <v>1.5046867291563805E-2</v>
      </c>
      <c r="G65" s="350">
        <v>0.08</v>
      </c>
      <c r="H65" s="350">
        <v>3.5958225003304763E-2</v>
      </c>
      <c r="I65" s="350"/>
      <c r="J65" s="191"/>
      <c r="K65" s="350">
        <v>4.5722802386631595E-2</v>
      </c>
      <c r="L65" s="350">
        <v>4.9819558879023181E-2</v>
      </c>
      <c r="M65" s="350">
        <v>4.7900222879206741E-2</v>
      </c>
      <c r="N65" s="350">
        <v>1.6903034124256082E-2</v>
      </c>
      <c r="O65" s="350">
        <v>3.3210678751159996E-2</v>
      </c>
      <c r="P65" s="350">
        <v>0.09</v>
      </c>
      <c r="Q65" s="350">
        <v>0.05</v>
      </c>
      <c r="R65" s="371"/>
      <c r="S65" s="271"/>
    </row>
    <row r="66" spans="1:19" x14ac:dyDescent="0.35">
      <c r="A66" s="98" t="s">
        <v>47</v>
      </c>
      <c r="B66" s="365">
        <v>5.3008595988538722E-2</v>
      </c>
      <c r="C66" s="365">
        <v>3.7709497206703954E-2</v>
      </c>
      <c r="D66" s="365">
        <v>4.5261669024045298E-2</v>
      </c>
      <c r="E66" s="365">
        <v>4.7486033519553154E-2</v>
      </c>
      <c r="F66" s="365">
        <v>4.6009389671361554E-2</v>
      </c>
      <c r="G66" s="365">
        <v>-0.04</v>
      </c>
      <c r="H66" s="365">
        <v>0.02</v>
      </c>
      <c r="I66" s="191"/>
      <c r="J66" s="191"/>
      <c r="K66" s="365">
        <v>7.4217097530519319E-2</v>
      </c>
      <c r="L66" s="365">
        <v>5.0928374358217475E-2</v>
      </c>
      <c r="M66" s="365">
        <v>6.2359603171431979E-2</v>
      </c>
      <c r="N66" s="365">
        <v>6.0481712492184404E-2</v>
      </c>
      <c r="O66" s="365">
        <v>6.1723057224095629E-2</v>
      </c>
      <c r="P66" s="365">
        <v>-0.04</v>
      </c>
      <c r="Q66" s="365">
        <v>0.03</v>
      </c>
      <c r="R66" s="271"/>
      <c r="S66" s="271"/>
    </row>
    <row r="67" spans="1:19" x14ac:dyDescent="0.35">
      <c r="A67" s="98" t="s">
        <v>48</v>
      </c>
      <c r="B67" s="189">
        <v>-0.625</v>
      </c>
      <c r="C67" s="189">
        <v>-1.03125</v>
      </c>
      <c r="D67" s="189">
        <v>2.4999999999999911E-2</v>
      </c>
      <c r="E67" s="378">
        <v>-0.58333333333333337</v>
      </c>
      <c r="F67" s="189">
        <v>0.25000000000000006</v>
      </c>
      <c r="G67" s="378">
        <v>7.4</v>
      </c>
      <c r="H67" s="189">
        <v>2.13</v>
      </c>
      <c r="I67" s="188"/>
      <c r="J67" s="188"/>
      <c r="K67" s="189">
        <v>-0.62099241038359598</v>
      </c>
      <c r="L67" s="189">
        <v>-1.021542265756634</v>
      </c>
      <c r="M67" s="189">
        <v>-1.9023936027796923E-2</v>
      </c>
      <c r="N67" s="189">
        <v>-0.56137873641477265</v>
      </c>
      <c r="O67" s="189">
        <v>0.21418402203691758</v>
      </c>
      <c r="P67" s="189">
        <v>7.21</v>
      </c>
      <c r="Q67" s="189">
        <v>2.02</v>
      </c>
      <c r="R67" s="271"/>
      <c r="S67" s="271"/>
    </row>
    <row r="68" spans="1:19" ht="13.9" thickBot="1" x14ac:dyDescent="0.4">
      <c r="A68" s="101" t="s">
        <v>13</v>
      </c>
      <c r="B68" s="193">
        <v>4.2928200692041694E-2</v>
      </c>
      <c r="C68" s="193">
        <v>6.4262193867050885E-2</v>
      </c>
      <c r="D68" s="193">
        <v>5.3859538120847754E-2</v>
      </c>
      <c r="E68" s="193">
        <v>1.2844215237909939E-2</v>
      </c>
      <c r="F68" s="193">
        <v>3.9445337345689536E-2</v>
      </c>
      <c r="G68" s="193">
        <v>0.05</v>
      </c>
      <c r="H68" s="193">
        <v>0.04</v>
      </c>
      <c r="I68" s="191"/>
      <c r="J68" s="191"/>
      <c r="K68" s="193">
        <v>6.950873071699501E-2</v>
      </c>
      <c r="L68" s="193">
        <v>8.4286213899129006E-2</v>
      </c>
      <c r="M68" s="193">
        <v>7.711812971751876E-2</v>
      </c>
      <c r="N68" s="193">
        <v>2.6657525487801259E-2</v>
      </c>
      <c r="O68" s="193">
        <v>5.919958067614977E-2</v>
      </c>
      <c r="P68" s="193">
        <v>0.06</v>
      </c>
      <c r="Q68" s="193">
        <v>0.06</v>
      </c>
      <c r="R68" s="271"/>
      <c r="S68" s="271"/>
    </row>
    <row r="69" spans="1:19" ht="13.9" thickTop="1" x14ac:dyDescent="0.35">
      <c r="A69" s="96"/>
      <c r="B69" s="192"/>
      <c r="C69" s="192"/>
      <c r="D69" s="192"/>
      <c r="E69" s="192"/>
      <c r="F69" s="192"/>
      <c r="G69" s="192"/>
      <c r="H69" s="192"/>
      <c r="I69" s="191"/>
      <c r="J69" s="191"/>
      <c r="K69" s="365"/>
      <c r="L69" s="365"/>
      <c r="M69" s="365"/>
      <c r="N69" s="365"/>
      <c r="O69" s="365"/>
      <c r="P69" s="365"/>
      <c r="Q69" s="365"/>
      <c r="R69" s="271"/>
      <c r="S69" s="271"/>
    </row>
    <row r="70" spans="1:19" x14ac:dyDescent="0.35">
      <c r="A70" s="97" t="s">
        <v>94</v>
      </c>
      <c r="B70" s="192">
        <v>-0.68253968253967645</v>
      </c>
      <c r="C70" s="192">
        <v>0.73289902280132213</v>
      </c>
      <c r="D70" s="192">
        <v>-1.5312499999999936</v>
      </c>
      <c r="E70" s="260">
        <v>0.7912621359223424</v>
      </c>
      <c r="F70" s="269">
        <v>-3.0947712418300228</v>
      </c>
      <c r="G70" s="260">
        <v>1.85</v>
      </c>
      <c r="H70" s="269">
        <v>13.86</v>
      </c>
      <c r="I70" s="191"/>
      <c r="J70" s="191"/>
      <c r="K70" s="365">
        <v>-0.67623945250560047</v>
      </c>
      <c r="L70" s="365">
        <v>0.81733306509189818</v>
      </c>
      <c r="M70" s="365">
        <v>-1.5427215869183892</v>
      </c>
      <c r="N70" s="365">
        <v>0.76159940012653815</v>
      </c>
      <c r="O70" s="365">
        <v>-3.1605559718286331</v>
      </c>
      <c r="P70" s="365">
        <v>1.78</v>
      </c>
      <c r="Q70" s="365">
        <v>12.55</v>
      </c>
      <c r="R70" s="271"/>
      <c r="S70" s="271"/>
    </row>
    <row r="71" spans="1:19" x14ac:dyDescent="0.35">
      <c r="A71" s="102" t="s">
        <v>22</v>
      </c>
      <c r="B71" s="194">
        <v>0.18181818181818174</v>
      </c>
      <c r="C71" s="194">
        <v>2.767962308598344E-2</v>
      </c>
      <c r="D71" s="194">
        <v>7.4816026165167429E-2</v>
      </c>
      <c r="E71" s="194">
        <v>-5.8659217877094973E-2</v>
      </c>
      <c r="F71" s="194">
        <v>1.841359773371094E-2</v>
      </c>
      <c r="G71" s="194">
        <v>0.24</v>
      </c>
      <c r="H71" s="194">
        <v>0.1</v>
      </c>
      <c r="I71" s="285"/>
      <c r="J71" s="191"/>
      <c r="K71" s="366">
        <v>0.19376345163418726</v>
      </c>
      <c r="L71" s="366">
        <v>4.3023484511917627E-2</v>
      </c>
      <c r="M71" s="366">
        <v>8.9125758634120492E-2</v>
      </c>
      <c r="N71" s="366">
        <v>-4.7161637767479558E-2</v>
      </c>
      <c r="O71" s="366">
        <v>3.1311967905544622E-2</v>
      </c>
      <c r="P71" s="366">
        <v>0.25</v>
      </c>
      <c r="Q71" s="366">
        <v>0.11</v>
      </c>
      <c r="R71" s="271"/>
      <c r="S71" s="271"/>
    </row>
    <row r="72" spans="1:19" x14ac:dyDescent="0.35">
      <c r="A72" s="160"/>
      <c r="B72" s="195"/>
      <c r="C72" s="191"/>
      <c r="D72" s="191"/>
      <c r="E72" s="191"/>
      <c r="F72" s="191"/>
      <c r="G72" s="191"/>
      <c r="H72" s="191"/>
      <c r="I72" s="195"/>
      <c r="J72" s="195"/>
      <c r="K72" s="195"/>
      <c r="L72" s="191"/>
      <c r="M72" s="191"/>
      <c r="N72" s="191"/>
      <c r="O72" s="191"/>
    </row>
    <row r="73" spans="1:19" x14ac:dyDescent="0.35">
      <c r="A73" s="160"/>
      <c r="C73" s="191"/>
      <c r="D73" s="191"/>
      <c r="E73" s="191"/>
      <c r="F73" s="191"/>
      <c r="G73" s="191"/>
      <c r="H73" s="191"/>
      <c r="L73" s="191"/>
      <c r="M73" s="191"/>
      <c r="N73" s="191"/>
      <c r="O73" s="191"/>
    </row>
    <row r="74" spans="1:19" x14ac:dyDescent="0.35">
      <c r="A74" s="160"/>
      <c r="C74" s="191"/>
      <c r="D74" s="191"/>
      <c r="E74" s="191"/>
      <c r="F74" s="191"/>
      <c r="G74" s="191"/>
      <c r="H74" s="191"/>
      <c r="L74" s="191"/>
      <c r="M74" s="191"/>
      <c r="N74" s="191"/>
      <c r="O74" s="191"/>
    </row>
  </sheetData>
  <mergeCells count="2">
    <mergeCell ref="B2:H2"/>
    <mergeCell ref="K2:Q2"/>
  </mergeCells>
  <conditionalFormatting sqref="J71 I46:J46 I6:J30 I32:J43 I50:J59 I62:J70">
    <cfRule type="cellIs" priority="9" operator="equal">
      <formula>"k6"</formula>
    </cfRule>
  </conditionalFormatting>
  <conditionalFormatting sqref="I31:J31">
    <cfRule type="cellIs" priority="8" operator="equal">
      <formula>"k6"</formula>
    </cfRule>
  </conditionalFormatting>
  <conditionalFormatting sqref="I45:J45">
    <cfRule type="cellIs" priority="7" operator="equal">
      <formula>"k6"</formula>
    </cfRule>
  </conditionalFormatting>
  <conditionalFormatting sqref="I44:J44">
    <cfRule type="cellIs" priority="6" operator="equal">
      <formula>"k6"</formula>
    </cfRule>
  </conditionalFormatting>
  <conditionalFormatting sqref="I48:J48">
    <cfRule type="cellIs" priority="5" operator="equal">
      <formula>"k6"</formula>
    </cfRule>
  </conditionalFormatting>
  <conditionalFormatting sqref="I49:J49">
    <cfRule type="cellIs" priority="4" operator="equal">
      <formula>"k6"</formula>
    </cfRule>
  </conditionalFormatting>
  <conditionalFormatting sqref="I47:J47">
    <cfRule type="cellIs" priority="3" operator="equal">
      <formula>"k6"</formula>
    </cfRule>
  </conditionalFormatting>
  <conditionalFormatting sqref="I60:J60">
    <cfRule type="cellIs" priority="2" operator="equal">
      <formula>"k6"</formula>
    </cfRule>
  </conditionalFormatting>
  <conditionalFormatting sqref="I61:J61">
    <cfRule type="cellIs" priority="1" operator="equal">
      <formula>"k6"</formula>
    </cfRule>
  </conditionalFormatting>
  <pageMargins left="0.25" right="0.25" top="0.75" bottom="0.75" header="0.3" footer="0.3"/>
  <pageSetup scale="3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5A5A7E83B2074DA0720F18E8338ABA" ma:contentTypeVersion="13" ma:contentTypeDescription="Create a new document." ma:contentTypeScope="" ma:versionID="c860ab99b0718c1d03df7efeee12aa12">
  <xsd:schema xmlns:xsd="http://www.w3.org/2001/XMLSchema" xmlns:xs="http://www.w3.org/2001/XMLSchema" xmlns:p="http://schemas.microsoft.com/office/2006/metadata/properties" xmlns:ns3="89ebff39-a050-465b-bc2e-4514c36b36bb" xmlns:ns4="6e34ee29-9724-4e9b-a49f-2e215c1e805f" targetNamespace="http://schemas.microsoft.com/office/2006/metadata/properties" ma:root="true" ma:fieldsID="ba6074c5f6a18d90cc29d5cbc8d8924c" ns3:_="" ns4:_="">
    <xsd:import namespace="89ebff39-a050-465b-bc2e-4514c36b36bb"/>
    <xsd:import namespace="6e34ee29-9724-4e9b-a49f-2e215c1e805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4:SharedWithUsers" minOccurs="0"/>
                <xsd:element ref="ns4:SharedWithDetails" minOccurs="0"/>
                <xsd:element ref="ns4:SharingHintHash"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ebff39-a050-465b-bc2e-4514c36b36b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34ee29-9724-4e9b-a49f-2e215c1e805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3887DF-3F0C-47F6-BF52-BEF1F290FC65}">
  <ds:schemaRefs>
    <ds:schemaRef ds:uri="http://schemas.microsoft.com/sharepoint/v3/contenttype/forms"/>
  </ds:schemaRefs>
</ds:datastoreItem>
</file>

<file path=customXml/itemProps2.xml><?xml version="1.0" encoding="utf-8"?>
<ds:datastoreItem xmlns:ds="http://schemas.openxmlformats.org/officeDocument/2006/customXml" ds:itemID="{F3ECF095-900B-41FB-9ABD-DD06F6AD1EE6}">
  <ds:schemaRefs>
    <ds:schemaRef ds:uri="http://schemas.microsoft.com/office/2006/documentManagement/types"/>
    <ds:schemaRef ds:uri="http://schemas.microsoft.com/office/infopath/2007/PartnerControls"/>
    <ds:schemaRef ds:uri="6e34ee29-9724-4e9b-a49f-2e215c1e805f"/>
    <ds:schemaRef ds:uri="http://purl.org/dc/elements/1.1/"/>
    <ds:schemaRef ds:uri="http://schemas.microsoft.com/office/2006/metadata/properties"/>
    <ds:schemaRef ds:uri="89ebff39-a050-465b-bc2e-4514c36b36bb"/>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996D289-C376-4800-B52E-AE5085AE0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ebff39-a050-465b-bc2e-4514c36b36bb"/>
    <ds:schemaRef ds:uri="6e34ee29-9724-4e9b-a49f-2e215c1e80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Segments Schedule</vt:lpstr>
      <vt:lpstr>Notes and NonGAAP Fin Measures</vt:lpstr>
      <vt:lpstr>2019 Financials --&gt;</vt:lpstr>
      <vt:lpstr>Balance Sheet</vt:lpstr>
      <vt:lpstr>Statement of Operations</vt:lpstr>
      <vt:lpstr>Cash Flow</vt:lpstr>
      <vt:lpstr>Segment Results</vt:lpstr>
      <vt:lpstr>Segment Detail</vt:lpstr>
      <vt:lpstr>Segment % Change</vt:lpstr>
      <vt:lpstr>OpEx Reconciliation</vt:lpstr>
      <vt:lpstr>EBITDA Reconciliation</vt:lpstr>
      <vt:lpstr>Adjusted Net Income</vt:lpstr>
      <vt:lpstr>Adjusted Earnings per Share</vt:lpstr>
      <vt:lpstr>'Adjusted Earnings per Share'!Print_Area</vt:lpstr>
      <vt:lpstr>'Adjusted Net Income'!Print_Area</vt:lpstr>
      <vt:lpstr>'EBITDA Reconciliation'!Print_Area</vt:lpstr>
      <vt:lpstr>'Segment Detail'!Print_Area</vt:lpstr>
      <vt:lpstr>'Segment Detail'!Print_Titles</vt:lpstr>
      <vt:lpstr>'Statement of Operations'!Print_Titles</vt:lpstr>
      <vt:lpstr>'Segment Results'!Segment_3mo_CY</vt:lpstr>
      <vt:lpstr>'Segment Results'!Segment_3mo_PY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Brad Burke</dc:creator>
  <cp:keywords/>
  <dc:description/>
  <cp:lastModifiedBy>Aixa Velez/USA</cp:lastModifiedBy>
  <cp:revision/>
  <dcterms:created xsi:type="dcterms:W3CDTF">2017-07-28T19:23:45Z</dcterms:created>
  <dcterms:modified xsi:type="dcterms:W3CDTF">2020-02-27T19:18:54Z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0x010100395A5A7E83B2074DA0720F18E8338ABA</vt:lpwstr>
  </property>
</Properties>
</file>