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defaultThemeVersion="166925"/>
  <mc:AlternateContent xmlns:mc="http://schemas.openxmlformats.org/markup-compatibility/2006">
    <mc:Choice Requires="x15">
      <x15ac:absPath xmlns:x15ac="http://schemas.microsoft.com/office/spreadsheetml/2010/11/ac" url="https://cushwake1-my.sharepoint.com/personal/aixa_velez_cushwake_com/Documents/Earnings Prep/Q3 2019/"/>
    </mc:Choice>
  </mc:AlternateContent>
  <xr:revisionPtr revIDLastSave="0" documentId="8_{9EED5D47-5036-4852-99E4-E53476630759}" xr6:coauthVersionLast="41" xr6:coauthVersionMax="41" xr10:uidLastSave="{00000000-0000-0000-0000-000000000000}"/>
  <bookViews>
    <workbookView xWindow="-12255" yWindow="-16320" windowWidth="29040" windowHeight="15840" tabRatio="917" firstSheet="5" activeTab="14" xr2:uid="{00000000-000D-0000-FFFF-FFFF00000000}"/>
  </bookViews>
  <sheets>
    <sheet name="Segments Schedule" sheetId="2" state="hidden" r:id="rId1"/>
    <sheet name="Notes and NonGAAP Fin Measures" sheetId="13" r:id="rId2"/>
    <sheet name="2019 Financials --&gt;" sheetId="22" r:id="rId3"/>
    <sheet name="Operating Results" sheetId="3" r:id="rId4"/>
    <sheet name="Historical Financials --&gt;" sheetId="23" r:id="rId5"/>
    <sheet name="Segment Results" sheetId="27" r:id="rId6"/>
    <sheet name="Segment Detail" sheetId="4" r:id="rId7"/>
    <sheet name="Segment % Change" sheetId="20" r:id="rId8"/>
    <sheet name="Statement of Operations" sheetId="9" r:id="rId9"/>
    <sheet name="Balance Sheet" sheetId="12" r:id="rId10"/>
    <sheet name="Cash Flow" sheetId="18" r:id="rId11"/>
    <sheet name="OpEx Reconciliation" sheetId="21" r:id="rId12"/>
    <sheet name="EBITDA Reconciliation" sheetId="17" r:id="rId13"/>
    <sheet name="Adjusted Net Income" sheetId="24" r:id="rId14"/>
    <sheet name="Adjusted Earnings per Share" sheetId="25" r:id="rId15"/>
  </sheets>
  <definedNames>
    <definedName name="_xlnm.Print_Area" localSheetId="14">'Adjusted Earnings per Share'!$A$1:$L$7</definedName>
    <definedName name="_xlnm.Print_Area" localSheetId="13">'Adjusted Net Income'!$A$1:$K$18</definedName>
    <definedName name="_xlnm.Print_Area" localSheetId="12">'EBITDA Reconciliation'!$A$1:$L$19</definedName>
    <definedName name="_xlnm.Print_Area" localSheetId="6">'Segment Detail'!$A$1:$D$69</definedName>
    <definedName name="_xlnm.Print_Titles" localSheetId="6">'Segment Detail'!$3:$5</definedName>
    <definedName name="_xlnm.Print_Titles" localSheetId="8">'Statement of Operations'!$5:$7</definedName>
    <definedName name="Segment_3mo_CY" comment="Segment table CY 3 months" localSheetId="5">'Segment Results'!$A$3:$K$22</definedName>
    <definedName name="Segment_3mo_CY" comment="Segment table CY 3 months">#REF!</definedName>
    <definedName name="Segment_3mo_PY" comment="Segment table PY 3 months" localSheetId="5">'Segment Results'!$A$23:$K$24</definedName>
    <definedName name="Segment_3mo_PY" comment="Segment table PY 3 months">#REF!</definedName>
    <definedName name="Segment_YTD_CY" comment="Segment table CY YTD" localSheetId="14">#REF!</definedName>
    <definedName name="Segment_YTD_CY" comment="Segment table CY YTD" localSheetId="13">#REF!</definedName>
    <definedName name="Segment_YTD_CY" comment="Segment table CY YTD" localSheetId="5">'Segment Results'!#REF!</definedName>
    <definedName name="Segment_YTD_CY" comment="Segment table CY YTD">#REF!</definedName>
    <definedName name="Segment_YTD_PY" comment="Segment table PY YTD" localSheetId="14">#REF!</definedName>
    <definedName name="Segment_YTD_PY" comment="Segment table PY YTD" localSheetId="13">#REF!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1" i="25" l="1"/>
  <c r="M11" i="25"/>
  <c r="N10" i="25"/>
  <c r="M10" i="25"/>
  <c r="G40" i="12" l="1"/>
  <c r="G24" i="9"/>
  <c r="N24" i="9"/>
  <c r="M24" i="9"/>
  <c r="H24" i="9"/>
  <c r="O11" i="25"/>
  <c r="P11" i="25"/>
  <c r="I10" i="25"/>
  <c r="I11" i="25"/>
  <c r="H11" i="25"/>
  <c r="H10" i="25"/>
  <c r="Q18" i="17"/>
  <c r="P18" i="17"/>
  <c r="J18" i="17"/>
  <c r="I18" i="17"/>
  <c r="Z22" i="27" l="1"/>
  <c r="Z15" i="27"/>
  <c r="Z14" i="27"/>
  <c r="Z13" i="27"/>
  <c r="Z12" i="27"/>
  <c r="Z8" i="27"/>
  <c r="Z7" i="27"/>
  <c r="Z6" i="27"/>
  <c r="Z16" i="27" l="1"/>
  <c r="Z9" i="27"/>
  <c r="Z23" i="27" s="1"/>
  <c r="N23" i="21" l="1"/>
  <c r="I58" i="18"/>
  <c r="I53" i="18"/>
  <c r="I39" i="18"/>
  <c r="I28" i="18"/>
  <c r="E28" i="18"/>
  <c r="E39" i="18"/>
  <c r="E58" i="18"/>
  <c r="E53" i="18"/>
  <c r="P10" i="25"/>
  <c r="O10" i="25"/>
  <c r="G11" i="25"/>
  <c r="G10" i="25"/>
  <c r="F11" i="25"/>
  <c r="F10" i="25"/>
  <c r="N17" i="24"/>
  <c r="M17" i="24"/>
  <c r="G17" i="24"/>
  <c r="F17" i="24"/>
  <c r="O18" i="17"/>
  <c r="N18" i="17"/>
  <c r="H18" i="17"/>
  <c r="G18" i="17"/>
  <c r="M23" i="21"/>
  <c r="G23" i="21"/>
  <c r="F23" i="21"/>
  <c r="E15" i="21"/>
  <c r="E23" i="21" s="1"/>
  <c r="F38" i="12"/>
  <c r="F25" i="12"/>
  <c r="F30" i="12" s="1"/>
  <c r="F9" i="12"/>
  <c r="F17" i="12"/>
  <c r="L16" i="9"/>
  <c r="L20" i="9" s="1"/>
  <c r="L22" i="9" s="1"/>
  <c r="L24" i="9" s="1"/>
  <c r="K16" i="9"/>
  <c r="K20" i="9" s="1"/>
  <c r="K22" i="9" s="1"/>
  <c r="K24" i="9" s="1"/>
  <c r="F15" i="9"/>
  <c r="F16" i="9" s="1"/>
  <c r="F20" i="9" s="1"/>
  <c r="F22" i="9" s="1"/>
  <c r="F24" i="9" s="1"/>
  <c r="E15" i="9"/>
  <c r="E16" i="9"/>
  <c r="E20" i="9"/>
  <c r="E22" i="9" s="1"/>
  <c r="E24" i="9" s="1"/>
  <c r="N42" i="4"/>
  <c r="N52" i="4"/>
  <c r="M42" i="4"/>
  <c r="M52" i="4"/>
  <c r="N49" i="4"/>
  <c r="M49" i="4"/>
  <c r="N26" i="4"/>
  <c r="N36" i="4"/>
  <c r="M26" i="4"/>
  <c r="M36" i="4" s="1"/>
  <c r="N33" i="4"/>
  <c r="M33" i="4"/>
  <c r="N10" i="4"/>
  <c r="M10" i="4"/>
  <c r="M20" i="4" s="1"/>
  <c r="N17" i="4"/>
  <c r="M17" i="4"/>
  <c r="N65" i="4"/>
  <c r="M65" i="4"/>
  <c r="N58" i="4"/>
  <c r="N68" i="4"/>
  <c r="M58" i="4"/>
  <c r="M68" i="4"/>
  <c r="G58" i="4"/>
  <c r="G68" i="4"/>
  <c r="F58" i="4"/>
  <c r="F68" i="4"/>
  <c r="G65" i="4"/>
  <c r="F65" i="4"/>
  <c r="G49" i="4"/>
  <c r="F49" i="4"/>
  <c r="G42" i="4"/>
  <c r="G52" i="4"/>
  <c r="F42" i="4"/>
  <c r="F52" i="4"/>
  <c r="G33" i="4"/>
  <c r="F33" i="4"/>
  <c r="G26" i="4"/>
  <c r="G36" i="4"/>
  <c r="F26" i="4"/>
  <c r="F36" i="4"/>
  <c r="G10" i="4"/>
  <c r="G20" i="4"/>
  <c r="F10" i="4"/>
  <c r="F20" i="4"/>
  <c r="G17" i="4"/>
  <c r="F17" i="4"/>
  <c r="O20" i="27"/>
  <c r="N20" i="27"/>
  <c r="M20" i="27"/>
  <c r="P12" i="27"/>
  <c r="P13" i="27"/>
  <c r="P14" i="27"/>
  <c r="P15" i="27"/>
  <c r="P16" i="27"/>
  <c r="O16" i="27"/>
  <c r="N16" i="27"/>
  <c r="M16" i="27"/>
  <c r="P6" i="27"/>
  <c r="P7" i="27"/>
  <c r="P8" i="27"/>
  <c r="P9" i="27"/>
  <c r="O9" i="27"/>
  <c r="O23" i="27"/>
  <c r="N9" i="27"/>
  <c r="N23" i="27"/>
  <c r="M9" i="27"/>
  <c r="M23" i="27"/>
  <c r="AY15" i="27"/>
  <c r="AY14" i="27"/>
  <c r="AY13" i="27"/>
  <c r="AY12" i="27"/>
  <c r="AY16" i="27"/>
  <c r="AY8" i="27"/>
  <c r="AY7" i="27"/>
  <c r="AY6" i="27"/>
  <c r="AY9" i="27"/>
  <c r="AY23" i="27"/>
  <c r="AT15" i="27"/>
  <c r="AT14" i="27"/>
  <c r="AT13" i="27"/>
  <c r="AT12" i="27"/>
  <c r="AT16" i="27"/>
  <c r="AT8" i="27"/>
  <c r="AT7" i="27"/>
  <c r="AT6" i="27"/>
  <c r="AT9" i="27"/>
  <c r="AT23" i="27"/>
  <c r="AX20" i="27"/>
  <c r="AW20" i="27"/>
  <c r="AV20" i="27"/>
  <c r="AX16" i="27"/>
  <c r="AW16" i="27"/>
  <c r="AV16" i="27"/>
  <c r="AX9" i="27"/>
  <c r="AW9" i="27"/>
  <c r="AV9" i="27"/>
  <c r="AX23" i="27"/>
  <c r="AW23" i="27"/>
  <c r="AV23" i="27"/>
  <c r="AS9" i="27"/>
  <c r="AS23" i="27"/>
  <c r="AR9" i="27"/>
  <c r="AR23" i="27"/>
  <c r="AQ9" i="27"/>
  <c r="AQ23" i="27"/>
  <c r="AS20" i="27"/>
  <c r="AR20" i="27"/>
  <c r="AQ20" i="27"/>
  <c r="AS16" i="27"/>
  <c r="AR16" i="27"/>
  <c r="AQ16" i="27"/>
  <c r="K12" i="3"/>
  <c r="K13" i="3" s="1"/>
  <c r="K17" i="3" s="1"/>
  <c r="K19" i="3" s="1"/>
  <c r="K21" i="3" s="1"/>
  <c r="K24" i="3" s="1"/>
  <c r="J12" i="3"/>
  <c r="J13" i="3" s="1"/>
  <c r="J17" i="3" s="1"/>
  <c r="J19" i="3" s="1"/>
  <c r="J21" i="3" s="1"/>
  <c r="J24" i="3" s="1"/>
  <c r="I12" i="3"/>
  <c r="I13" i="3" s="1"/>
  <c r="I17" i="3" s="1"/>
  <c r="I19" i="3" s="1"/>
  <c r="I21" i="3" s="1"/>
  <c r="I24" i="3" s="1"/>
  <c r="D12" i="3"/>
  <c r="D13" i="3" s="1"/>
  <c r="D17" i="3" s="1"/>
  <c r="D19" i="3" s="1"/>
  <c r="D21" i="3" s="1"/>
  <c r="D24" i="3" s="1"/>
  <c r="C12" i="3"/>
  <c r="C13" i="3" s="1"/>
  <c r="C17" i="3" s="1"/>
  <c r="C19" i="3" s="1"/>
  <c r="C21" i="3" s="1"/>
  <c r="C24" i="3" s="1"/>
  <c r="B12" i="3"/>
  <c r="B13" i="3" s="1"/>
  <c r="B17" i="3" s="1"/>
  <c r="B19" i="3" s="1"/>
  <c r="B21" i="3" s="1"/>
  <c r="B24" i="3" s="1"/>
  <c r="E21" i="3"/>
  <c r="P23" i="27"/>
  <c r="B25" i="12"/>
  <c r="B30" i="12" s="1"/>
  <c r="B40" i="12" s="1"/>
  <c r="B38" i="12"/>
  <c r="B9" i="12"/>
  <c r="B17" i="12" s="1"/>
  <c r="E9" i="12"/>
  <c r="E17" i="12"/>
  <c r="J15" i="9"/>
  <c r="J16" i="9" s="1"/>
  <c r="J20" i="9" s="1"/>
  <c r="J22" i="9" s="1"/>
  <c r="J24" i="9" s="1"/>
  <c r="D15" i="9"/>
  <c r="D16" i="9" s="1"/>
  <c r="D20" i="9" s="1"/>
  <c r="D22" i="9" s="1"/>
  <c r="D24" i="9" s="1"/>
  <c r="C15" i="9"/>
  <c r="B15" i="9"/>
  <c r="B16" i="9"/>
  <c r="B20" i="9"/>
  <c r="B22" i="9" s="1"/>
  <c r="B24" i="9" s="1"/>
  <c r="L58" i="4"/>
  <c r="L68" i="4"/>
  <c r="E58" i="4"/>
  <c r="E68" i="4"/>
  <c r="L42" i="4"/>
  <c r="L52" i="4"/>
  <c r="E42" i="4"/>
  <c r="E52" i="4"/>
  <c r="E26" i="4"/>
  <c r="E36" i="4"/>
  <c r="L26" i="4"/>
  <c r="L36" i="4"/>
  <c r="L10" i="4"/>
  <c r="L20" i="4"/>
  <c r="E10" i="4"/>
  <c r="E20" i="4"/>
  <c r="L17" i="4"/>
  <c r="K17" i="4"/>
  <c r="J17" i="4"/>
  <c r="E17" i="4"/>
  <c r="D17" i="4"/>
  <c r="C17" i="4"/>
  <c r="AM20" i="27"/>
  <c r="AN20" i="27"/>
  <c r="AL20" i="27"/>
  <c r="D20" i="27"/>
  <c r="E20" i="27"/>
  <c r="C20" i="27"/>
  <c r="AM16" i="27"/>
  <c r="AN16" i="27"/>
  <c r="AO16" i="27"/>
  <c r="AL16" i="27"/>
  <c r="D16" i="27"/>
  <c r="E16" i="27"/>
  <c r="F12" i="27"/>
  <c r="F13" i="27"/>
  <c r="F14" i="27"/>
  <c r="F15" i="27"/>
  <c r="F16" i="27"/>
  <c r="H16" i="27"/>
  <c r="I16" i="27"/>
  <c r="J16" i="27"/>
  <c r="K12" i="27"/>
  <c r="K13" i="27"/>
  <c r="K14" i="27"/>
  <c r="K15" i="27"/>
  <c r="K16" i="27"/>
  <c r="U12" i="27"/>
  <c r="U13" i="27"/>
  <c r="U14" i="27"/>
  <c r="U15" i="27"/>
  <c r="V16" i="27"/>
  <c r="AB16" i="27"/>
  <c r="AC16" i="27"/>
  <c r="AD16" i="27"/>
  <c r="AE12" i="27"/>
  <c r="AE13" i="27"/>
  <c r="AE14" i="27"/>
  <c r="AE15" i="27"/>
  <c r="AE16" i="27"/>
  <c r="AI12" i="27"/>
  <c r="AI13" i="27"/>
  <c r="AI14" i="27"/>
  <c r="AI15" i="27"/>
  <c r="AI16" i="27" s="1"/>
  <c r="C16" i="27"/>
  <c r="AO9" i="27"/>
  <c r="AN9" i="27"/>
  <c r="AM9" i="27"/>
  <c r="AL9" i="27"/>
  <c r="F6" i="27"/>
  <c r="F7" i="27"/>
  <c r="F8" i="27"/>
  <c r="F9" i="27"/>
  <c r="E9" i="27"/>
  <c r="D9" i="27"/>
  <c r="C9" i="27"/>
  <c r="AI22" i="27"/>
  <c r="AH22" i="27"/>
  <c r="AG22" i="27"/>
  <c r="AJ22" i="27" s="1"/>
  <c r="AE22" i="27"/>
  <c r="AE6" i="27"/>
  <c r="AE7" i="27"/>
  <c r="AE8" i="27"/>
  <c r="AE9" i="27"/>
  <c r="AE23" i="27"/>
  <c r="U22" i="27"/>
  <c r="K22" i="27"/>
  <c r="F22" i="27"/>
  <c r="AD20" i="27"/>
  <c r="AC20" i="27"/>
  <c r="AB20" i="27"/>
  <c r="J20" i="27"/>
  <c r="I20" i="27"/>
  <c r="AH20" i="27"/>
  <c r="H20" i="27"/>
  <c r="AI20" i="27"/>
  <c r="AI19" i="27"/>
  <c r="AH19" i="27"/>
  <c r="AG19" i="27"/>
  <c r="AG20" i="27"/>
  <c r="AI18" i="27"/>
  <c r="AH18" i="27"/>
  <c r="AH15" i="27"/>
  <c r="AG15" i="27"/>
  <c r="AH14" i="27"/>
  <c r="AG14" i="27"/>
  <c r="AH13" i="27"/>
  <c r="AH12" i="27"/>
  <c r="AG13" i="27"/>
  <c r="AG12" i="27"/>
  <c r="AD9" i="27"/>
  <c r="AD23" i="27"/>
  <c r="AC9" i="27"/>
  <c r="AC23" i="27"/>
  <c r="AB9" i="27"/>
  <c r="AB23" i="27"/>
  <c r="J9" i="27"/>
  <c r="J23" i="27"/>
  <c r="I9" i="27"/>
  <c r="I23" i="27"/>
  <c r="H9" i="27"/>
  <c r="AG9" i="27"/>
  <c r="E23" i="27"/>
  <c r="D23" i="27"/>
  <c r="C23" i="27"/>
  <c r="AI8" i="27"/>
  <c r="AH8" i="27"/>
  <c r="AG8" i="27"/>
  <c r="AJ8" i="27" s="1"/>
  <c r="U8" i="27"/>
  <c r="K8" i="27"/>
  <c r="AI7" i="27"/>
  <c r="AH7" i="27"/>
  <c r="AG7" i="27"/>
  <c r="U7" i="27"/>
  <c r="K7" i="27"/>
  <c r="AI6" i="27"/>
  <c r="AH6" i="27"/>
  <c r="AG6" i="27"/>
  <c r="U6" i="27"/>
  <c r="U9" i="27" s="1"/>
  <c r="U23" i="27" s="1"/>
  <c r="K6" i="27"/>
  <c r="K9" i="27"/>
  <c r="F23" i="27"/>
  <c r="K23" i="27"/>
  <c r="AH9" i="27"/>
  <c r="AH23" i="27"/>
  <c r="H23" i="27"/>
  <c r="AG23" i="27"/>
  <c r="AI9" i="27"/>
  <c r="AI23" i="27" s="1"/>
  <c r="B28" i="18"/>
  <c r="B39" i="18"/>
  <c r="B55" i="18" s="1"/>
  <c r="B58" i="18" s="1"/>
  <c r="B53" i="18"/>
  <c r="C18" i="17"/>
  <c r="B15" i="21"/>
  <c r="B23" i="21" s="1"/>
  <c r="B8" i="21"/>
  <c r="D9" i="12"/>
  <c r="D17" i="12" s="1"/>
  <c r="D25" i="12"/>
  <c r="D30" i="12"/>
  <c r="D38" i="12"/>
  <c r="E25" i="12"/>
  <c r="E30" i="12"/>
  <c r="E38" i="12"/>
  <c r="E40" i="12" s="1"/>
  <c r="L11" i="25"/>
  <c r="L10" i="25"/>
  <c r="E11" i="25"/>
  <c r="E10" i="25"/>
  <c r="L17" i="24"/>
  <c r="E17" i="24"/>
  <c r="M18" i="17"/>
  <c r="F18" i="17"/>
  <c r="L15" i="21"/>
  <c r="L23" i="21" s="1"/>
  <c r="L8" i="21"/>
  <c r="E8" i="21"/>
  <c r="H28" i="18"/>
  <c r="H39" i="18"/>
  <c r="H53" i="18"/>
  <c r="H55" i="18"/>
  <c r="H58" i="18" s="1"/>
  <c r="G39" i="18"/>
  <c r="D53" i="18"/>
  <c r="D39" i="18"/>
  <c r="D28" i="18"/>
  <c r="D55" i="18" s="1"/>
  <c r="D58" i="18" s="1"/>
  <c r="L65" i="4"/>
  <c r="L49" i="4"/>
  <c r="L33" i="4"/>
  <c r="E65" i="4"/>
  <c r="E49" i="4"/>
  <c r="E33" i="4"/>
  <c r="K67" i="4"/>
  <c r="K55" i="4"/>
  <c r="K56" i="4"/>
  <c r="K57" i="4"/>
  <c r="K58" i="4"/>
  <c r="K68" i="4"/>
  <c r="K64" i="4"/>
  <c r="K63" i="4"/>
  <c r="K62" i="4"/>
  <c r="K61" i="4"/>
  <c r="K65" i="4"/>
  <c r="K49" i="4"/>
  <c r="K42" i="4"/>
  <c r="K52" i="4"/>
  <c r="K33" i="4"/>
  <c r="K26" i="4"/>
  <c r="K36" i="4"/>
  <c r="K10" i="4"/>
  <c r="K20" i="4"/>
  <c r="D67" i="4"/>
  <c r="B67" i="4"/>
  <c r="D64" i="4"/>
  <c r="D63" i="4"/>
  <c r="D62" i="4"/>
  <c r="D61" i="4"/>
  <c r="D57" i="4"/>
  <c r="D56" i="4"/>
  <c r="D55" i="4"/>
  <c r="D49" i="4"/>
  <c r="D42" i="4"/>
  <c r="D52" i="4"/>
  <c r="D33" i="4"/>
  <c r="D26" i="4"/>
  <c r="D36" i="4"/>
  <c r="D10" i="4"/>
  <c r="D20" i="4"/>
  <c r="B64" i="4"/>
  <c r="B63" i="4"/>
  <c r="B62" i="4"/>
  <c r="B61" i="4"/>
  <c r="B57" i="4"/>
  <c r="B56" i="4"/>
  <c r="B55" i="4"/>
  <c r="B49" i="4"/>
  <c r="B42" i="4"/>
  <c r="B52" i="4"/>
  <c r="B26" i="4"/>
  <c r="B36" i="4"/>
  <c r="B17" i="4"/>
  <c r="B10" i="4"/>
  <c r="B20" i="4"/>
  <c r="C11" i="25"/>
  <c r="C10" i="25"/>
  <c r="B58" i="4"/>
  <c r="B68" i="4"/>
  <c r="D18" i="17"/>
  <c r="J7" i="25"/>
  <c r="J11" i="25"/>
  <c r="C17" i="24"/>
  <c r="K15" i="21"/>
  <c r="K23" i="21" s="1"/>
  <c r="K8" i="21"/>
  <c r="J15" i="21"/>
  <c r="J23" i="21" s="1"/>
  <c r="J8" i="21"/>
  <c r="C15" i="21"/>
  <c r="C23" i="21"/>
  <c r="C8" i="21"/>
  <c r="G53" i="18"/>
  <c r="G28" i="18"/>
  <c r="G55" i="18"/>
  <c r="G58" i="18" s="1"/>
  <c r="C16" i="9"/>
  <c r="C20" i="9"/>
  <c r="C22" i="9"/>
  <c r="C24" i="9" s="1"/>
  <c r="J65" i="4"/>
  <c r="J58" i="4"/>
  <c r="J68" i="4"/>
  <c r="J49" i="4"/>
  <c r="J42" i="4"/>
  <c r="J52" i="4"/>
  <c r="J33" i="4"/>
  <c r="J26" i="4"/>
  <c r="J36" i="4"/>
  <c r="J10" i="4"/>
  <c r="J20" i="4"/>
  <c r="J10" i="25"/>
  <c r="I15" i="9"/>
  <c r="L18" i="17"/>
  <c r="C67" i="4"/>
  <c r="C64" i="4"/>
  <c r="C61" i="4"/>
  <c r="C62" i="4"/>
  <c r="C63" i="4"/>
  <c r="C57" i="4"/>
  <c r="C55" i="4"/>
  <c r="C56" i="4"/>
  <c r="D17" i="24"/>
  <c r="J17" i="24"/>
  <c r="D10" i="25"/>
  <c r="D11" i="25"/>
  <c r="D8" i="21"/>
  <c r="D15" i="21"/>
  <c r="D23" i="21" s="1"/>
  <c r="K18" i="17"/>
  <c r="C53" i="18"/>
  <c r="C39" i="18"/>
  <c r="C28" i="18"/>
  <c r="C55" i="18" s="1"/>
  <c r="C58" i="18" s="1"/>
  <c r="C33" i="4"/>
  <c r="C49" i="4"/>
  <c r="C42" i="4"/>
  <c r="C52" i="4"/>
  <c r="C26" i="4"/>
  <c r="C36" i="4"/>
  <c r="C10" i="4"/>
  <c r="C20" i="4"/>
  <c r="B33" i="4"/>
  <c r="C25" i="12"/>
  <c r="C30" i="12" s="1"/>
  <c r="C40" i="12" s="1"/>
  <c r="C38" i="12"/>
  <c r="C9" i="12"/>
  <c r="C17" i="12"/>
  <c r="J4" i="2"/>
  <c r="H5" i="2"/>
  <c r="G5" i="2"/>
  <c r="F5" i="2"/>
  <c r="E5" i="2"/>
  <c r="D5" i="2"/>
  <c r="J5" i="2"/>
  <c r="J24" i="2"/>
  <c r="E21" i="2"/>
  <c r="F21" i="2"/>
  <c r="F15" i="2"/>
  <c r="F22" i="2"/>
  <c r="F23" i="2"/>
  <c r="G21" i="2"/>
  <c r="H21" i="2"/>
  <c r="D21" i="2"/>
  <c r="D15" i="2"/>
  <c r="D22" i="2"/>
  <c r="B21" i="2"/>
  <c r="B28" i="2"/>
  <c r="J19" i="2"/>
  <c r="J18" i="2"/>
  <c r="J17" i="2"/>
  <c r="H15" i="2"/>
  <c r="G15" i="2"/>
  <c r="E15" i="2"/>
  <c r="J15" i="2"/>
  <c r="J13" i="2"/>
  <c r="H11" i="2"/>
  <c r="G11" i="2"/>
  <c r="F11" i="2"/>
  <c r="E11" i="2"/>
  <c r="D11" i="2"/>
  <c r="J11" i="2"/>
  <c r="B11" i="2"/>
  <c r="J10" i="2"/>
  <c r="J9" i="2"/>
  <c r="J8" i="2"/>
  <c r="J6" i="2"/>
  <c r="B6" i="2"/>
  <c r="H22" i="2"/>
  <c r="H23" i="2"/>
  <c r="E22" i="2"/>
  <c r="E23" i="2"/>
  <c r="G22" i="2"/>
  <c r="G23" i="2"/>
  <c r="J21" i="2"/>
  <c r="J28" i="2"/>
  <c r="B15" i="2"/>
  <c r="B22" i="2"/>
  <c r="K10" i="25"/>
  <c r="K11" i="25"/>
  <c r="K17" i="24"/>
  <c r="E18" i="17"/>
  <c r="I16" i="9"/>
  <c r="I20" i="9"/>
  <c r="I22" i="9" s="1"/>
  <c r="I24" i="9" s="1"/>
  <c r="D58" i="4"/>
  <c r="D68" i="4"/>
  <c r="J22" i="2"/>
  <c r="J27" i="2"/>
  <c r="J31" i="2"/>
  <c r="J33" i="2"/>
  <c r="D23" i="2"/>
  <c r="J23" i="2"/>
  <c r="B23" i="2"/>
  <c r="B27" i="2"/>
  <c r="B31" i="2"/>
  <c r="B33" i="2"/>
  <c r="B65" i="4"/>
  <c r="C65" i="4"/>
  <c r="C58" i="4"/>
  <c r="C68" i="4"/>
  <c r="D65" i="4"/>
  <c r="L30" i="9" l="1"/>
  <c r="L27" i="9"/>
  <c r="C30" i="9"/>
  <c r="C27" i="9"/>
  <c r="B27" i="9"/>
  <c r="B30" i="9"/>
  <c r="D27" i="9"/>
  <c r="D30" i="9"/>
  <c r="F30" i="9"/>
  <c r="F27" i="9"/>
  <c r="I30" i="9"/>
  <c r="I27" i="9"/>
  <c r="J30" i="9"/>
  <c r="J27" i="9"/>
  <c r="E27" i="9"/>
  <c r="E30" i="9"/>
  <c r="K30" i="9"/>
  <c r="K27" i="9"/>
  <c r="F40" i="12"/>
  <c r="D40" i="12"/>
  <c r="N20" i="4"/>
  <c r="AJ15" i="27"/>
  <c r="AJ13" i="27"/>
  <c r="AJ14" i="27"/>
  <c r="U16" i="27"/>
  <c r="AJ6" i="27"/>
  <c r="AJ9" i="27" s="1"/>
  <c r="AJ23" i="27" s="1"/>
  <c r="AJ7" i="27"/>
  <c r="AH16" i="27"/>
  <c r="AG16" i="27"/>
  <c r="AJ12" i="27"/>
  <c r="AJ16" i="27" l="1"/>
</calcChain>
</file>

<file path=xl/sharedStrings.xml><?xml version="1.0" encoding="utf-8"?>
<sst xmlns="http://schemas.openxmlformats.org/spreadsheetml/2006/main" count="680" uniqueCount="274">
  <si>
    <t>Consolidated</t>
  </si>
  <si>
    <t>Americas</t>
  </si>
  <si>
    <t>EMEA</t>
  </si>
  <si>
    <t>Asia Pacific</t>
  </si>
  <si>
    <t>Global Investors</t>
  </si>
  <si>
    <t>Devp. Services</t>
  </si>
  <si>
    <t>Segments</t>
  </si>
  <si>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</si>
  <si>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</si>
  <si>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</si>
  <si>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</si>
  <si>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</si>
  <si>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</si>
  <si>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</si>
  <si>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</si>
  <si>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</si>
  <si>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</si>
  <si>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</si>
  <si>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Non-controlling</t>
  </si>
  <si>
    <t>Add D&amp;A</t>
  </si>
  <si>
    <t>EBITDA</t>
  </si>
  <si>
    <t>Adjustments</t>
  </si>
  <si>
    <t>Adjusted EBITDA</t>
  </si>
  <si>
    <t>Reconciliation to GAAP Net Income</t>
  </si>
  <si>
    <t>Interest income</t>
  </si>
  <si>
    <t>Interest expense</t>
  </si>
  <si>
    <t>This detail may or may not be required re: reconciling to GAAP net income</t>
  </si>
  <si>
    <t>Profit before tax</t>
  </si>
  <si>
    <t>Taxes</t>
  </si>
  <si>
    <t>Net Income</t>
  </si>
  <si>
    <t>Note: This would replace current Segment Results tables. We would need four tables (Current quarter, prior year quarter, current YTD, prior YTD)</t>
  </si>
  <si>
    <t>Notes and Non-GAAP Financial Measures</t>
  </si>
  <si>
    <t>Notes:</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</si>
  <si>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</si>
  <si>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Application of New Policy to Recognize Stock-Based Compensation</t>
  </si>
  <si>
    <t>In the fourth quarter of 2018, the Company changed its policy for recognizing stock-based compensation expense for awards with service conditions only from the graded attribution method to the straight-line attribution method.</t>
  </si>
  <si>
    <t>The impacts to our financial statements resulting in the adoption of this new policy are discussed below:</t>
  </si>
  <si>
    <t>Balance Sheet: The change impacts the balance sheet primarily through a decrease in both additional paid-in capital and accumulated deficit</t>
  </si>
  <si>
    <t>Cash Flows: Changes to our cash flows are driven primarily by lower stock-based compensation and lower net loss.</t>
  </si>
  <si>
    <t>Income Statement: Income statement impacts are driven by the shift to straight-line expense attribution which affect the timing of expense recognition</t>
  </si>
  <si>
    <t>Non-GAAP Financial Measures</t>
  </si>
  <si>
    <t>The following measures are considered “non-GAAP financial measures” under SEC guidelines:</t>
  </si>
  <si>
    <t> </t>
  </si>
  <si>
    <t>(i)</t>
  </si>
  <si>
    <t xml:space="preserve">Fee revenue and Fee-based operating expenses; </t>
  </si>
  <si>
    <t>(ii)</t>
  </si>
  <si>
    <t>Adjusted earnings before interest, taxes, depreciation and amortization ("Adjusted EBITDA") and Adjusted EBITDA margin;</t>
  </si>
  <si>
    <t>(iii)</t>
  </si>
  <si>
    <t>Adjusted net income and Adjusted earnings per share; and</t>
  </si>
  <si>
    <t>(iv)</t>
  </si>
  <si>
    <t>Local currency.</t>
  </si>
  <si>
    <t xml:space="preserve">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
</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</si>
  <si>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</si>
  <si>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Fee revenue:</t>
    </r>
    <r>
      <rPr>
        <sz val="11"/>
        <color rgb="FF000000"/>
        <rFont val="Arial"/>
        <family val="2"/>
      </rPr>
      <t xml:space="preserve"> The Company believes that investors may find this measure useful to analyze the financial performance of our Property, facilities and project management service line and our business generally. Fee revenue is GAAP revenue excluding costs reimbursable by clients which have substantially no margin, and as such provides greater visibility into the underlying performance of our business. 
Additionally, pursuant to business combination accounting rules, certain fees that may have been deferred by the acquiree may be recorded as a receivable on the acquisition date by the Company. Such fees are included in Fee revenue as acquisition accounting adjustments based on when the acquiree would have recognized revenue in the absence of being acquired by the Company.
</t>
    </r>
  </si>
  <si>
    <r>
      <rPr>
        <u/>
        <sz val="11"/>
        <color rgb="FF000000"/>
        <rFont val="Arial"/>
        <family val="2"/>
      </rPr>
      <t>Fee-based operating expenses:</t>
    </r>
    <r>
      <rPr>
        <sz val="11"/>
        <color rgb="FF000000"/>
        <rFont val="Arial"/>
        <family val="2"/>
      </rPr>
      <t xml:space="preserve"> Consistent with GAAP, reimbursed costs for certain customer contracts are presented on a gross basis ("gross contract costs") in both revenue and operating expenses. As described above, gross contract costs are excluded from revenue in determining “Fee revenue.” Gross contract costs are similarly excluded from operating expenses in determining “Fee-based operating expenses.” Excluding gross contract costs from Fee-based operating expenses more accurately reflects how we manage our expense base and operating margins and, accordingly, is useful to investors and other external stakeholders for evaluating performance. 
</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</si>
  <si>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the deferred payment obligation related to the acquisition of Cassidy Turley, acquisition related costs and other efficiency initiatives and other items. Adjusted EBITDA also excludes the effects of financings, income tax and the non-cash accounting effects of depreciation and intangible asset amortization. Adjusted EBITDA margin, a non-GAAP measure of profitability as a percent of revenue, is calculated by dividing Adjusted EBITDA by Fee revenue. 
</t>
    </r>
  </si>
  <si>
    <r>
      <rPr>
        <u/>
        <sz val="11"/>
        <color theme="1"/>
        <rFont val="Arial"/>
        <family val="2"/>
      </rPr>
      <t>Adjusted net income/loss (“Adjusted net income”) and Adjusted earnings per share (“Adjusted EPS”):</t>
    </r>
    <r>
      <rPr>
        <sz val="11"/>
        <color theme="1"/>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the deferred payment obligation related to the acquisition of CT, acquisition related costs and other efficiency initiatives and other items. Similarly, depreciation and amortization related to merger and acquisition activity and one-time financing related to debt extinguishment and modification are excluded from this measure. Income tax, as adjusted, reflects management’s expectation about our long term effective rate as a public company. The Company also uses Adjusted EPS as a significant component when measuring operating performance. Management defines Adjusted EPS as Adjusted net income, divided by total basic and diluted weighted-average outstanding shares.
</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</si>
  <si>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 </t>
    </r>
  </si>
  <si>
    <t>Operating Results</t>
  </si>
  <si>
    <t>($ in millions, except share data)</t>
  </si>
  <si>
    <t xml:space="preserve"> Consolidated Statement of Operations</t>
  </si>
  <si>
    <t>Twelve Months Ended</t>
  </si>
  <si>
    <t>Three Months Ended</t>
  </si>
  <si>
    <t>Six Months Ended</t>
  </si>
  <si>
    <t>Revenue</t>
  </si>
  <si>
    <t>Cost and expenses:</t>
  </si>
  <si>
    <t>Cost of services (exclusive of depreciation and amortization)</t>
  </si>
  <si>
    <t>Operating, administrative and other</t>
  </si>
  <si>
    <t>Depreciation and amortization</t>
  </si>
  <si>
    <t>Restructuring, impairment and related charges</t>
  </si>
  <si>
    <t>Operating income (loss)</t>
  </si>
  <si>
    <t>Interest expense, net of interest income</t>
  </si>
  <si>
    <t>Earnings from equity method investments</t>
  </si>
  <si>
    <t>Other income (loss), net</t>
  </si>
  <si>
    <t>Earnings (loss) before income taxes</t>
  </si>
  <si>
    <t>Provision/(benefit) for income taxes</t>
  </si>
  <si>
    <t>Net (loss) income</t>
  </si>
  <si>
    <t>Net loss attributable to non-controlling interests</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</si>
  <si>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</si>
  <si>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</si>
  <si>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</si>
  <si>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</si>
  <si>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</si>
  <si>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</si>
  <si>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</si>
  <si>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</si>
  <si>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</si>
  <si>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</si>
  <si>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</si>
  <si>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</si>
  <si>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</si>
  <si>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</si>
  <si>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</si>
  <si>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</si>
  <si>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</si>
  <si>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</si>
  <si>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</si>
  <si>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Less: Gross contract costs</t>
  </si>
  <si>
    <t>Acquisition accounting adjustments</t>
  </si>
  <si>
    <t>—</t>
  </si>
  <si>
    <t>Total Fee revenue</t>
  </si>
  <si>
    <t xml:space="preserve">Service Lines: </t>
  </si>
  <si>
    <t>Property, facilities and project management</t>
  </si>
  <si>
    <t>Leasing</t>
  </si>
  <si>
    <t>Capital markets</t>
  </si>
  <si>
    <t>Valuation and other</t>
  </si>
  <si>
    <t>Total Fee Revenue</t>
  </si>
  <si>
    <t>Segment operating expenses</t>
  </si>
  <si>
    <t>Total Fee-based operating expenses</t>
  </si>
  <si>
    <t>Adjusted EBITDA margin</t>
  </si>
  <si>
    <t>Segment Detail Results History</t>
  </si>
  <si>
    <t>Year Ended</t>
  </si>
  <si>
    <t>AMERICAS</t>
  </si>
  <si>
    <t>.</t>
  </si>
  <si>
    <t>Adjusted EBITDA Margin</t>
  </si>
  <si>
    <t>ASIA PACIFIC</t>
  </si>
  <si>
    <t>Segment Detail % Change History</t>
  </si>
  <si>
    <t>% Change in USD</t>
  </si>
  <si>
    <t>% Change in Local Currency</t>
  </si>
  <si>
    <t>YTD</t>
  </si>
  <si>
    <t>QTD</t>
  </si>
  <si>
    <t>QTD / YTD</t>
  </si>
  <si>
    <t>2017 versus
2016</t>
  </si>
  <si>
    <t>4Q 2018 versus
4Q 2017</t>
  </si>
  <si>
    <t>1Q 2018 versus 1Q 2017</t>
  </si>
  <si>
    <t>1Q 2019 versus 1Q 2018</t>
  </si>
  <si>
    <t>2Q 2019 versus 2Q 2019</t>
  </si>
  <si>
    <t>1Q 2018 versus
1Q 2019</t>
  </si>
  <si>
    <t>n/m</t>
  </si>
  <si>
    <t>Revenue:</t>
  </si>
  <si>
    <t>Costs of services, operating and administrative expenses excluding gross contract costs</t>
  </si>
  <si>
    <t>Gross contract costs</t>
  </si>
  <si>
    <t>Operating income/(loss)</t>
  </si>
  <si>
    <t>Income Statement History</t>
  </si>
  <si>
    <t>GAAP CONSOLIDATED INCOME STATEMENT</t>
  </si>
  <si>
    <t xml:space="preserve"> </t>
  </si>
  <si>
    <t xml:space="preserve">Cost of services (exclusive of depreciation and amortization </t>
  </si>
  <si>
    <t>Operating (loss) income</t>
  </si>
  <si>
    <t>Other (expense) income, net</t>
  </si>
  <si>
    <t>Loss before income taxes</t>
  </si>
  <si>
    <t>(Benefit) provision from income taxes</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</si>
  <si>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</si>
  <si>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</si>
  <si>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</si>
  <si>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</si>
  <si>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</si>
  <si>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</si>
  <si>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</si>
  <si>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</si>
  <si>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</si>
  <si>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</si>
  <si>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</si>
  <si>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</si>
  <si>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</si>
  <si>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operating lease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</si>
  <si>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</si>
  <si>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</si>
  <si>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</si>
  <si>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</si>
  <si>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</si>
  <si>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</si>
  <si>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</si>
  <si>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</si>
  <si>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</si>
  <si>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</si>
  <si>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</si>
  <si>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operating lease liabilities</t>
  </si>
  <si>
    <t>Other non-current liabilities</t>
  </si>
  <si>
    <t>Total Liabilities</t>
  </si>
  <si>
    <t>EQUITY</t>
  </si>
  <si>
    <t xml:space="preserve">Ordinary shares nominal value $10.00 per share at December 31, 2016 and 2017 and ordinary shares nominal value $0.10 per share at March 31, 2018 through December 31, 2018 </t>
  </si>
  <si>
    <t>Additional paid in capital</t>
  </si>
  <si>
    <t>Accumulated deficit</t>
  </si>
  <si>
    <t>Accumulated other comprehensive loss</t>
  </si>
  <si>
    <t>TOTAL EQUITY</t>
  </si>
  <si>
    <t>TOTAL LIABILITIES AND EQUITY</t>
  </si>
  <si>
    <t>Consolidated Statements of Cash Flows History</t>
  </si>
  <si>
    <t xml:space="preserve">Year Ended </t>
  </si>
  <si>
    <t xml:space="preserve">Cash flows from operating activities </t>
  </si>
  <si>
    <t>Net loss</t>
  </si>
  <si>
    <t xml:space="preserve">Reconciliation of net loss to net cash used in operating activities </t>
  </si>
  <si>
    <t>Impairment charges</t>
  </si>
  <si>
    <t>Unrealized foreign exchange loss (gain)</t>
  </si>
  <si>
    <t>Stock-based compensation</t>
  </si>
  <si>
    <t>Loss on debt extinguishment</t>
  </si>
  <si>
    <t>Lease Amortization</t>
  </si>
  <si>
    <t>Amortization of debt issuance costs</t>
  </si>
  <si>
    <t>Gain on pension curtailment</t>
  </si>
  <si>
    <t>Fees incurred in conjunction with debt modification</t>
  </si>
  <si>
    <t>Change in deferred taxes</t>
  </si>
  <si>
    <t>Bad debt expense</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</si>
  <si>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</si>
  <si>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</si>
  <si>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</si>
  <si>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</si>
  <si>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</si>
  <si>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</si>
  <si>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</si>
  <si>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</si>
  <si>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</si>
  <si>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</si>
  <si>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</si>
  <si>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</si>
  <si>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</si>
  <si>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</si>
  <si>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</si>
  <si>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</si>
  <si>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</si>
  <si>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</si>
  <si>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</si>
  <si>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</si>
  <si>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</si>
  <si>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</si>
  <si>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</si>
  <si>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</si>
  <si>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</si>
  <si>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intial public offering, net of underwriting</t>
  </si>
  <si>
    <t>Proceeds from private placement</t>
  </si>
  <si>
    <t>Payments of initial offerings and private pacement costs</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</si>
  <si>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</si>
  <si>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</si>
  <si>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</si>
  <si>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</si>
  <si>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</si>
  <si>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</si>
  <si>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</si>
  <si>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Operating Expense History</t>
  </si>
  <si>
    <t>Total cost and expenses:</t>
  </si>
  <si>
    <t>Fee-based operating expenses</t>
  </si>
  <si>
    <t>Fee-based operating expenses:</t>
  </si>
  <si>
    <t>Americas Fee-based opeating expenses</t>
  </si>
  <si>
    <t>EMEA Fee-based opeating expenses</t>
  </si>
  <si>
    <t>APAC Fee-based opeating expenses</t>
  </si>
  <si>
    <t>Segment Fee-based operating expenses</t>
  </si>
  <si>
    <r>
      <t>Integration and other costs related to acquisitons</t>
    </r>
    <r>
      <rPr>
        <vertAlign val="superscript"/>
        <sz val="11"/>
        <color theme="1"/>
        <rFont val="Arial"/>
        <family val="2"/>
      </rPr>
      <t>1</t>
    </r>
  </si>
  <si>
    <t>Pre-IPO Stock-based compensation</t>
  </si>
  <si>
    <t>Cassidy Turley deferred payment obligation</t>
  </si>
  <si>
    <t>Acquisition related costs and other efficiency initiatives</t>
  </si>
  <si>
    <t>Other</t>
  </si>
  <si>
    <t>Footnotes:</t>
  </si>
  <si>
    <r>
      <t xml:space="preserve">1 </t>
    </r>
    <r>
      <rPr>
        <sz val="9"/>
        <color theme="1"/>
        <rFont val="Times New Roman"/>
        <family val="1"/>
      </rPr>
      <t xml:space="preserve">Represents integration and other costs related to acquisitions, comprised of certain direct and incremental costs resulting from acquisitions and related integration efforts, as well as costs related to our restructuring programs, excluding the impact of acquisition accounting revenue adjustments as these amounts do not impact operating expenses. </t>
    </r>
  </si>
  <si>
    <t xml:space="preserve">Reconciliation of Net income to Adjusted EBITDA </t>
  </si>
  <si>
    <t>Add/(less):</t>
  </si>
  <si>
    <t>Provision (benefit) from income taxes</t>
  </si>
  <si>
    <t>Integration and other costs related to merger</t>
  </si>
  <si>
    <t>Reconciliation of Net income to Adjusted Net Income</t>
  </si>
  <si>
    <t>Net income/(loss) attributable to the Company</t>
  </si>
  <si>
    <r>
      <t>Merger and acquisition-related depreciation and amortization</t>
    </r>
    <r>
      <rPr>
        <vertAlign val="superscript"/>
        <sz val="10"/>
        <color rgb="FF000000"/>
        <rFont val="Times New Roman"/>
        <family val="1"/>
      </rPr>
      <t>1</t>
    </r>
  </si>
  <si>
    <r>
      <t>Financing and other facility costs</t>
    </r>
    <r>
      <rPr>
        <vertAlign val="superscript"/>
        <sz val="10"/>
        <color rgb="FF000000"/>
        <rFont val="Times New Roman"/>
        <family val="1"/>
      </rPr>
      <t>2</t>
    </r>
  </si>
  <si>
    <t>Integration and other costs related to acquisitions</t>
  </si>
  <si>
    <t>Acquitision related costs and other efficiency initiatives</t>
  </si>
  <si>
    <r>
      <t>Income tax adjustments</t>
    </r>
    <r>
      <rPr>
        <vertAlign val="superscript"/>
        <sz val="10"/>
        <color rgb="FF000000"/>
        <rFont val="Times New Roman"/>
        <family val="1"/>
      </rPr>
      <t xml:space="preserve">3 </t>
    </r>
  </si>
  <si>
    <t>Adjusted Net Income</t>
  </si>
  <si>
    <t>Adjusted Effective Tax Rate</t>
  </si>
  <si>
    <t>¹ Excludes merger/acquisition-related depreciation and amortization.</t>
  </si>
  <si>
    <t>² Shown as interest expense, net of interest income plus securitization costs less one-time financing charges related to debt modification</t>
  </si>
  <si>
    <r>
      <rPr>
        <vertAlign val="superscript"/>
        <sz val="9"/>
        <color theme="1"/>
        <rFont val="Times New Roman"/>
        <family val="1"/>
      </rPr>
      <t xml:space="preserve">3 </t>
    </r>
    <r>
      <rPr>
        <sz val="9"/>
        <color theme="1"/>
        <rFont val="Times New Roman"/>
        <family val="1"/>
      </rPr>
      <t>Reflective of management's estimation of a business as usual effective tax rate if a public company</t>
    </r>
  </si>
  <si>
    <t>`</t>
  </si>
  <si>
    <t>Adjusted Earnings per Share</t>
  </si>
  <si>
    <t>($ in millions, except per share data)</t>
  </si>
  <si>
    <t>Weighted average shares outstanding, basic</t>
  </si>
  <si>
    <r>
      <t xml:space="preserve">Weighted average shares outstanding, diluted </t>
    </r>
    <r>
      <rPr>
        <vertAlign val="superscript"/>
        <sz val="11"/>
        <color theme="1"/>
        <rFont val="Arial"/>
        <family val="2"/>
      </rPr>
      <t>1</t>
    </r>
  </si>
  <si>
    <t>Adjusted earnings per share, basic</t>
  </si>
  <si>
    <t>Adjusted earnings per share, diluted</t>
  </si>
  <si>
    <t>Nine Months Ended</t>
  </si>
  <si>
    <t>3Q 2019 versus 3Q 2018</t>
  </si>
  <si>
    <t>2Q 2019 versus 2Q 2018</t>
  </si>
  <si>
    <t>Treasury stock, at cost</t>
  </si>
  <si>
    <t xml:space="preserve">We present our financial results for the three and nine months ended September 30, 2019 and 2018 and year ended December 31, 2018 on a basis consistent with the adoption of this change in accounting principle. 
Going forward we will reflect this change in prior periods adjusted ("recasted") accordingly. </t>
  </si>
  <si>
    <t>For The Nine Ended September 30, 2018</t>
  </si>
  <si>
    <t>For The Three Months Ended September 30, 2019</t>
  </si>
  <si>
    <t>For The Nine Months Ended September 30, 2019</t>
  </si>
  <si>
    <t>Adjusted Tax calculation - per adjusted effective tax rate</t>
  </si>
  <si>
    <t>¹Weighted average shares outstanding, diluted ("WACS, diluted") is calculated by taking WACS, basic and adding in dilutive shares of 6.5 million and 13.0 million for the three months ending September 30, 2019 and 2018, respectively, and 7.2 million and 11.8 million for the nine months ending September 30, 2019 and 2018,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</si>
</sst>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_([$$-409]* #,##0.0_);_([$$-409]* \(#,##0.0\);_([$$-409]* &quot;-&quot;??_);_(@_)"/>
    <numFmt numFmtId="172" formatCode="0.0%"/>
    <numFmt numFmtId="173" formatCode="0.0"/>
    <numFmt numFmtId="174" formatCode="_([$$-409]* #,##0.0_);_([$$-409]* \(#,##0.0\);_([$$-409]* &quot;-&quot;?_);_(@_)"/>
    <numFmt numFmtId="175" formatCode="#,##0_)%;\(#,##0\)%;&quot;—&quot;\%;_(@_)"/>
    <numFmt numFmtId="176" formatCode="#,##0.00_)%;\(#,##0.00\)%;&quot;—&quot;\%;_(@_)"/>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b/>
      <u/>
      <sz val="9"/>
      <color theme="1"/>
      <name val="Times New Roman"/>
      <family val="1"/>
    </font>
    <font>
      <sz val="10"/>
      <color theme="1"/>
      <name val="Times New Roman"/>
      <family val="1"/>
    </font>
    <font>
      <sz val="9"/>
      <color theme="1"/>
      <name val="Times New Roman"/>
      <family val="1"/>
    </font>
    <font>
      <vertAlign val="superscript"/>
      <sz val="9"/>
      <color theme="1"/>
      <name val="Times New Roman"/>
      <family val="1"/>
    </font>
    <font>
      <vertAlign val="superscript"/>
      <sz val="10"/>
      <color rgb="FF000000"/>
      <name val="Times New Roman"/>
      <family val="1"/>
    </font>
    <font>
      <i/>
      <sz val="10"/>
      <color rgb="FF000000"/>
      <name val="Times New Roman"/>
      <family val="1"/>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b/>
      <sz val="11"/>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4002B"/>
        <bgColor indexed="64"/>
      </patternFill>
    </fill>
    <fill>
      <patternFill patternType="solid">
        <fgColor rgb="FFFFFFFF"/>
        <bgColor rgb="FF000000"/>
      </patternFill>
    </fill>
    <fill>
      <patternFill patternType="solid">
        <fgColor rgb="FFFFFFFF"/>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2"/>
        <bgColor indexed="64"/>
      </patternFill>
    </fill>
    <fill>
      <patternFill patternType="solid">
        <fgColor theme="5" tint="0.79998168889431442"/>
        <bgColor indexed="64"/>
      </patternFill>
    </fill>
  </fills>
  <borders count="22">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3" fillId="0" borderId="0"/>
    <xf numFmtId="9" fontId="4" fillId="0" borderId="0" applyFont="0" applyFill="0" applyBorder="0" applyAlignment="0" applyProtection="0"/>
    <xf numFmtId="44" fontId="4" fillId="0" borderId="0" applyFont="0" applyFill="0" applyBorder="0" applyAlignment="0" applyProtection="0"/>
    <xf numFmtId="42" fontId="24" fillId="0" borderId="0" applyFont="0" applyFill="0" applyBorder="0" applyAlignment="0" applyProtection="0"/>
    <xf numFmtId="43" fontId="4" fillId="0" borderId="0" applyFont="0" applyFill="0" applyBorder="0" applyAlignment="0" applyProtection="0"/>
    <xf numFmtId="41" fontId="24" fillId="0" borderId="0" applyFont="0" applyFill="0" applyBorder="0" applyAlignment="0" applyProtection="0"/>
  </cellStyleXfs>
  <cellXfs count="368">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3" fillId="2" borderId="0" xfId="0" applyFont="1" applyFill="1"/>
    <xf numFmtId="0" fontId="5" fillId="2" borderId="0" xfId="0" applyFont="1" applyFill="1" applyBorder="1"/>
    <xf numFmtId="0" fontId="7" fillId="2" borderId="0" xfId="0" applyFont="1" applyFill="1" applyAlignment="1">
      <alignment horizontal="centerContinuous"/>
    </xf>
    <xf numFmtId="0" fontId="5" fillId="2" borderId="0" xfId="0" applyFont="1" applyFill="1"/>
    <xf numFmtId="0" fontId="5" fillId="2" borderId="0" xfId="0" applyFont="1" applyFill="1" applyBorder="1" applyAlignment="1">
      <alignment horizontal="left"/>
    </xf>
    <xf numFmtId="0" fontId="5" fillId="2" borderId="0" xfId="0" applyFont="1" applyFill="1" applyAlignment="1"/>
    <xf numFmtId="0" fontId="5" fillId="2" borderId="0" xfId="0" applyFont="1" applyFill="1" applyBorder="1" applyAlignment="1"/>
    <xf numFmtId="0" fontId="6" fillId="2" borderId="0" xfId="0" applyFont="1" applyFill="1" applyAlignment="1">
      <alignment horizontal="left"/>
    </xf>
    <xf numFmtId="0" fontId="5" fillId="0" borderId="0" xfId="1" applyNumberFormat="1" applyFont="1" applyFill="1" applyAlignment="1"/>
    <xf numFmtId="0" fontId="5" fillId="0" borderId="0" xfId="1" applyNumberFormat="1" applyFont="1" applyFill="1" applyBorder="1" applyAlignment="1"/>
    <xf numFmtId="167" fontId="5" fillId="0" borderId="0" xfId="1" applyNumberFormat="1" applyFont="1" applyFill="1" applyBorder="1" applyAlignment="1"/>
    <xf numFmtId="0" fontId="5" fillId="0" borderId="0" xfId="1" applyNumberFormat="1" applyFont="1" applyFill="1" applyAlignment="1">
      <alignment horizontal="left"/>
    </xf>
    <xf numFmtId="0" fontId="5" fillId="0" borderId="0" xfId="1" applyNumberFormat="1" applyFont="1" applyFill="1" applyAlignment="1">
      <alignment horizontal="left" indent="1"/>
    </xf>
    <xf numFmtId="0" fontId="5" fillId="0" borderId="0" xfId="1" applyNumberFormat="1" applyFont="1" applyFill="1" applyAlignment="1">
      <alignment horizontal="left" wrapText="1" indent="1"/>
    </xf>
    <xf numFmtId="166" fontId="5" fillId="0" borderId="0" xfId="1" applyNumberFormat="1" applyFont="1" applyFill="1" applyBorder="1" applyAlignment="1"/>
    <xf numFmtId="0" fontId="5" fillId="2" borderId="0" xfId="0" applyFont="1" applyFill="1" applyAlignment="1">
      <alignment horizontal="left"/>
    </xf>
    <xf numFmtId="0" fontId="5" fillId="2" borderId="0" xfId="0" applyFont="1" applyFill="1" applyBorder="1" applyAlignment="1">
      <alignment horizontal="right"/>
    </xf>
    <xf numFmtId="0" fontId="5" fillId="2" borderId="0" xfId="0" applyFont="1" applyFill="1" applyBorder="1" applyAlignment="1">
      <alignment horizontal="left" vertical="top" wrapText="1"/>
    </xf>
    <xf numFmtId="0" fontId="6" fillId="2" borderId="0" xfId="0" applyFont="1" applyFill="1" applyBorder="1" applyAlignment="1">
      <alignment horizontal="right"/>
    </xf>
    <xf numFmtId="0" fontId="6" fillId="2" borderId="0" xfId="0" applyFont="1" applyFill="1" applyBorder="1" applyAlignment="1">
      <alignment horizontal="left"/>
    </xf>
    <xf numFmtId="166" fontId="5" fillId="2" borderId="3" xfId="0" applyNumberFormat="1" applyFont="1" applyFill="1" applyBorder="1"/>
    <xf numFmtId="166" fontId="8" fillId="2" borderId="0" xfId="1" applyNumberFormat="1" applyFont="1" applyFill="1"/>
    <xf numFmtId="0" fontId="6" fillId="2" borderId="0"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0" xfId="0" applyFont="1" applyFill="1" applyBorder="1" applyAlignment="1">
      <alignment vertical="top" wrapText="1"/>
    </xf>
    <xf numFmtId="0" fontId="5" fillId="2" borderId="0" xfId="0" applyFont="1" applyFill="1" applyBorder="1" applyAlignment="1">
      <alignment vertical="top" wrapText="1"/>
    </xf>
    <xf numFmtId="0" fontId="8" fillId="2" borderId="0" xfId="0" applyFont="1" applyFill="1" applyBorder="1" applyAlignment="1">
      <alignment horizontal="left"/>
    </xf>
    <xf numFmtId="0" fontId="6" fillId="4" borderId="0" xfId="0" applyFont="1" applyFill="1" applyAlignment="1">
      <alignment vertical="top" wrapText="1"/>
    </xf>
    <xf numFmtId="0" fontId="6" fillId="4" borderId="0" xfId="0" applyFont="1" applyFill="1" applyBorder="1" applyAlignment="1">
      <alignment horizontal="left" vertical="top" wrapText="1"/>
    </xf>
    <xf numFmtId="0" fontId="5" fillId="2" borderId="0" xfId="0" applyFont="1" applyFill="1" applyBorder="1" applyAlignment="1">
      <alignment horizontal="left" vertical="top" wrapText="1" indent="2"/>
    </xf>
    <xf numFmtId="0" fontId="5" fillId="2" borderId="5" xfId="0" applyFont="1" applyFill="1" applyBorder="1" applyAlignment="1">
      <alignment horizontal="left" vertical="top" wrapText="1" indent="3"/>
    </xf>
    <xf numFmtId="0" fontId="6" fillId="4" borderId="3" xfId="0" applyFont="1" applyFill="1" applyBorder="1" applyAlignment="1">
      <alignment horizontal="left" vertical="top"/>
    </xf>
    <xf numFmtId="166" fontId="5" fillId="2" borderId="3" xfId="0" applyNumberFormat="1" applyFont="1" applyFill="1" applyBorder="1" applyAlignment="1"/>
    <xf numFmtId="166" fontId="5" fillId="2" borderId="8" xfId="0" applyNumberFormat="1" applyFont="1" applyFill="1" applyBorder="1" applyAlignment="1"/>
    <xf numFmtId="166" fontId="5" fillId="2" borderId="4" xfId="0" applyNumberFormat="1" applyFont="1" applyFill="1" applyBorder="1" applyAlignment="1"/>
    <xf numFmtId="166" fontId="6" fillId="2" borderId="3" xfId="0" applyNumberFormat="1" applyFont="1" applyFill="1" applyBorder="1" applyAlignment="1"/>
    <xf numFmtId="166" fontId="5" fillId="2" borderId="3" xfId="0" applyNumberFormat="1" applyFont="1" applyFill="1" applyBorder="1" applyAlignment="1">
      <alignment vertical="top"/>
    </xf>
    <xf numFmtId="0" fontId="5" fillId="2" borderId="9" xfId="0" applyFont="1" applyFill="1" applyBorder="1" applyAlignment="1">
      <alignment horizontal="left" vertical="top" wrapText="1"/>
    </xf>
    <xf numFmtId="0" fontId="5" fillId="2" borderId="0" xfId="0" applyFont="1" applyFill="1" applyAlignment="1">
      <alignment horizontal="left" indent="2"/>
    </xf>
    <xf numFmtId="0" fontId="5" fillId="2" borderId="3" xfId="0" applyFont="1" applyFill="1" applyBorder="1"/>
    <xf numFmtId="168" fontId="5" fillId="2" borderId="3" xfId="0" applyNumberFormat="1" applyFont="1" applyFill="1" applyBorder="1"/>
    <xf numFmtId="0" fontId="6" fillId="2" borderId="14" xfId="0" applyFont="1" applyFill="1" applyBorder="1" applyAlignment="1">
      <alignment horizontal="left" vertical="top" wrapText="1"/>
    </xf>
    <xf numFmtId="167" fontId="6" fillId="0" borderId="0" xfId="1" applyNumberFormat="1" applyFont="1" applyFill="1" applyBorder="1" applyAlignment="1"/>
    <xf numFmtId="0" fontId="5" fillId="0" borderId="6" xfId="1" applyNumberFormat="1" applyFont="1" applyFill="1" applyBorder="1" applyAlignment="1">
      <alignment horizontal="left" wrapText="1" indent="1"/>
    </xf>
    <xf numFmtId="0" fontId="5" fillId="0" borderId="0" xfId="1" applyNumberFormat="1" applyFont="1" applyFill="1" applyAlignment="1">
      <alignment horizontal="left" indent="2"/>
    </xf>
    <xf numFmtId="0" fontId="5" fillId="0" borderId="0" xfId="1" applyNumberFormat="1" applyFont="1" applyFill="1" applyAlignment="1">
      <alignment horizontal="left" wrapText="1" indent="2"/>
    </xf>
    <xf numFmtId="0" fontId="5" fillId="0" borderId="6" xfId="1" applyNumberFormat="1" applyFont="1" applyFill="1" applyBorder="1" applyAlignment="1">
      <alignment horizontal="left" indent="3"/>
    </xf>
    <xf numFmtId="0" fontId="5" fillId="0" borderId="6" xfId="1" applyNumberFormat="1" applyFont="1" applyFill="1" applyBorder="1" applyAlignment="1">
      <alignment horizontal="left" wrapText="1"/>
    </xf>
    <xf numFmtId="167" fontId="5" fillId="0" borderId="0" xfId="1" applyNumberFormat="1" applyFont="1" applyFill="1" applyBorder="1" applyAlignment="1">
      <alignment horizontal="left"/>
    </xf>
    <xf numFmtId="167" fontId="5" fillId="0" borderId="0" xfId="1" applyNumberFormat="1" applyFont="1" applyFill="1" applyBorder="1" applyAlignment="1">
      <alignment vertical="top"/>
    </xf>
    <xf numFmtId="165" fontId="5" fillId="0" borderId="0" xfId="1" applyNumberFormat="1" applyFont="1" applyFill="1" applyBorder="1" applyAlignment="1"/>
    <xf numFmtId="0" fontId="5" fillId="2" borderId="5" xfId="0" applyFont="1" applyFill="1" applyBorder="1" applyAlignment="1">
      <alignment vertical="top" wrapText="1"/>
    </xf>
    <xf numFmtId="0" fontId="6" fillId="2" borderId="5" xfId="0" applyFont="1" applyFill="1" applyBorder="1" applyAlignment="1">
      <alignment vertical="top" wrapText="1"/>
    </xf>
    <xf numFmtId="0" fontId="6" fillId="2" borderId="2" xfId="0" applyFont="1" applyFill="1" applyBorder="1" applyAlignment="1">
      <alignment vertical="top" wrapText="1"/>
    </xf>
    <xf numFmtId="0" fontId="5" fillId="2" borderId="11" xfId="0" applyFont="1" applyFill="1" applyBorder="1"/>
    <xf numFmtId="168" fontId="8" fillId="2" borderId="11" xfId="0" applyNumberFormat="1" applyFont="1" applyFill="1" applyBorder="1" applyAlignment="1">
      <alignment horizontal="center"/>
    </xf>
    <xf numFmtId="166" fontId="8" fillId="2" borderId="11" xfId="0" applyNumberFormat="1" applyFont="1" applyFill="1" applyBorder="1" applyAlignment="1">
      <alignment horizontal="center"/>
    </xf>
    <xf numFmtId="166" fontId="8" fillId="2" borderId="10" xfId="0" applyNumberFormat="1" applyFont="1" applyFill="1" applyBorder="1" applyAlignment="1">
      <alignment horizontal="center"/>
    </xf>
    <xf numFmtId="166" fontId="9" fillId="2" borderId="11" xfId="0" applyNumberFormat="1" applyFont="1" applyFill="1" applyBorder="1" applyAlignment="1">
      <alignment horizontal="center"/>
    </xf>
    <xf numFmtId="165" fontId="9" fillId="2" borderId="10" xfId="1" applyNumberFormat="1" applyFont="1" applyFill="1" applyBorder="1" applyAlignment="1">
      <alignment horizontal="right"/>
    </xf>
    <xf numFmtId="165" fontId="8" fillId="2" borderId="11" xfId="1" applyNumberFormat="1" applyFont="1" applyFill="1" applyBorder="1" applyAlignment="1">
      <alignment horizontal="right"/>
    </xf>
    <xf numFmtId="169" fontId="9" fillId="2" borderId="15" xfId="2" applyNumberFormat="1" applyFont="1" applyFill="1" applyBorder="1" applyAlignment="1">
      <alignment horizontal="center"/>
    </xf>
    <xf numFmtId="0" fontId="5" fillId="0" borderId="0" xfId="0" applyFont="1" applyFill="1" applyBorder="1" applyAlignment="1">
      <alignment vertical="top" wrapText="1"/>
    </xf>
    <xf numFmtId="0" fontId="5" fillId="2" borderId="0" xfId="1" applyNumberFormat="1" applyFont="1" applyFill="1" applyAlignment="1">
      <alignment horizontal="left" indent="1"/>
    </xf>
    <xf numFmtId="0" fontId="5" fillId="2" borderId="0" xfId="1" applyNumberFormat="1" applyFont="1" applyFill="1" applyAlignment="1">
      <alignment horizontal="left" wrapText="1" indent="1"/>
    </xf>
    <xf numFmtId="0" fontId="5" fillId="2" borderId="6" xfId="1" applyNumberFormat="1" applyFont="1" applyFill="1" applyBorder="1" applyAlignment="1">
      <alignment horizontal="left" wrapText="1" inden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6" xfId="1" applyNumberFormat="1" applyFont="1" applyFill="1" applyBorder="1" applyAlignment="1">
      <alignment horizontal="left" indent="3"/>
    </xf>
    <xf numFmtId="0" fontId="5" fillId="2" borderId="0" xfId="1" applyNumberFormat="1" applyFont="1" applyFill="1" applyAlignment="1"/>
    <xf numFmtId="0" fontId="5" fillId="2" borderId="6" xfId="1" applyNumberFormat="1" applyFont="1" applyFill="1" applyBorder="1" applyAlignment="1">
      <alignment horizontal="left" wrapText="1"/>
    </xf>
    <xf numFmtId="14" fontId="5" fillId="4" borderId="11" xfId="0" applyNumberFormat="1" applyFont="1" applyFill="1" applyBorder="1" applyAlignment="1">
      <alignment horizontal="center"/>
    </xf>
    <xf numFmtId="166" fontId="8" fillId="2" borderId="11" xfId="1" applyNumberFormat="1" applyFont="1" applyFill="1" applyBorder="1"/>
    <xf numFmtId="166" fontId="5" fillId="2" borderId="11" xfId="1" applyNumberFormat="1" applyFont="1" applyFill="1" applyBorder="1"/>
    <xf numFmtId="166" fontId="5" fillId="4" borderId="11" xfId="1" applyNumberFormat="1" applyFont="1" applyFill="1" applyBorder="1"/>
    <xf numFmtId="171" fontId="8" fillId="2" borderId="11" xfId="1" applyNumberFormat="1" applyFont="1" applyFill="1" applyBorder="1"/>
    <xf numFmtId="166" fontId="8" fillId="2" borderId="3" xfId="0" applyNumberFormat="1" applyFont="1" applyFill="1" applyBorder="1" applyAlignment="1">
      <alignment horizontal="center"/>
    </xf>
    <xf numFmtId="165" fontId="9" fillId="2" borderId="8" xfId="1" applyNumberFormat="1" applyFont="1" applyFill="1" applyBorder="1" applyAlignment="1">
      <alignment horizontal="right"/>
    </xf>
    <xf numFmtId="169" fontId="9" fillId="2" borderId="12" xfId="2" applyNumberFormat="1" applyFont="1" applyFill="1" applyBorder="1" applyAlignment="1">
      <alignment horizontal="center"/>
    </xf>
    <xf numFmtId="169" fontId="8" fillId="2" borderId="11" xfId="2" applyNumberFormat="1" applyFont="1" applyFill="1" applyBorder="1" applyAlignment="1">
      <alignment horizontal="center"/>
    </xf>
    <xf numFmtId="168" fontId="5" fillId="0" borderId="0" xfId="2" applyNumberFormat="1" applyFont="1" applyFill="1" applyBorder="1" applyAlignment="1"/>
    <xf numFmtId="0" fontId="6" fillId="2" borderId="6" xfId="0" applyFont="1" applyFill="1" applyBorder="1" applyAlignment="1">
      <alignment horizontal="left"/>
    </xf>
    <xf numFmtId="165" fontId="8" fillId="2" borderId="11" xfId="1" applyNumberFormat="1" applyFont="1" applyFill="1" applyBorder="1"/>
    <xf numFmtId="0" fontId="6" fillId="2" borderId="0" xfId="0" applyFont="1" applyFill="1"/>
    <xf numFmtId="0" fontId="5" fillId="2" borderId="5" xfId="0" applyFont="1" applyFill="1" applyBorder="1"/>
    <xf numFmtId="0" fontId="5" fillId="2" borderId="2" xfId="0" applyFont="1" applyFill="1" applyBorder="1"/>
    <xf numFmtId="165" fontId="5" fillId="2" borderId="11" xfId="1" applyNumberFormat="1" applyFont="1" applyFill="1" applyBorder="1"/>
    <xf numFmtId="165" fontId="5" fillId="2" borderId="10" xfId="1" applyNumberFormat="1" applyFont="1" applyFill="1" applyBorder="1"/>
    <xf numFmtId="0" fontId="5" fillId="2" borderId="0" xfId="1" applyNumberFormat="1" applyFont="1" applyFill="1" applyBorder="1" applyAlignment="1">
      <alignment horizontal="left"/>
    </xf>
    <xf numFmtId="0" fontId="5" fillId="2" borderId="0" xfId="1" applyNumberFormat="1" applyFont="1" applyFill="1" applyBorder="1" applyAlignment="1"/>
    <xf numFmtId="0" fontId="5" fillId="2" borderId="0" xfId="1" applyNumberFormat="1" applyFont="1" applyFill="1" applyBorder="1" applyAlignment="1">
      <alignment horizontal="left" indent="3"/>
    </xf>
    <xf numFmtId="0" fontId="5" fillId="2" borderId="0" xfId="1" applyNumberFormat="1" applyFont="1" applyFill="1" applyAlignment="1">
      <alignment horizontal="left" indent="3"/>
    </xf>
    <xf numFmtId="0" fontId="5" fillId="2" borderId="0" xfId="1" applyNumberFormat="1" applyFont="1" applyFill="1" applyBorder="1" applyAlignment="1">
      <alignment horizontal="left" wrapText="1" indent="3"/>
    </xf>
    <xf numFmtId="0" fontId="5" fillId="2" borderId="2" xfId="1" applyNumberFormat="1" applyFont="1" applyFill="1" applyBorder="1" applyAlignment="1">
      <alignment horizontal="left" indent="3"/>
    </xf>
    <xf numFmtId="0" fontId="5" fillId="2" borderId="1" xfId="1" applyNumberFormat="1" applyFont="1" applyFill="1" applyBorder="1" applyAlignment="1">
      <alignment horizontal="left" indent="3"/>
    </xf>
    <xf numFmtId="9" fontId="5" fillId="2" borderId="3" xfId="3" applyFont="1" applyFill="1" applyBorder="1"/>
    <xf numFmtId="9" fontId="5" fillId="2" borderId="11" xfId="3" applyFont="1" applyFill="1" applyBorder="1"/>
    <xf numFmtId="9" fontId="5" fillId="2" borderId="0" xfId="3" applyFont="1" applyFill="1" applyBorder="1"/>
    <xf numFmtId="170" fontId="10" fillId="2" borderId="3" xfId="0" applyNumberFormat="1" applyFont="1" applyFill="1" applyBorder="1" applyAlignment="1">
      <alignment horizontal="center"/>
    </xf>
    <xf numFmtId="9" fontId="5" fillId="2" borderId="0" xfId="3" applyFont="1" applyFill="1" applyBorder="1" applyAlignment="1">
      <alignment horizontal="right"/>
    </xf>
    <xf numFmtId="165" fontId="5" fillId="2" borderId="9" xfId="1" applyNumberFormat="1" applyFont="1" applyFill="1" applyBorder="1"/>
    <xf numFmtId="169" fontId="8" fillId="2" borderId="16" xfId="2" applyNumberFormat="1" applyFont="1" applyFill="1" applyBorder="1"/>
    <xf numFmtId="169" fontId="8" fillId="2" borderId="13" xfId="2" applyNumberFormat="1" applyFont="1" applyFill="1" applyBorder="1"/>
    <xf numFmtId="169" fontId="5" fillId="0" borderId="16" xfId="2" applyNumberFormat="1" applyFont="1" applyFill="1" applyBorder="1" applyAlignment="1"/>
    <xf numFmtId="169" fontId="8" fillId="2" borderId="11" xfId="2" applyNumberFormat="1" applyFont="1" applyFill="1" applyBorder="1"/>
    <xf numFmtId="169" fontId="5" fillId="2" borderId="3" xfId="2" applyNumberFormat="1" applyFont="1" applyFill="1" applyBorder="1" applyAlignment="1"/>
    <xf numFmtId="169" fontId="6" fillId="2" borderId="13" xfId="2" applyNumberFormat="1" applyFont="1" applyFill="1" applyBorder="1" applyAlignment="1"/>
    <xf numFmtId="169" fontId="6" fillId="2" borderId="3" xfId="2" applyNumberFormat="1" applyFont="1" applyFill="1" applyBorder="1" applyAlignment="1"/>
    <xf numFmtId="169" fontId="8" fillId="0" borderId="11" xfId="2" applyNumberFormat="1" applyFont="1" applyFill="1" applyBorder="1" applyAlignment="1">
      <alignment horizontal="center"/>
    </xf>
    <xf numFmtId="169" fontId="5" fillId="2" borderId="15" xfId="2" applyNumberFormat="1" applyFont="1" applyFill="1" applyBorder="1"/>
    <xf numFmtId="169" fontId="5" fillId="2" borderId="11" xfId="2" applyNumberFormat="1" applyFont="1" applyFill="1" applyBorder="1"/>
    <xf numFmtId="169" fontId="5" fillId="2" borderId="16" xfId="2" applyNumberFormat="1" applyFont="1" applyFill="1" applyBorder="1"/>
    <xf numFmtId="169" fontId="6" fillId="2" borderId="13" xfId="2" applyNumberFormat="1" applyFont="1" applyFill="1" applyBorder="1"/>
    <xf numFmtId="0" fontId="9" fillId="0" borderId="0" xfId="1" applyNumberFormat="1" applyFont="1" applyFill="1" applyBorder="1" applyAlignment="1"/>
    <xf numFmtId="167" fontId="6" fillId="0" borderId="8" xfId="1" applyNumberFormat="1" applyFont="1" applyFill="1" applyBorder="1" applyAlignment="1"/>
    <xf numFmtId="168" fontId="5" fillId="0" borderId="3" xfId="2" applyNumberFormat="1" applyFont="1" applyFill="1" applyBorder="1" applyAlignment="1"/>
    <xf numFmtId="166" fontId="5" fillId="0" borderId="3" xfId="1" applyNumberFormat="1" applyFont="1" applyFill="1" applyBorder="1" applyAlignment="1"/>
    <xf numFmtId="167" fontId="5" fillId="0" borderId="3" xfId="1" applyNumberFormat="1" applyFont="1" applyFill="1" applyBorder="1" applyAlignment="1"/>
    <xf numFmtId="166" fontId="5" fillId="4" borderId="3" xfId="1" applyNumberFormat="1" applyFont="1" applyFill="1" applyBorder="1" applyAlignment="1"/>
    <xf numFmtId="167" fontId="9" fillId="0" borderId="0" xfId="1" applyNumberFormat="1" applyFont="1" applyFill="1" applyBorder="1" applyAlignment="1"/>
    <xf numFmtId="167" fontId="8" fillId="0" borderId="0" xfId="1" applyNumberFormat="1" applyFont="1" applyFill="1" applyBorder="1" applyAlignment="1"/>
    <xf numFmtId="167" fontId="5" fillId="0" borderId="0" xfId="1" applyNumberFormat="1" applyFont="1" applyFill="1" applyAlignment="1"/>
    <xf numFmtId="170" fontId="10" fillId="5" borderId="4" xfId="0" applyNumberFormat="1" applyFont="1" applyFill="1" applyBorder="1" applyAlignment="1">
      <alignment horizontal="center" wrapText="1"/>
    </xf>
    <xf numFmtId="0" fontId="5" fillId="0" borderId="0" xfId="0" applyFont="1"/>
    <xf numFmtId="0" fontId="5" fillId="0" borderId="0" xfId="0" applyFont="1" applyFill="1"/>
    <xf numFmtId="0" fontId="5" fillId="0" borderId="0" xfId="0" applyFont="1" applyFill="1" applyAlignment="1">
      <alignment horizontal="left"/>
    </xf>
    <xf numFmtId="0" fontId="5" fillId="0" borderId="0" xfId="0" applyFont="1" applyFill="1" applyBorder="1"/>
    <xf numFmtId="0" fontId="5" fillId="2" borderId="0" xfId="0" applyFont="1" applyFill="1" applyAlignment="1">
      <alignment horizontal="right"/>
    </xf>
    <xf numFmtId="0" fontId="5" fillId="0" borderId="0" xfId="0" applyFont="1" applyFill="1" applyAlignment="1">
      <alignment horizontal="right"/>
    </xf>
    <xf numFmtId="15" fontId="9" fillId="0" borderId="8" xfId="0" applyNumberFormat="1" applyFont="1" applyFill="1" applyBorder="1" applyAlignment="1">
      <alignment horizontal="center" wrapText="1"/>
    </xf>
    <xf numFmtId="170" fontId="9" fillId="0" borderId="4" xfId="0" applyNumberFormat="1" applyFont="1" applyFill="1" applyBorder="1" applyAlignment="1">
      <alignment horizontal="center" wrapText="1"/>
    </xf>
    <xf numFmtId="169" fontId="5" fillId="0" borderId="6" xfId="2" applyNumberFormat="1" applyFont="1" applyFill="1" applyBorder="1" applyAlignment="1"/>
    <xf numFmtId="0" fontId="6" fillId="4" borderId="7" xfId="0" applyFont="1" applyFill="1" applyBorder="1" applyAlignment="1">
      <alignment vertical="top" wrapText="1"/>
    </xf>
    <xf numFmtId="0" fontId="6" fillId="0" borderId="0" xfId="0" applyFont="1" applyFill="1" applyBorder="1" applyAlignment="1">
      <alignment horizontal="left" vertical="top" wrapText="1"/>
    </xf>
    <xf numFmtId="15" fontId="10" fillId="5" borderId="10" xfId="0" applyNumberFormat="1" applyFont="1" applyFill="1" applyBorder="1" applyAlignment="1">
      <alignment horizontal="center" wrapText="1"/>
    </xf>
    <xf numFmtId="168" fontId="5" fillId="2" borderId="11" xfId="0" applyNumberFormat="1" applyFont="1" applyFill="1" applyBorder="1"/>
    <xf numFmtId="166" fontId="5" fillId="2" borderId="11" xfId="0" applyNumberFormat="1" applyFont="1" applyFill="1" applyBorder="1"/>
    <xf numFmtId="169" fontId="6" fillId="2" borderId="16" xfId="2" applyNumberFormat="1" applyFont="1" applyFill="1" applyBorder="1"/>
    <xf numFmtId="166" fontId="5" fillId="2" borderId="17" xfId="0" applyNumberFormat="1" applyFont="1" applyFill="1" applyBorder="1"/>
    <xf numFmtId="169" fontId="6" fillId="2" borderId="18" xfId="2" applyNumberFormat="1" applyFont="1" applyFill="1" applyBorder="1"/>
    <xf numFmtId="0" fontId="10" fillId="2" borderId="0" xfId="0" applyNumberFormat="1" applyFont="1" applyFill="1" applyBorder="1" applyAlignment="1">
      <alignment horizontal="center" wrapText="1"/>
    </xf>
    <xf numFmtId="9" fontId="5" fillId="0" borderId="3" xfId="3" applyFont="1" applyFill="1" applyBorder="1"/>
    <xf numFmtId="9" fontId="5" fillId="0" borderId="11" xfId="3" applyFont="1" applyFill="1" applyBorder="1"/>
    <xf numFmtId="9" fontId="5" fillId="0" borderId="3" xfId="3" applyFont="1" applyFill="1" applyBorder="1" applyAlignment="1">
      <alignment horizontal="right"/>
    </xf>
    <xf numFmtId="9" fontId="5" fillId="0" borderId="11" xfId="3" applyFont="1" applyFill="1" applyBorder="1" applyAlignment="1">
      <alignment horizontal="right"/>
    </xf>
    <xf numFmtId="9" fontId="5" fillId="0" borderId="13" xfId="3" applyFont="1" applyFill="1" applyBorder="1"/>
    <xf numFmtId="9" fontId="5" fillId="0" borderId="16" xfId="3" applyFont="1" applyFill="1" applyBorder="1"/>
    <xf numFmtId="0" fontId="5" fillId="0" borderId="3" xfId="0" applyFont="1" applyFill="1" applyBorder="1"/>
    <xf numFmtId="9" fontId="5" fillId="0" borderId="12" xfId="3" applyFont="1" applyFill="1" applyBorder="1"/>
    <xf numFmtId="9" fontId="5" fillId="0" borderId="4" xfId="3" applyFont="1" applyFill="1" applyBorder="1"/>
    <xf numFmtId="171" fontId="8" fillId="0" borderId="11" xfId="1" applyNumberFormat="1" applyFont="1" applyFill="1" applyBorder="1"/>
    <xf numFmtId="165" fontId="8" fillId="0" borderId="11" xfId="1" applyNumberFormat="1" applyFont="1" applyFill="1" applyBorder="1"/>
    <xf numFmtId="9" fontId="5" fillId="0" borderId="0" xfId="3" applyFont="1" applyFill="1" applyBorder="1"/>
    <xf numFmtId="0" fontId="14" fillId="0" borderId="0" xfId="0" applyFont="1"/>
    <xf numFmtId="0" fontId="15" fillId="0" borderId="0" xfId="0" applyFont="1"/>
    <xf numFmtId="0" fontId="16" fillId="2" borderId="0" xfId="0" applyFont="1" applyFill="1" applyAlignment="1">
      <alignment vertical="center"/>
    </xf>
    <xf numFmtId="0" fontId="19" fillId="2" borderId="0" xfId="0" applyFont="1" applyFill="1" applyAlignment="1"/>
    <xf numFmtId="169" fontId="5" fillId="0" borderId="13" xfId="2" applyNumberFormat="1" applyFont="1" applyFill="1" applyBorder="1" applyAlignment="1"/>
    <xf numFmtId="169" fontId="5" fillId="0" borderId="0" xfId="2" applyNumberFormat="1" applyFont="1" applyFill="1" applyAlignment="1"/>
    <xf numFmtId="172" fontId="5" fillId="0" borderId="6" xfId="3" applyNumberFormat="1" applyFont="1" applyFill="1" applyBorder="1" applyAlignment="1"/>
    <xf numFmtId="172" fontId="5" fillId="0" borderId="13" xfId="3" applyNumberFormat="1" applyFont="1" applyFill="1" applyBorder="1" applyAlignment="1"/>
    <xf numFmtId="172" fontId="5" fillId="0" borderId="0" xfId="1" applyNumberFormat="1" applyFont="1" applyFill="1" applyBorder="1" applyAlignment="1"/>
    <xf numFmtId="169" fontId="6" fillId="2" borderId="0" xfId="2" applyNumberFormat="1" applyFont="1" applyFill="1" applyBorder="1"/>
    <xf numFmtId="0" fontId="6" fillId="2" borderId="6" xfId="0" applyFont="1" applyFill="1" applyBorder="1" applyAlignment="1">
      <alignment horizontal="center"/>
    </xf>
    <xf numFmtId="172" fontId="8" fillId="2" borderId="16" xfId="3" applyNumberFormat="1" applyFont="1" applyFill="1" applyBorder="1"/>
    <xf numFmtId="169" fontId="5" fillId="2" borderId="0" xfId="2" applyNumberFormat="1" applyFont="1" applyFill="1" applyBorder="1"/>
    <xf numFmtId="169" fontId="6" fillId="2" borderId="19" xfId="2" applyNumberFormat="1" applyFont="1" applyFill="1" applyBorder="1"/>
    <xf numFmtId="44" fontId="6" fillId="2" borderId="11" xfId="2" applyNumberFormat="1" applyFont="1" applyFill="1" applyBorder="1"/>
    <xf numFmtId="44" fontId="6" fillId="2" borderId="9" xfId="2" applyNumberFormat="1" applyFont="1" applyFill="1" applyBorder="1"/>
    <xf numFmtId="166" fontId="8" fillId="2" borderId="4" xfId="0" applyNumberFormat="1" applyFont="1" applyFill="1" applyBorder="1" applyAlignment="1">
      <alignment horizontal="center"/>
    </xf>
    <xf numFmtId="0" fontId="6" fillId="0" borderId="6" xfId="0" applyFont="1" applyFill="1" applyBorder="1" applyAlignment="1">
      <alignment horizontal="center"/>
    </xf>
    <xf numFmtId="0" fontId="5" fillId="0" borderId="11" xfId="0" applyFont="1" applyFill="1" applyBorder="1"/>
    <xf numFmtId="165" fontId="5" fillId="0" borderId="11" xfId="1" applyNumberFormat="1" applyFont="1" applyFill="1" applyBorder="1"/>
    <xf numFmtId="14" fontId="5" fillId="0" borderId="3" xfId="0" applyNumberFormat="1" applyFont="1" applyFill="1" applyBorder="1" applyAlignment="1">
      <alignment horizontal="center"/>
    </xf>
    <xf numFmtId="0" fontId="9" fillId="0" borderId="9" xfId="0" applyNumberFormat="1" applyFont="1" applyFill="1" applyBorder="1" applyAlignment="1">
      <alignment horizontal="center" wrapText="1"/>
    </xf>
    <xf numFmtId="0" fontId="5" fillId="2" borderId="1" xfId="0" applyFont="1" applyFill="1" applyBorder="1"/>
    <xf numFmtId="167" fontId="6" fillId="0" borderId="20" xfId="1" applyNumberFormat="1" applyFont="1" applyFill="1" applyBorder="1" applyAlignment="1"/>
    <xf numFmtId="167" fontId="6" fillId="0" borderId="5" xfId="1" applyNumberFormat="1" applyFont="1" applyFill="1" applyBorder="1" applyAlignment="1"/>
    <xf numFmtId="168" fontId="5" fillId="0" borderId="7" xfId="2" applyNumberFormat="1" applyFont="1" applyFill="1" applyBorder="1" applyAlignment="1"/>
    <xf numFmtId="166" fontId="5" fillId="0" borderId="7" xfId="1" applyNumberFormat="1" applyFont="1" applyFill="1" applyBorder="1" applyAlignment="1"/>
    <xf numFmtId="169" fontId="5" fillId="0" borderId="14" xfId="2" applyNumberFormat="1" applyFont="1" applyFill="1" applyBorder="1" applyAlignment="1"/>
    <xf numFmtId="167" fontId="5" fillId="0" borderId="7" xfId="1" applyNumberFormat="1" applyFont="1" applyFill="1" applyBorder="1" applyAlignment="1"/>
    <xf numFmtId="165" fontId="5" fillId="0" borderId="7" xfId="1" applyNumberFormat="1" applyFont="1" applyFill="1" applyBorder="1" applyAlignment="1"/>
    <xf numFmtId="172" fontId="5" fillId="0" borderId="14" xfId="3" applyNumberFormat="1" applyFont="1" applyFill="1" applyBorder="1" applyAlignment="1"/>
    <xf numFmtId="9" fontId="5" fillId="0" borderId="0" xfId="3" applyFont="1" applyFill="1" applyBorder="1" applyAlignment="1">
      <alignment horizontal="right"/>
    </xf>
    <xf numFmtId="9" fontId="5" fillId="0" borderId="6" xfId="3" applyFont="1" applyFill="1" applyBorder="1"/>
    <xf numFmtId="0" fontId="5" fillId="0" borderId="8" xfId="0" applyFont="1" applyFill="1" applyBorder="1"/>
    <xf numFmtId="0" fontId="5" fillId="0" borderId="0" xfId="0" applyFont="1" applyFill="1" applyBorder="1" applyAlignment="1">
      <alignment horizontal="left" vertical="top" wrapText="1"/>
    </xf>
    <xf numFmtId="168" fontId="13" fillId="6" borderId="3" xfId="0" applyNumberFormat="1" applyFont="1" applyFill="1" applyBorder="1"/>
    <xf numFmtId="169" fontId="6" fillId="0" borderId="13" xfId="2" applyNumberFormat="1" applyFont="1" applyFill="1" applyBorder="1"/>
    <xf numFmtId="44" fontId="6" fillId="0" borderId="3" xfId="2" applyNumberFormat="1" applyFont="1" applyFill="1" applyBorder="1"/>
    <xf numFmtId="44" fontId="6" fillId="0" borderId="4" xfId="2" applyNumberFormat="1" applyFont="1" applyFill="1" applyBorder="1"/>
    <xf numFmtId="168" fontId="8" fillId="7" borderId="8" xfId="0" applyNumberFormat="1" applyFont="1" applyFill="1" applyBorder="1" applyAlignment="1">
      <alignment horizontal="center"/>
    </xf>
    <xf numFmtId="166" fontId="8" fillId="7" borderId="3" xfId="0" applyNumberFormat="1" applyFont="1" applyFill="1" applyBorder="1" applyAlignment="1">
      <alignment horizontal="center"/>
    </xf>
    <xf numFmtId="166" fontId="8" fillId="7" borderId="8" xfId="0" applyNumberFormat="1" applyFont="1" applyFill="1" applyBorder="1" applyAlignment="1">
      <alignment horizontal="center"/>
    </xf>
    <xf numFmtId="166" fontId="9" fillId="7" borderId="3" xfId="0" applyNumberFormat="1" applyFont="1" applyFill="1" applyBorder="1" applyAlignment="1">
      <alignment horizontal="center"/>
    </xf>
    <xf numFmtId="0" fontId="5" fillId="2" borderId="0" xfId="0" applyFont="1" applyFill="1"/>
    <xf numFmtId="0" fontId="12" fillId="2" borderId="0" xfId="0" applyFont="1" applyFill="1" applyAlignment="1">
      <alignment horizontal="left"/>
    </xf>
    <xf numFmtId="0" fontId="13" fillId="2" borderId="0" xfId="0" applyFont="1" applyFill="1" applyAlignment="1"/>
    <xf numFmtId="166" fontId="5" fillId="2" borderId="11" xfId="0" applyNumberFormat="1" applyFont="1" applyFill="1" applyBorder="1" applyAlignment="1"/>
    <xf numFmtId="0" fontId="6" fillId="2" borderId="0" xfId="0" applyFont="1" applyFill="1" applyBorder="1" applyAlignment="1">
      <alignment horizontal="center" wrapText="1"/>
    </xf>
    <xf numFmtId="0" fontId="6" fillId="0" borderId="0" xfId="0" applyFont="1" applyFill="1" applyBorder="1" applyAlignment="1">
      <alignment horizontal="center"/>
    </xf>
    <xf numFmtId="0" fontId="9" fillId="0" borderId="0" xfId="0" applyNumberFormat="1" applyFont="1" applyFill="1" applyBorder="1" applyAlignment="1">
      <alignment horizontal="center" wrapText="1"/>
    </xf>
    <xf numFmtId="9" fontId="5" fillId="0" borderId="8" xfId="3" applyFont="1" applyFill="1" applyBorder="1"/>
    <xf numFmtId="0" fontId="6" fillId="0" borderId="13" xfId="0" applyFont="1" applyFill="1" applyBorder="1" applyAlignment="1">
      <alignment horizontal="center"/>
    </xf>
    <xf numFmtId="0" fontId="9" fillId="0" borderId="4" xfId="0" applyNumberFormat="1" applyFont="1" applyFill="1" applyBorder="1" applyAlignment="1">
      <alignment horizontal="center" wrapText="1"/>
    </xf>
    <xf numFmtId="0" fontId="6" fillId="2" borderId="14" xfId="0" applyFont="1" applyFill="1" applyBorder="1" applyAlignment="1">
      <alignment horizontal="center"/>
    </xf>
    <xf numFmtId="0" fontId="5" fillId="2" borderId="9" xfId="0" applyFont="1" applyFill="1" applyBorder="1" applyAlignment="1">
      <alignment vertical="top" wrapText="1"/>
    </xf>
    <xf numFmtId="166" fontId="8" fillId="7" borderId="4" xfId="0" applyNumberFormat="1" applyFont="1" applyFill="1" applyBorder="1" applyAlignment="1">
      <alignment horizontal="center"/>
    </xf>
    <xf numFmtId="168" fontId="9" fillId="7" borderId="8" xfId="0" applyNumberFormat="1" applyFont="1" applyFill="1" applyBorder="1" applyAlignment="1">
      <alignment horizontal="center"/>
    </xf>
    <xf numFmtId="166" fontId="8" fillId="0" borderId="3" xfId="0" applyNumberFormat="1" applyFont="1" applyFill="1" applyBorder="1" applyAlignment="1">
      <alignment horizontal="center"/>
    </xf>
    <xf numFmtId="170" fontId="10" fillId="2" borderId="8" xfId="0" applyNumberFormat="1" applyFont="1" applyFill="1" applyBorder="1" applyAlignment="1">
      <alignment horizontal="center"/>
    </xf>
    <xf numFmtId="169" fontId="5" fillId="0" borderId="3" xfId="2" applyNumberFormat="1" applyFont="1" applyFill="1" applyBorder="1"/>
    <xf numFmtId="165" fontId="5" fillId="0" borderId="3" xfId="1" applyNumberFormat="1" applyFont="1" applyFill="1" applyBorder="1"/>
    <xf numFmtId="169" fontId="5" fillId="2" borderId="13" xfId="2" applyNumberFormat="1" applyFont="1" applyFill="1" applyBorder="1"/>
    <xf numFmtId="165" fontId="5" fillId="2" borderId="3" xfId="1" applyNumberFormat="1" applyFont="1" applyFill="1" applyBorder="1"/>
    <xf numFmtId="169" fontId="5" fillId="2" borderId="3" xfId="2" applyNumberFormat="1" applyFont="1" applyFill="1" applyBorder="1"/>
    <xf numFmtId="165" fontId="5" fillId="2" borderId="4" xfId="1" applyNumberFormat="1" applyFont="1" applyFill="1" applyBorder="1"/>
    <xf numFmtId="169" fontId="5" fillId="2" borderId="12" xfId="2" applyNumberFormat="1" applyFont="1" applyFill="1" applyBorder="1"/>
    <xf numFmtId="169" fontId="5" fillId="0" borderId="0" xfId="2" applyNumberFormat="1" applyFont="1" applyFill="1" applyBorder="1" applyAlignment="1">
      <alignment horizontal="left"/>
    </xf>
    <xf numFmtId="169" fontId="5" fillId="4" borderId="3" xfId="2" applyNumberFormat="1" applyFont="1" applyFill="1" applyBorder="1" applyAlignment="1"/>
    <xf numFmtId="169" fontId="5" fillId="0" borderId="0" xfId="2" applyNumberFormat="1" applyFont="1" applyFill="1" applyBorder="1" applyAlignment="1">
      <alignment vertical="top"/>
    </xf>
    <xf numFmtId="167" fontId="6" fillId="0" borderId="0" xfId="1" quotePrefix="1" applyNumberFormat="1" applyFont="1" applyFill="1" applyBorder="1" applyAlignment="1">
      <alignment horizontal="center"/>
    </xf>
    <xf numFmtId="167" fontId="6" fillId="0" borderId="7" xfId="1" applyNumberFormat="1" applyFont="1" applyFill="1" applyBorder="1" applyAlignment="1"/>
    <xf numFmtId="15" fontId="9" fillId="2" borderId="8" xfId="0" applyNumberFormat="1" applyFont="1" applyFill="1" applyBorder="1" applyAlignment="1">
      <alignment horizontal="center" wrapText="1"/>
    </xf>
    <xf numFmtId="170" fontId="9" fillId="2" borderId="4" xfId="0" applyNumberFormat="1" applyFont="1" applyFill="1" applyBorder="1" applyAlignment="1">
      <alignment horizontal="center" wrapText="1"/>
    </xf>
    <xf numFmtId="170" fontId="9" fillId="0" borderId="13" xfId="0" applyNumberFormat="1" applyFont="1" applyFill="1" applyBorder="1" applyAlignment="1">
      <alignment horizontal="center"/>
    </xf>
    <xf numFmtId="44" fontId="5" fillId="0" borderId="0" xfId="0" applyNumberFormat="1" applyFont="1" applyFill="1" applyBorder="1"/>
    <xf numFmtId="170" fontId="9" fillId="0" borderId="8" xfId="0" applyNumberFormat="1" applyFont="1" applyFill="1" applyBorder="1" applyAlignment="1">
      <alignment horizontal="center"/>
    </xf>
    <xf numFmtId="170" fontId="9" fillId="0" borderId="4" xfId="0" applyNumberFormat="1" applyFont="1" applyFill="1" applyBorder="1" applyAlignment="1">
      <alignment horizontal="center"/>
    </xf>
    <xf numFmtId="0" fontId="11" fillId="2" borderId="0" xfId="0" applyFont="1" applyFill="1" applyBorder="1" applyAlignment="1">
      <alignment wrapText="1"/>
    </xf>
    <xf numFmtId="169" fontId="5" fillId="2" borderId="11" xfId="2" applyNumberFormat="1" applyFont="1" applyFill="1" applyBorder="1" applyAlignment="1"/>
    <xf numFmtId="166" fontId="5" fillId="2" borderId="9" xfId="0" applyNumberFormat="1" applyFont="1" applyFill="1" applyBorder="1" applyAlignment="1"/>
    <xf numFmtId="173" fontId="5" fillId="2" borderId="0" xfId="0" applyNumberFormat="1" applyFont="1" applyFill="1" applyBorder="1" applyAlignment="1">
      <alignment horizontal="left"/>
    </xf>
    <xf numFmtId="173" fontId="5" fillId="2" borderId="0" xfId="0" applyNumberFormat="1" applyFont="1" applyFill="1" applyBorder="1"/>
    <xf numFmtId="44" fontId="6" fillId="2" borderId="3" xfId="2" applyNumberFormat="1" applyFont="1" applyFill="1" applyBorder="1"/>
    <xf numFmtId="44" fontId="6" fillId="2" borderId="4" xfId="2" applyNumberFormat="1" applyFont="1" applyFill="1" applyBorder="1"/>
    <xf numFmtId="9" fontId="8" fillId="0" borderId="0" xfId="3" applyFont="1" applyFill="1" applyBorder="1" applyAlignment="1">
      <alignment horizontal="right"/>
    </xf>
    <xf numFmtId="9" fontId="8" fillId="0" borderId="3" xfId="3" applyFont="1" applyFill="1" applyBorder="1" applyAlignment="1">
      <alignment horizontal="right"/>
    </xf>
    <xf numFmtId="9" fontId="8" fillId="0" borderId="13" xfId="3" applyFont="1" applyFill="1" applyBorder="1"/>
    <xf numFmtId="9" fontId="8" fillId="0" borderId="0" xfId="3" applyFont="1" applyFill="1" applyBorder="1"/>
    <xf numFmtId="9" fontId="8" fillId="0" borderId="3" xfId="3" applyFont="1" applyFill="1" applyBorder="1"/>
    <xf numFmtId="0" fontId="8" fillId="0" borderId="3" xfId="0" applyFont="1" applyFill="1" applyBorder="1"/>
    <xf numFmtId="9" fontId="8" fillId="0" borderId="12" xfId="3" applyFont="1" applyFill="1" applyBorder="1"/>
    <xf numFmtId="9" fontId="8" fillId="0" borderId="4" xfId="3" applyFont="1" applyFill="1" applyBorder="1"/>
    <xf numFmtId="0" fontId="8" fillId="0" borderId="0" xfId="0" applyFont="1" applyFill="1"/>
    <xf numFmtId="169" fontId="9" fillId="2" borderId="8" xfId="2" applyNumberFormat="1" applyFont="1" applyFill="1" applyBorder="1" applyAlignment="1">
      <alignment horizontal="center"/>
    </xf>
    <xf numFmtId="44" fontId="8" fillId="2" borderId="11" xfId="2" applyFont="1" applyFill="1" applyBorder="1" applyAlignment="1">
      <alignment horizontal="center"/>
    </xf>
    <xf numFmtId="166" fontId="8" fillId="2" borderId="8" xfId="0" applyNumberFormat="1" applyFont="1" applyFill="1" applyBorder="1" applyAlignment="1">
      <alignment horizontal="center"/>
    </xf>
    <xf numFmtId="0" fontId="5" fillId="2" borderId="4" xfId="0" applyFont="1" applyFill="1" applyBorder="1"/>
    <xf numFmtId="166" fontId="8" fillId="0" borderId="11" xfId="0" applyNumberFormat="1" applyFont="1" applyFill="1" applyBorder="1" applyAlignment="1">
      <alignment horizontal="center"/>
    </xf>
    <xf numFmtId="0" fontId="17" fillId="2" borderId="0" xfId="0" applyFont="1" applyFill="1" applyAlignment="1">
      <alignment vertical="center"/>
    </xf>
    <xf numFmtId="0" fontId="5" fillId="0" borderId="3" xfId="0" applyFont="1" applyFill="1" applyBorder="1" applyAlignment="1">
      <alignment vertical="center" wrapText="1"/>
    </xf>
    <xf numFmtId="0" fontId="5" fillId="0" borderId="11" xfId="0" applyFont="1" applyBorder="1" applyAlignment="1">
      <alignment vertical="center" wrapText="1"/>
    </xf>
    <xf numFmtId="0" fontId="5" fillId="0" borderId="3" xfId="0" applyFont="1" applyBorder="1" applyAlignment="1">
      <alignment vertical="center" wrapText="1"/>
    </xf>
    <xf numFmtId="173" fontId="5" fillId="0" borderId="11" xfId="0" applyNumberFormat="1" applyFont="1" applyBorder="1" applyAlignment="1">
      <alignment vertical="center" wrapText="1"/>
    </xf>
    <xf numFmtId="173" fontId="5" fillId="0" borderId="3" xfId="0" applyNumberFormat="1" applyFont="1" applyFill="1" applyBorder="1" applyAlignment="1">
      <alignment vertical="center" wrapText="1"/>
    </xf>
    <xf numFmtId="166" fontId="5" fillId="0" borderId="3" xfId="0" applyNumberFormat="1" applyFont="1" applyFill="1" applyBorder="1"/>
    <xf numFmtId="166" fontId="5" fillId="0" borderId="11" xfId="0" applyNumberFormat="1" applyFont="1" applyFill="1" applyBorder="1"/>
    <xf numFmtId="0" fontId="0" fillId="0" borderId="3" xfId="0" applyBorder="1" applyAlignment="1">
      <alignment vertical="center" wrapText="1"/>
    </xf>
    <xf numFmtId="170" fontId="10" fillId="2" borderId="11" xfId="0" applyNumberFormat="1" applyFont="1" applyFill="1" applyBorder="1" applyAlignment="1">
      <alignment horizontal="center"/>
    </xf>
    <xf numFmtId="165" fontId="5" fillId="0" borderId="3" xfId="1" applyNumberFormat="1" applyFont="1" applyBorder="1" applyAlignment="1">
      <alignment vertical="center" wrapText="1"/>
    </xf>
    <xf numFmtId="0" fontId="5" fillId="0" borderId="0" xfId="0" applyFont="1" applyAlignment="1">
      <alignment vertical="center"/>
    </xf>
    <xf numFmtId="0" fontId="5" fillId="0" borderId="8" xfId="0" applyFont="1" applyBorder="1" applyAlignment="1">
      <alignment vertical="center" wrapText="1"/>
    </xf>
    <xf numFmtId="0" fontId="5" fillId="0" borderId="0" xfId="0" applyFont="1" applyFill="1" applyBorder="1" applyAlignment="1">
      <alignment horizontal="left" vertical="top" wrapText="1" indent="1"/>
    </xf>
    <xf numFmtId="44" fontId="8" fillId="0" borderId="3" xfId="2" applyFont="1" applyFill="1" applyBorder="1" applyAlignment="1">
      <alignment horizontal="center"/>
    </xf>
    <xf numFmtId="0" fontId="5" fillId="0" borderId="3" xfId="0" applyFont="1" applyFill="1" applyBorder="1" applyAlignment="1">
      <alignment horizontal="center"/>
    </xf>
    <xf numFmtId="169" fontId="9" fillId="2" borderId="10" xfId="2" applyNumberFormat="1" applyFont="1" applyFill="1" applyBorder="1" applyAlignment="1">
      <alignment horizontal="center"/>
    </xf>
    <xf numFmtId="166" fontId="8" fillId="2" borderId="20" xfId="0" applyNumberFormat="1" applyFont="1" applyFill="1" applyBorder="1" applyAlignment="1">
      <alignment horizontal="center"/>
    </xf>
    <xf numFmtId="166" fontId="8" fillId="2" borderId="7" xfId="0" applyNumberFormat="1" applyFont="1" applyFill="1" applyBorder="1" applyAlignment="1">
      <alignment horizontal="center"/>
    </xf>
    <xf numFmtId="44" fontId="8" fillId="2" borderId="3" xfId="2" applyFont="1" applyFill="1" applyBorder="1" applyAlignment="1">
      <alignment horizontal="center"/>
    </xf>
    <xf numFmtId="166" fontId="8" fillId="0" borderId="4" xfId="0" applyNumberFormat="1" applyFont="1" applyFill="1" applyBorder="1" applyAlignment="1">
      <alignment horizontal="center"/>
    </xf>
    <xf numFmtId="166" fontId="8" fillId="0" borderId="9" xfId="0" applyNumberFormat="1" applyFont="1" applyFill="1" applyBorder="1" applyAlignment="1">
      <alignment horizontal="center"/>
    </xf>
    <xf numFmtId="170" fontId="6" fillId="0" borderId="4" xfId="0" applyNumberFormat="1" applyFont="1" applyFill="1" applyBorder="1" applyAlignment="1">
      <alignment horizontal="center" wrapText="1"/>
    </xf>
    <xf numFmtId="15" fontId="6" fillId="0" borderId="8" xfId="0" applyNumberFormat="1" applyFont="1" applyFill="1" applyBorder="1" applyAlignment="1">
      <alignment horizontal="center" wrapText="1"/>
    </xf>
    <xf numFmtId="15" fontId="9" fillId="0" borderId="20" xfId="0" applyNumberFormat="1" applyFont="1" applyFill="1" applyBorder="1" applyAlignment="1">
      <alignment horizontal="center" wrapText="1"/>
    </xf>
    <xf numFmtId="170" fontId="9" fillId="0" borderId="21" xfId="0" applyNumberFormat="1" applyFont="1" applyFill="1" applyBorder="1" applyAlignment="1">
      <alignment horizontal="center" wrapText="1"/>
    </xf>
    <xf numFmtId="167" fontId="6" fillId="0" borderId="13" xfId="1" quotePrefix="1" applyNumberFormat="1" applyFont="1" applyFill="1" applyBorder="1" applyAlignment="1">
      <alignment horizontal="center"/>
    </xf>
    <xf numFmtId="167" fontId="6" fillId="0" borderId="14" xfId="1" quotePrefix="1" applyNumberFormat="1" applyFont="1" applyFill="1" applyBorder="1" applyAlignment="1">
      <alignment horizontal="center"/>
    </xf>
    <xf numFmtId="170" fontId="6" fillId="0" borderId="8" xfId="0" applyNumberFormat="1" applyFont="1" applyFill="1" applyBorder="1" applyAlignment="1">
      <alignment horizontal="center"/>
    </xf>
    <xf numFmtId="170" fontId="6" fillId="0" borderId="4" xfId="0" applyNumberFormat="1" applyFont="1" applyFill="1" applyBorder="1" applyAlignment="1">
      <alignment horizontal="center"/>
    </xf>
    <xf numFmtId="15" fontId="6" fillId="0" borderId="10" xfId="0" applyNumberFormat="1" applyFont="1" applyFill="1" applyBorder="1" applyAlignment="1">
      <alignment horizontal="center" wrapText="1"/>
    </xf>
    <xf numFmtId="0" fontId="13" fillId="0" borderId="0" xfId="0" applyFont="1" applyAlignment="1">
      <alignment horizontal="left" vertical="center" wrapText="1"/>
    </xf>
    <xf numFmtId="0" fontId="13" fillId="2" borderId="0" xfId="0" applyFont="1" applyFill="1" applyAlignment="1">
      <alignment horizontal="left" wrapText="1"/>
    </xf>
    <xf numFmtId="0" fontId="5" fillId="2" borderId="0" xfId="0" applyFont="1" applyFill="1" applyAlignment="1">
      <alignment horizontal="left" wrapText="1"/>
    </xf>
    <xf numFmtId="0" fontId="5" fillId="2" borderId="0" xfId="0" applyFont="1" applyFill="1" applyAlignment="1">
      <alignment vertical="top" wrapText="1"/>
    </xf>
    <xf numFmtId="0" fontId="5" fillId="2" borderId="0" xfId="0" applyFont="1" applyFill="1" applyAlignment="1">
      <alignment wrapText="1"/>
    </xf>
    <xf numFmtId="0" fontId="11" fillId="2" borderId="0" xfId="0" applyFont="1" applyFill="1" applyBorder="1" applyAlignment="1">
      <alignment horizontal="left"/>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15" fontId="10" fillId="8" borderId="8" xfId="0" applyNumberFormat="1" applyFont="1" applyFill="1" applyBorder="1" applyAlignment="1">
      <alignment horizontal="center" wrapText="1"/>
    </xf>
    <xf numFmtId="170" fontId="10" fillId="8" borderId="4" xfId="0" applyNumberFormat="1" applyFont="1" applyFill="1" applyBorder="1" applyAlignment="1">
      <alignment horizontal="center" wrapText="1"/>
    </xf>
    <xf numFmtId="167" fontId="10" fillId="8" borderId="13" xfId="1" quotePrefix="1" applyNumberFormat="1" applyFont="1" applyFill="1" applyBorder="1" applyAlignment="1">
      <alignment horizontal="center"/>
    </xf>
    <xf numFmtId="0" fontId="10" fillId="8" borderId="4" xfId="0" applyNumberFormat="1" applyFont="1" applyFill="1" applyBorder="1" applyAlignment="1">
      <alignment horizontal="center" wrapText="1"/>
    </xf>
    <xf numFmtId="15" fontId="10" fillId="8" borderId="10" xfId="0" applyNumberFormat="1" applyFont="1" applyFill="1" applyBorder="1" applyAlignment="1">
      <alignment horizontal="center" wrapText="1"/>
    </xf>
    <xf numFmtId="165" fontId="5" fillId="2" borderId="0" xfId="1" applyNumberFormat="1" applyFont="1" applyFill="1" applyBorder="1"/>
    <xf numFmtId="170" fontId="10" fillId="8" borderId="9" xfId="0" applyNumberFormat="1" applyFont="1" applyFill="1" applyBorder="1" applyAlignment="1">
      <alignment horizontal="center" wrapText="1"/>
    </xf>
    <xf numFmtId="170" fontId="10" fillId="8" borderId="13" xfId="0" applyNumberFormat="1" applyFont="1" applyFill="1" applyBorder="1" applyAlignment="1">
      <alignment horizontal="center"/>
    </xf>
    <xf numFmtId="170" fontId="10" fillId="8" borderId="8" xfId="0" applyNumberFormat="1" applyFont="1" applyFill="1" applyBorder="1" applyAlignment="1">
      <alignment horizontal="center"/>
    </xf>
    <xf numFmtId="170" fontId="10" fillId="8" borderId="4" xfId="0" applyNumberFormat="1" applyFont="1" applyFill="1" applyBorder="1" applyAlignment="1">
      <alignment horizontal="center"/>
    </xf>
    <xf numFmtId="0" fontId="5" fillId="0" borderId="0" xfId="0" applyFont="1" applyFill="1" applyAlignment="1">
      <alignment horizontal="left" indent="2"/>
    </xf>
    <xf numFmtId="0" fontId="5" fillId="9" borderId="0" xfId="0" applyFont="1" applyFill="1" applyAlignment="1">
      <alignment horizontal="left" indent="2"/>
    </xf>
    <xf numFmtId="174" fontId="5" fillId="2" borderId="0" xfId="0" applyNumberFormat="1" applyFont="1" applyFill="1"/>
    <xf numFmtId="167" fontId="9" fillId="0" borderId="13" xfId="1" quotePrefix="1" applyNumberFormat="1" applyFont="1" applyFill="1" applyBorder="1" applyAlignment="1">
      <alignment horizontal="center"/>
    </xf>
    <xf numFmtId="15" fontId="9" fillId="0" borderId="10" xfId="0" applyNumberFormat="1" applyFont="1" applyFill="1" applyBorder="1" applyAlignment="1">
      <alignment horizontal="center" wrapText="1"/>
    </xf>
    <xf numFmtId="170" fontId="9" fillId="0" borderId="9" xfId="0" applyNumberFormat="1" applyFont="1" applyFill="1" applyBorder="1" applyAlignment="1">
      <alignment horizontal="center" wrapText="1"/>
    </xf>
    <xf numFmtId="166" fontId="5" fillId="0" borderId="3" xfId="0" applyNumberFormat="1" applyFont="1" applyFill="1" applyBorder="1" applyAlignment="1"/>
    <xf numFmtId="0" fontId="6" fillId="2" borderId="11" xfId="0" applyFont="1" applyFill="1" applyBorder="1"/>
    <xf numFmtId="0" fontId="5" fillId="2" borderId="11" xfId="0" applyFont="1" applyFill="1" applyBorder="1" applyAlignment="1">
      <alignment horizontal="left"/>
    </xf>
    <xf numFmtId="0" fontId="5" fillId="2" borderId="16" xfId="0" applyFont="1" applyFill="1" applyBorder="1" applyAlignment="1">
      <alignment horizontal="left"/>
    </xf>
    <xf numFmtId="0" fontId="5" fillId="2" borderId="11" xfId="0" applyFont="1" applyFill="1" applyBorder="1" applyAlignment="1">
      <alignment horizontal="left" indent="2"/>
    </xf>
    <xf numFmtId="0" fontId="5" fillId="2" borderId="9" xfId="0" applyFont="1" applyFill="1" applyBorder="1" applyAlignment="1">
      <alignment horizontal="left" indent="2"/>
    </xf>
    <xf numFmtId="0" fontId="5" fillId="2" borderId="15" xfId="0" applyFont="1" applyFill="1" applyBorder="1"/>
    <xf numFmtId="173" fontId="5" fillId="0" borderId="8" xfId="0" applyNumberFormat="1" applyFont="1" applyBorder="1" applyAlignment="1">
      <alignment vertical="center" wrapText="1"/>
    </xf>
    <xf numFmtId="173" fontId="5" fillId="0" borderId="3" xfId="0" applyNumberFormat="1" applyFont="1" applyBorder="1" applyAlignment="1">
      <alignment vertical="center" wrapText="1"/>
    </xf>
    <xf numFmtId="175" fontId="13" fillId="2" borderId="0" xfId="4" applyNumberFormat="1" applyFont="1" applyFill="1" applyBorder="1" applyAlignment="1"/>
    <xf numFmtId="0" fontId="13" fillId="0" borderId="0" xfId="0" applyFont="1"/>
    <xf numFmtId="0" fontId="25" fillId="10" borderId="0" xfId="0" applyFont="1" applyFill="1" applyBorder="1" applyAlignment="1">
      <alignment horizontal="center"/>
    </xf>
    <xf numFmtId="176" fontId="13" fillId="0" borderId="0" xfId="0" applyNumberFormat="1" applyFont="1"/>
    <xf numFmtId="175" fontId="13" fillId="2" borderId="0" xfId="4" applyNumberFormat="1" applyFont="1" applyFill="1" applyAlignment="1"/>
    <xf numFmtId="175" fontId="13" fillId="0" borderId="0" xfId="0" applyNumberFormat="1" applyFont="1"/>
    <xf numFmtId="175" fontId="13" fillId="10" borderId="0" xfId="1" applyNumberFormat="1" applyFont="1" applyFill="1" applyBorder="1"/>
    <xf numFmtId="176" fontId="13" fillId="10" borderId="7" xfId="0" applyNumberFormat="1" applyFont="1" applyFill="1" applyBorder="1"/>
    <xf numFmtId="176" fontId="13" fillId="11" borderId="7" xfId="0" applyNumberFormat="1" applyFont="1" applyFill="1" applyBorder="1"/>
    <xf numFmtId="175" fontId="13" fillId="2" borderId="3" xfId="4" applyNumberFormat="1" applyFont="1" applyFill="1" applyBorder="1" applyAlignment="1"/>
    <xf numFmtId="0" fontId="13" fillId="0" borderId="0" xfId="0" applyFont="1" applyAlignment="1">
      <alignment horizontal="left" vertical="center" wrapText="1"/>
    </xf>
    <xf numFmtId="0" fontId="13" fillId="2" borderId="0" xfId="0" applyFont="1" applyFill="1" applyAlignment="1">
      <alignment horizontal="left" wrapText="1"/>
    </xf>
    <xf numFmtId="0" fontId="8" fillId="0" borderId="0" xfId="0" applyFont="1" applyFill="1" applyAlignment="1">
      <alignment horizontal="left" wrapText="1"/>
    </xf>
    <xf numFmtId="0" fontId="5" fillId="2" borderId="0" xfId="0" applyFont="1" applyFill="1" applyAlignment="1">
      <alignment horizontal="left" vertical="top" wrapText="1"/>
    </xf>
    <xf numFmtId="0" fontId="5" fillId="2" borderId="0" xfId="0" applyFont="1" applyFill="1" applyAlignment="1">
      <alignment horizontal="left" vertical="top"/>
    </xf>
    <xf numFmtId="0" fontId="21" fillId="2" borderId="0" xfId="0" applyFont="1" applyFill="1" applyAlignment="1">
      <alignment horizontal="left" vertical="top" wrapText="1"/>
    </xf>
    <xf numFmtId="0" fontId="21" fillId="2" borderId="0" xfId="0" applyFont="1" applyFill="1" applyAlignment="1">
      <alignment horizontal="left" vertical="top"/>
    </xf>
    <xf numFmtId="0" fontId="5" fillId="2" borderId="0" xfId="0" applyFont="1" applyFill="1" applyAlignment="1">
      <alignment horizontal="left" wrapText="1"/>
    </xf>
    <xf numFmtId="0" fontId="5" fillId="2" borderId="0" xfId="0" applyFont="1" applyFill="1" applyAlignment="1">
      <alignment vertical="top" wrapText="1"/>
    </xf>
    <xf numFmtId="0" fontId="13" fillId="2" borderId="0" xfId="0" applyFont="1" applyFill="1" applyAlignment="1">
      <alignment wrapText="1"/>
    </xf>
    <xf numFmtId="0" fontId="5" fillId="2" borderId="0" xfId="0" applyFont="1" applyFill="1" applyAlignment="1">
      <alignment wrapText="1"/>
    </xf>
    <xf numFmtId="0" fontId="13" fillId="2" borderId="0" xfId="0" applyFont="1" applyFill="1" applyAlignment="1">
      <alignment horizontal="left" vertical="top" wrapText="1"/>
    </xf>
    <xf numFmtId="0" fontId="6" fillId="2" borderId="1" xfId="0" applyFont="1" applyFill="1" applyBorder="1" applyAlignment="1">
      <alignment horizontal="center" wrapText="1"/>
    </xf>
    <xf numFmtId="0" fontId="6" fillId="0" borderId="1" xfId="0" applyFont="1" applyBorder="1" applyAlignment="1">
      <alignment horizontal="center"/>
    </xf>
    <xf numFmtId="0" fontId="11" fillId="2" borderId="0" xfId="0" applyFont="1" applyFill="1" applyBorder="1" applyAlignment="1">
      <alignment horizontal="left"/>
    </xf>
    <xf numFmtId="0" fontId="6" fillId="2" borderId="1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6" fillId="0" borderId="0" xfId="0" applyFont="1" applyFill="1" applyAlignment="1">
      <alignment horizontal="left" vertical="center"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sheetPr>
  <dimension ref="A1:L51"/>
  <sheetViews>
    <sheetView workbookViewId="0">
      <selection activeCell="H13" sqref="H13"/>
    </sheetView>
  </sheetViews>
  <sheetFormatPr defaultColWidth="9.1328125" defaultRowHeight="14.25" outlineLevelRow="1" x14ac:dyDescent="0.45"/>
  <cols>
    <col min="1" max="1" width="34.86328125" style="2" customWidth="1"/>
    <col min="2" max="2" width="12.73046875" style="2" bestFit="1" customWidth="1"/>
    <col min="3" max="3" width="1.73046875" style="2" customWidth="1"/>
    <col min="4" max="4" width="11.265625" style="2" customWidth="1"/>
    <col min="5" max="5" width="11.59765625" style="2" customWidth="1"/>
    <col min="6" max="6" width="10.86328125" style="2" bestFit="1" customWidth="1"/>
    <col min="7" max="7" width="15.59765625" style="2" bestFit="1" customWidth="1"/>
    <col min="8" max="8" width="14" style="2" bestFit="1" customWidth="1"/>
    <col min="9" max="9" width="1.1328125" style="2" customWidth="1"/>
    <col min="10" max="10" width="9.73046875" style="2" bestFit="1" customWidth="1"/>
    <col min="11" max="16384" width="9.1328125" style="2"/>
  </cols>
  <sheetData>
    <row r="1" spans="1:10" x14ac:dyDescent="0.45">
      <c r="A1" s="1"/>
    </row>
    <row r="3" spans="1:10" x14ac:dyDescent="0.45">
      <c r="B3" s="9" t="s">
        <v>0</v>
      </c>
      <c r="C3" s="1"/>
      <c r="D3" s="10" t="s">
        <v>1</v>
      </c>
      <c r="E3" s="10" t="s">
        <v>2</v>
      </c>
      <c r="F3" s="10" t="s">
        <v>3</v>
      </c>
      <c r="G3" s="10" t="s">
        <v>4</v>
      </c>
      <c r="H3" s="10" t="s">
        <v>5</v>
      </c>
      <c r="I3" s="3"/>
      <c r="J3" s="11" t="s">
        <v>6</v>
      </c>
    </row>
    <row r="4" spans="1:10" x14ac:dyDescent="0.45">
      <c r="A4" s="2" t="s">
        <v>7</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45">
      <c r="A5" s="2" t="s">
        <v>8</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45">
      <c r="A6" s="2" t="s">
        <v>9</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45">
      <c r="B7" s="4"/>
      <c r="C7" s="5"/>
      <c r="D7" s="4"/>
      <c r="E7" s="4"/>
      <c r="F7" s="4"/>
      <c r="G7" s="4"/>
      <c r="H7" s="4"/>
      <c r="I7" s="5"/>
      <c r="J7" s="5"/>
    </row>
    <row r="8" spans="1:10" x14ac:dyDescent="0.45">
      <c r="A8" s="2" t="s">
        <v>10</v>
      </c>
      <c r="B8" s="4">
        <v>-2318.5619999999999</v>
      </c>
      <c r="C8" s="5"/>
      <c r="D8" s="4">
        <v>-1288.799</v>
      </c>
      <c r="E8" s="4">
        <v>-729.97699999999998</v>
      </c>
      <c r="F8" s="4">
        <v>-299.786</v>
      </c>
      <c r="G8" s="4">
        <v>0</v>
      </c>
      <c r="H8" s="4">
        <v>0</v>
      </c>
      <c r="I8" s="4"/>
      <c r="J8" s="4">
        <f>SUM(D8:I8)</f>
        <v>-2318.5619999999999</v>
      </c>
    </row>
    <row r="9" spans="1:10" x14ac:dyDescent="0.45">
      <c r="A9" s="2" t="s">
        <v>11</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45">
      <c r="A10" s="2" t="s">
        <v>12</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45">
      <c r="A11" s="2" t="s">
        <v>13</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45">
      <c r="B12" s="4"/>
      <c r="C12" s="5"/>
      <c r="D12" s="4"/>
      <c r="E12" s="4"/>
      <c r="F12" s="4"/>
      <c r="G12" s="4"/>
      <c r="H12" s="4"/>
      <c r="I12" s="5"/>
      <c r="J12" s="5"/>
    </row>
    <row r="13" spans="1:10" x14ac:dyDescent="0.45">
      <c r="A13" s="2" t="s">
        <v>14</v>
      </c>
      <c r="B13" s="4">
        <v>11.298</v>
      </c>
      <c r="C13" s="5"/>
      <c r="D13" s="4">
        <v>0</v>
      </c>
      <c r="E13" s="4">
        <v>0</v>
      </c>
      <c r="F13" s="4">
        <v>0</v>
      </c>
      <c r="G13" s="4">
        <v>0</v>
      </c>
      <c r="H13" s="4">
        <v>11.298</v>
      </c>
      <c r="I13" s="4"/>
      <c r="J13" s="4">
        <f t="shared" si="0"/>
        <v>11.298</v>
      </c>
    </row>
    <row r="14" spans="1:10" x14ac:dyDescent="0.45">
      <c r="B14" s="4"/>
      <c r="C14" s="5"/>
      <c r="D14" s="4"/>
      <c r="E14" s="4"/>
      <c r="F14" s="4"/>
      <c r="G14" s="4"/>
      <c r="H14" s="4"/>
      <c r="I14" s="5"/>
      <c r="J14" s="5"/>
    </row>
    <row r="15" spans="1:10" x14ac:dyDescent="0.45">
      <c r="A15" s="2" t="s">
        <v>15</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45">
      <c r="B16" s="4"/>
      <c r="C16" s="5"/>
      <c r="D16" s="4"/>
      <c r="E16" s="4"/>
      <c r="F16" s="4"/>
      <c r="G16" s="4"/>
      <c r="H16" s="4"/>
      <c r="I16" s="5"/>
      <c r="J16" s="5"/>
    </row>
    <row r="17" spans="1:11" x14ac:dyDescent="0.45">
      <c r="A17" s="2" t="s">
        <v>16</v>
      </c>
      <c r="B17" s="4">
        <v>75.384</v>
      </c>
      <c r="C17" s="5"/>
      <c r="D17" s="6">
        <v>3.85</v>
      </c>
      <c r="E17" s="6">
        <v>0</v>
      </c>
      <c r="F17" s="6">
        <v>0</v>
      </c>
      <c r="G17" s="6">
        <v>6</v>
      </c>
      <c r="H17" s="6">
        <v>65.5</v>
      </c>
      <c r="I17" s="6"/>
      <c r="J17" s="4">
        <f t="shared" si="0"/>
        <v>75.349999999999994</v>
      </c>
    </row>
    <row r="18" spans="1:11" x14ac:dyDescent="0.45">
      <c r="A18" s="2" t="s">
        <v>17</v>
      </c>
      <c r="B18" s="4">
        <v>3.1859999999999999</v>
      </c>
      <c r="C18" s="5"/>
      <c r="D18" s="6">
        <v>1.95</v>
      </c>
      <c r="E18" s="6">
        <v>0.8</v>
      </c>
      <c r="F18" s="6">
        <v>0</v>
      </c>
      <c r="G18" s="6">
        <v>0.4</v>
      </c>
      <c r="H18" s="6">
        <v>0</v>
      </c>
      <c r="I18" s="6"/>
      <c r="J18" s="4">
        <f t="shared" si="0"/>
        <v>3.15</v>
      </c>
    </row>
    <row r="19" spans="1:11" x14ac:dyDescent="0.45">
      <c r="A19" s="2" t="s">
        <v>18</v>
      </c>
      <c r="B19" s="4">
        <v>-1.2310000000000001</v>
      </c>
      <c r="C19" s="5"/>
      <c r="D19" s="6">
        <v>0</v>
      </c>
      <c r="E19" s="6">
        <v>0</v>
      </c>
      <c r="F19" s="6">
        <v>0</v>
      </c>
      <c r="G19" s="6">
        <v>-1.17</v>
      </c>
      <c r="H19" s="6">
        <v>0</v>
      </c>
      <c r="I19" s="6"/>
      <c r="J19" s="4">
        <f>SUM(D19:I19)</f>
        <v>-1.17</v>
      </c>
    </row>
    <row r="20" spans="1:11" x14ac:dyDescent="0.45">
      <c r="B20" s="4"/>
      <c r="C20" s="5"/>
      <c r="D20" s="6"/>
      <c r="E20" s="6"/>
      <c r="F20" s="6"/>
      <c r="G20" s="6"/>
      <c r="H20" s="6"/>
      <c r="I20" s="6"/>
      <c r="J20" s="4"/>
    </row>
    <row r="21" spans="1:11" x14ac:dyDescent="0.45">
      <c r="A21" s="2" t="s">
        <v>19</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45">
      <c r="A22" s="12" t="s">
        <v>20</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45">
      <c r="A23" s="2" t="s">
        <v>21</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45">
      <c r="A24" s="12" t="s">
        <v>22</v>
      </c>
      <c r="B24" s="13">
        <v>412.5</v>
      </c>
      <c r="C24" s="14"/>
      <c r="D24" s="13">
        <v>230.40899999999999</v>
      </c>
      <c r="E24" s="13">
        <v>68.576999999999998</v>
      </c>
      <c r="F24" s="13">
        <v>43.2</v>
      </c>
      <c r="G24" s="13">
        <v>23.91</v>
      </c>
      <c r="H24" s="13">
        <v>46.453000000000003</v>
      </c>
      <c r="I24" s="15"/>
      <c r="J24" s="13">
        <f>SUM(D24:I24)</f>
        <v>412.54899999999998</v>
      </c>
    </row>
    <row r="25" spans="1:11" x14ac:dyDescent="0.45">
      <c r="B25" s="4"/>
      <c r="C25" s="5"/>
      <c r="D25" s="4"/>
      <c r="E25" s="4"/>
      <c r="F25" s="4"/>
      <c r="G25" s="4"/>
      <c r="H25" s="4"/>
      <c r="I25" s="6"/>
      <c r="J25" s="4"/>
    </row>
    <row r="26" spans="1:11" outlineLevel="1" x14ac:dyDescent="0.45">
      <c r="A26" s="1" t="s">
        <v>23</v>
      </c>
      <c r="B26" s="4"/>
      <c r="C26" s="5"/>
      <c r="D26" s="4"/>
      <c r="E26" s="4"/>
      <c r="F26" s="4"/>
      <c r="G26" s="4"/>
      <c r="H26" s="4"/>
      <c r="I26" s="6"/>
      <c r="J26" s="4"/>
    </row>
    <row r="27" spans="1:11" outlineLevel="1" x14ac:dyDescent="0.45">
      <c r="A27" s="2" t="s">
        <v>20</v>
      </c>
      <c r="B27" s="4">
        <f>+B22</f>
        <v>399.91600000000022</v>
      </c>
      <c r="C27" s="5"/>
      <c r="D27" s="4"/>
      <c r="E27" s="4"/>
      <c r="F27" s="4"/>
      <c r="G27" s="4"/>
      <c r="H27" s="4"/>
      <c r="I27" s="6"/>
      <c r="J27" s="4">
        <f>+J22</f>
        <v>399.9070000000001</v>
      </c>
    </row>
    <row r="28" spans="1:11" outlineLevel="1" x14ac:dyDescent="0.45">
      <c r="A28" s="2" t="s">
        <v>12</v>
      </c>
      <c r="B28" s="4">
        <f>-B21</f>
        <v>-100.386</v>
      </c>
      <c r="C28" s="5"/>
      <c r="D28" s="4"/>
      <c r="E28" s="4"/>
      <c r="F28" s="4"/>
      <c r="G28" s="4"/>
      <c r="H28" s="4"/>
      <c r="I28" s="6"/>
      <c r="J28" s="4">
        <f>-J21</f>
        <v>-100.38600000000001</v>
      </c>
    </row>
    <row r="29" spans="1:11" outlineLevel="1" x14ac:dyDescent="0.45">
      <c r="A29" s="2" t="s">
        <v>24</v>
      </c>
      <c r="B29" s="4">
        <v>1.427</v>
      </c>
      <c r="C29" s="5"/>
      <c r="D29" s="4"/>
      <c r="E29" s="4"/>
      <c r="F29" s="4"/>
      <c r="G29" s="4"/>
      <c r="H29" s="4"/>
      <c r="I29" s="6"/>
      <c r="J29" s="4">
        <v>1.427</v>
      </c>
    </row>
    <row r="30" spans="1:11" outlineLevel="1" x14ac:dyDescent="0.45">
      <c r="A30" s="2" t="s">
        <v>25</v>
      </c>
      <c r="B30" s="4">
        <v>-35.43</v>
      </c>
      <c r="C30" s="5"/>
      <c r="D30" s="4"/>
      <c r="E30" s="4"/>
      <c r="F30" s="4"/>
      <c r="G30" s="4"/>
      <c r="H30" s="4"/>
      <c r="I30" s="4"/>
      <c r="J30" s="4">
        <v>-35.43</v>
      </c>
      <c r="K30" s="19" t="s">
        <v>26</v>
      </c>
    </row>
    <row r="31" spans="1:11" outlineLevel="1" x14ac:dyDescent="0.45">
      <c r="A31" s="2" t="s">
        <v>27</v>
      </c>
      <c r="B31" s="4">
        <f>SUM(B27:B30)</f>
        <v>265.52700000000021</v>
      </c>
      <c r="C31" s="5"/>
      <c r="D31" s="4"/>
      <c r="E31" s="4"/>
      <c r="F31" s="4"/>
      <c r="G31" s="4"/>
      <c r="H31" s="4"/>
      <c r="I31" s="4"/>
      <c r="J31" s="4">
        <f>SUM(J27:J30)</f>
        <v>265.51800000000009</v>
      </c>
    </row>
    <row r="32" spans="1:11" outlineLevel="1" x14ac:dyDescent="0.45">
      <c r="A32" s="2" t="s">
        <v>28</v>
      </c>
      <c r="B32" s="4">
        <v>-68.361999999999995</v>
      </c>
      <c r="C32" s="5"/>
      <c r="D32" s="4"/>
      <c r="E32" s="4"/>
      <c r="F32" s="4"/>
      <c r="G32" s="4"/>
      <c r="H32" s="4"/>
      <c r="I32" s="4"/>
      <c r="J32" s="4">
        <v>-68.361999999999995</v>
      </c>
    </row>
    <row r="33" spans="1:12" ht="14.65" outlineLevel="1" thickBot="1" x14ac:dyDescent="0.5">
      <c r="A33" s="16" t="s">
        <v>29</v>
      </c>
      <c r="B33" s="17">
        <f>+B31+B32</f>
        <v>197.16500000000022</v>
      </c>
      <c r="C33" s="18"/>
      <c r="D33" s="17"/>
      <c r="E33" s="17"/>
      <c r="F33" s="17"/>
      <c r="G33" s="17"/>
      <c r="H33" s="17"/>
      <c r="I33" s="17"/>
      <c r="J33" s="17">
        <f>+J31+J32</f>
        <v>197.15600000000009</v>
      </c>
    </row>
    <row r="34" spans="1:12" ht="14.65" thickTop="1" x14ac:dyDescent="0.45">
      <c r="C34" s="5"/>
      <c r="D34" s="4"/>
      <c r="E34" s="4"/>
      <c r="F34" s="4"/>
      <c r="G34" s="4"/>
      <c r="H34" s="4"/>
      <c r="I34" s="4"/>
      <c r="J34" s="4"/>
    </row>
    <row r="36" spans="1:12" x14ac:dyDescent="0.45">
      <c r="A36" s="19" t="s">
        <v>30</v>
      </c>
      <c r="B36" s="4"/>
      <c r="C36" s="5"/>
      <c r="D36" s="4"/>
      <c r="E36" s="4"/>
      <c r="F36" s="4"/>
      <c r="G36" s="4"/>
      <c r="H36" s="4"/>
      <c r="I36" s="4"/>
      <c r="J36" s="4"/>
    </row>
    <row r="37" spans="1:12" x14ac:dyDescent="0.45">
      <c r="B37" s="5"/>
      <c r="C37" s="5"/>
      <c r="D37" s="5"/>
      <c r="E37" s="5"/>
      <c r="F37" s="5"/>
      <c r="G37" s="5"/>
      <c r="H37" s="5"/>
      <c r="I37" s="5"/>
      <c r="J37" s="5"/>
    </row>
    <row r="38" spans="1:12" x14ac:dyDescent="0.45">
      <c r="B38" s="4"/>
      <c r="C38" s="5"/>
      <c r="D38" s="4"/>
      <c r="E38" s="4"/>
      <c r="F38" s="4"/>
      <c r="G38" s="4"/>
      <c r="H38" s="4"/>
      <c r="I38" s="5"/>
      <c r="J38" s="4"/>
    </row>
    <row r="39" spans="1:12" x14ac:dyDescent="0.45">
      <c r="B39" s="4"/>
      <c r="C39" s="5"/>
      <c r="D39" s="4"/>
      <c r="E39" s="4"/>
      <c r="F39" s="4"/>
      <c r="G39" s="4"/>
      <c r="H39" s="4"/>
      <c r="I39" s="5"/>
      <c r="J39" s="4"/>
    </row>
    <row r="40" spans="1:12" x14ac:dyDescent="0.45">
      <c r="B40" s="4"/>
      <c r="C40" s="5"/>
      <c r="D40" s="4"/>
      <c r="E40" s="4"/>
      <c r="F40" s="4"/>
      <c r="G40" s="4"/>
      <c r="H40" s="4"/>
      <c r="I40" s="4"/>
      <c r="J40" s="4"/>
    </row>
    <row r="43" spans="1:12" x14ac:dyDescent="0.45">
      <c r="B43" s="5"/>
      <c r="C43" s="5"/>
      <c r="D43" s="5"/>
      <c r="E43" s="5"/>
      <c r="F43" s="5"/>
      <c r="G43" s="5"/>
      <c r="H43" s="5"/>
      <c r="L43" s="5"/>
    </row>
    <row r="44" spans="1:12" x14ac:dyDescent="0.45">
      <c r="A44" s="7"/>
      <c r="B44" s="4"/>
      <c r="C44" s="4"/>
      <c r="D44" s="4"/>
      <c r="E44" s="4"/>
      <c r="F44" s="4"/>
      <c r="G44" s="4"/>
      <c r="H44" s="4"/>
      <c r="I44" s="8"/>
      <c r="J44" s="8"/>
    </row>
    <row r="45" spans="1:12" x14ac:dyDescent="0.45">
      <c r="A45" s="7"/>
      <c r="B45" s="4"/>
      <c r="C45" s="4"/>
      <c r="D45" s="4"/>
      <c r="E45" s="4"/>
      <c r="F45" s="4"/>
      <c r="G45" s="4"/>
      <c r="H45" s="4"/>
      <c r="I45" s="8"/>
      <c r="J45" s="8"/>
    </row>
    <row r="46" spans="1:12" x14ac:dyDescent="0.45">
      <c r="A46" s="7"/>
      <c r="B46" s="4"/>
      <c r="C46" s="4"/>
      <c r="D46" s="4"/>
      <c r="E46" s="4"/>
      <c r="F46" s="4"/>
      <c r="G46" s="4"/>
      <c r="H46" s="4"/>
      <c r="I46" s="8"/>
      <c r="J46" s="8"/>
    </row>
    <row r="47" spans="1:12" x14ac:dyDescent="0.45">
      <c r="A47" s="7"/>
      <c r="B47" s="4"/>
      <c r="C47" s="4"/>
      <c r="D47" s="4"/>
      <c r="E47" s="4"/>
      <c r="F47" s="4"/>
      <c r="G47" s="4"/>
      <c r="H47" s="4"/>
      <c r="I47" s="8"/>
      <c r="J47" s="8"/>
    </row>
    <row r="48" spans="1:12" x14ac:dyDescent="0.45">
      <c r="A48" s="7"/>
      <c r="B48" s="4"/>
      <c r="C48" s="4"/>
      <c r="D48" s="4"/>
      <c r="E48" s="4"/>
      <c r="F48" s="4"/>
      <c r="G48" s="4"/>
      <c r="H48" s="4"/>
      <c r="I48" s="8"/>
      <c r="J48" s="8"/>
    </row>
    <row r="49" spans="1:10" x14ac:dyDescent="0.45">
      <c r="A49" s="7"/>
      <c r="B49" s="4"/>
      <c r="C49" s="4"/>
      <c r="D49" s="4"/>
      <c r="E49" s="4"/>
      <c r="F49" s="4"/>
      <c r="G49" s="4"/>
      <c r="H49" s="4"/>
      <c r="I49" s="4"/>
      <c r="J49" s="8"/>
    </row>
    <row r="51" spans="1:10" x14ac:dyDescent="0.45">
      <c r="I51"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O83"/>
  <sheetViews>
    <sheetView showGridLines="0" zoomScaleNormal="100" workbookViewId="0">
      <pane xSplit="1" ySplit="4" topLeftCell="D26" activePane="bottomRight" state="frozen"/>
      <selection activeCell="O83" sqref="O83"/>
      <selection pane="topRight" activeCell="O83" sqref="O83"/>
      <selection pane="bottomLeft" activeCell="O83" sqref="O83"/>
      <selection pane="bottomRight" activeCell="O83" sqref="O83"/>
    </sheetView>
  </sheetViews>
  <sheetFormatPr defaultColWidth="9.1328125" defaultRowHeight="13.5" outlineLevelCol="1" x14ac:dyDescent="0.35"/>
  <cols>
    <col min="1" max="1" width="57.1328125" style="147" customWidth="1"/>
    <col min="2" max="3" width="20.265625" style="216" hidden="1" customWidth="1" outlineLevel="1"/>
    <col min="4" max="4" width="20.265625" style="216" bestFit="1" customWidth="1" collapsed="1"/>
    <col min="5" max="6" width="20.1328125" style="216" hidden="1" customWidth="1" outlineLevel="1"/>
    <col min="7" max="7" width="21" style="216" bestFit="1" customWidth="1" collapsed="1"/>
    <col min="8" max="16384" width="9.1328125" style="146"/>
  </cols>
  <sheetData>
    <row r="1" spans="1:8" ht="13.9" x14ac:dyDescent="0.4">
      <c r="A1" s="38" t="s">
        <v>142</v>
      </c>
    </row>
    <row r="2" spans="1:8" x14ac:dyDescent="0.35">
      <c r="A2" s="23" t="s">
        <v>86</v>
      </c>
    </row>
    <row r="3" spans="1:8" ht="13.9" x14ac:dyDescent="0.4">
      <c r="A3" s="35"/>
      <c r="B3" s="246">
        <v>42735</v>
      </c>
      <c r="C3" s="246">
        <v>43100</v>
      </c>
      <c r="D3" s="246">
        <v>43465</v>
      </c>
      <c r="E3" s="246">
        <v>43555</v>
      </c>
      <c r="F3" s="246">
        <v>43646</v>
      </c>
      <c r="G3" s="319">
        <v>43738</v>
      </c>
    </row>
    <row r="4" spans="1:8" ht="13.9" x14ac:dyDescent="0.35">
      <c r="A4" s="47" t="s">
        <v>143</v>
      </c>
      <c r="B4" s="50"/>
      <c r="C4" s="50"/>
      <c r="D4" s="50"/>
      <c r="E4" s="50"/>
      <c r="F4" s="50"/>
      <c r="G4" s="50"/>
    </row>
    <row r="5" spans="1:8" x14ac:dyDescent="0.35">
      <c r="A5" s="36" t="s">
        <v>144</v>
      </c>
      <c r="B5" s="219">
        <v>382.3</v>
      </c>
      <c r="C5" s="251">
        <v>405.6</v>
      </c>
      <c r="D5" s="125">
        <v>895.3</v>
      </c>
      <c r="E5" s="125">
        <v>411</v>
      </c>
      <c r="F5" s="125">
        <v>423.7</v>
      </c>
      <c r="G5" s="125">
        <v>400.1</v>
      </c>
      <c r="H5" s="247"/>
    </row>
    <row r="6" spans="1:8" x14ac:dyDescent="0.35">
      <c r="A6" s="36" t="s">
        <v>145</v>
      </c>
      <c r="B6" s="219">
        <v>1280.7</v>
      </c>
      <c r="C6" s="219">
        <v>1314</v>
      </c>
      <c r="D6" s="51">
        <v>1463.5</v>
      </c>
      <c r="E6" s="51">
        <v>1370.9</v>
      </c>
      <c r="F6" s="51">
        <v>1362.4</v>
      </c>
      <c r="G6" s="51">
        <v>1352</v>
      </c>
      <c r="H6" s="247"/>
    </row>
    <row r="7" spans="1:8" x14ac:dyDescent="0.35">
      <c r="A7" s="36" t="s">
        <v>146</v>
      </c>
      <c r="B7" s="219">
        <v>36.5</v>
      </c>
      <c r="C7" s="219">
        <v>14.6</v>
      </c>
      <c r="D7" s="51">
        <v>41.1</v>
      </c>
      <c r="E7" s="51">
        <v>38</v>
      </c>
      <c r="F7" s="51">
        <v>39.5</v>
      </c>
      <c r="G7" s="51">
        <v>43.7</v>
      </c>
      <c r="H7" s="247"/>
    </row>
    <row r="8" spans="1:8" x14ac:dyDescent="0.35">
      <c r="A8" s="36" t="s">
        <v>147</v>
      </c>
      <c r="B8" s="252">
        <v>141.4</v>
      </c>
      <c r="C8" s="219">
        <v>176.3</v>
      </c>
      <c r="D8" s="51">
        <v>343.4</v>
      </c>
      <c r="E8" s="51">
        <v>312.2</v>
      </c>
      <c r="F8" s="51">
        <v>438.5</v>
      </c>
      <c r="G8" s="51">
        <v>494</v>
      </c>
      <c r="H8" s="247"/>
    </row>
    <row r="9" spans="1:8" x14ac:dyDescent="0.35">
      <c r="A9" s="49" t="s">
        <v>148</v>
      </c>
      <c r="B9" s="52">
        <f>SUM(B5:B8)</f>
        <v>1840.9</v>
      </c>
      <c r="C9" s="52">
        <f>SUM(C5:C8)</f>
        <v>1910.4999999999998</v>
      </c>
      <c r="D9" s="52">
        <f>SUM(D5:D8)</f>
        <v>2743.3</v>
      </c>
      <c r="E9" s="52">
        <f>SUM(E5:E8)</f>
        <v>2132.1</v>
      </c>
      <c r="F9" s="52">
        <f>SUM(F5:F8)</f>
        <v>2264.1000000000004</v>
      </c>
      <c r="G9" s="52">
        <v>2289.8000000000002</v>
      </c>
      <c r="H9" s="247"/>
    </row>
    <row r="10" spans="1:8" x14ac:dyDescent="0.35">
      <c r="A10" s="36" t="s">
        <v>149</v>
      </c>
      <c r="B10" s="51">
        <v>245.7</v>
      </c>
      <c r="C10" s="51">
        <v>304.3</v>
      </c>
      <c r="D10" s="51">
        <v>313.8</v>
      </c>
      <c r="E10" s="51">
        <v>306.89999999999998</v>
      </c>
      <c r="F10" s="51">
        <v>299.60000000000002</v>
      </c>
      <c r="G10" s="51">
        <v>288.2</v>
      </c>
      <c r="H10" s="247"/>
    </row>
    <row r="11" spans="1:8" x14ac:dyDescent="0.35">
      <c r="A11" s="36" t="s">
        <v>150</v>
      </c>
      <c r="B11" s="51">
        <v>1608.6</v>
      </c>
      <c r="C11" s="51">
        <v>1765.3</v>
      </c>
      <c r="D11" s="51">
        <v>1778.5</v>
      </c>
      <c r="E11" s="51">
        <v>1946.9</v>
      </c>
      <c r="F11" s="51">
        <v>1950.3</v>
      </c>
      <c r="G11" s="51">
        <v>1930.7</v>
      </c>
      <c r="H11" s="247"/>
    </row>
    <row r="12" spans="1:8" x14ac:dyDescent="0.35">
      <c r="A12" s="36" t="s">
        <v>151</v>
      </c>
      <c r="B12" s="51">
        <v>1417</v>
      </c>
      <c r="C12" s="51">
        <v>1306</v>
      </c>
      <c r="D12" s="51">
        <v>1128.2</v>
      </c>
      <c r="E12" s="51">
        <v>1193.0999999999999</v>
      </c>
      <c r="F12" s="51">
        <v>1146.5</v>
      </c>
      <c r="G12" s="51">
        <v>1093.5999999999999</v>
      </c>
      <c r="H12" s="247"/>
    </row>
    <row r="13" spans="1:8" x14ac:dyDescent="0.35">
      <c r="A13" s="36" t="s">
        <v>152</v>
      </c>
      <c r="B13" s="51">
        <v>7.6</v>
      </c>
      <c r="C13" s="51">
        <v>7.9</v>
      </c>
      <c r="D13" s="51">
        <v>8.6999999999999993</v>
      </c>
      <c r="E13" s="51">
        <v>9.3000000000000007</v>
      </c>
      <c r="F13" s="51">
        <v>9.8000000000000007</v>
      </c>
      <c r="G13" s="51">
        <v>8</v>
      </c>
      <c r="H13" s="247"/>
    </row>
    <row r="14" spans="1:8" x14ac:dyDescent="0.35">
      <c r="A14" s="36" t="s">
        <v>153</v>
      </c>
      <c r="B14" s="51">
        <v>140.51635281546643</v>
      </c>
      <c r="C14" s="51">
        <v>66.599999999999994</v>
      </c>
      <c r="D14" s="51">
        <v>84</v>
      </c>
      <c r="E14" s="51">
        <v>84.7</v>
      </c>
      <c r="F14" s="51">
        <v>84.1</v>
      </c>
      <c r="G14" s="51">
        <v>80.900000000000006</v>
      </c>
      <c r="H14" s="247"/>
    </row>
    <row r="15" spans="1:8" x14ac:dyDescent="0.35">
      <c r="A15" s="36" t="s">
        <v>154</v>
      </c>
      <c r="B15" s="219">
        <v>0</v>
      </c>
      <c r="C15" s="219">
        <v>0</v>
      </c>
      <c r="D15" s="51">
        <v>0</v>
      </c>
      <c r="E15" s="51">
        <v>531.6</v>
      </c>
      <c r="F15" s="51">
        <v>525.4</v>
      </c>
      <c r="G15" s="51">
        <v>502.8</v>
      </c>
      <c r="H15" s="247"/>
    </row>
    <row r="16" spans="1:8" x14ac:dyDescent="0.35">
      <c r="A16" s="42" t="s">
        <v>155</v>
      </c>
      <c r="B16" s="53">
        <v>417</v>
      </c>
      <c r="C16" s="53">
        <v>432.8</v>
      </c>
      <c r="D16" s="53">
        <v>489.5</v>
      </c>
      <c r="E16" s="53">
        <v>502.9</v>
      </c>
      <c r="F16" s="53">
        <v>479.1</v>
      </c>
      <c r="G16" s="53">
        <v>460.4</v>
      </c>
      <c r="H16" s="247"/>
    </row>
    <row r="17" spans="1:8" ht="13.9" x14ac:dyDescent="0.4">
      <c r="A17" s="41" t="s">
        <v>156</v>
      </c>
      <c r="B17" s="127">
        <f>SUM(B9:B16)</f>
        <v>5677.3163528154664</v>
      </c>
      <c r="C17" s="127">
        <f>SUM(C9:C16)</f>
        <v>5793.4</v>
      </c>
      <c r="D17" s="127">
        <f>SUM(D9:D16)</f>
        <v>6546</v>
      </c>
      <c r="E17" s="127">
        <f>SUM(E9:E16)</f>
        <v>6707.5</v>
      </c>
      <c r="F17" s="127">
        <f>SUM(F9:F16)</f>
        <v>6758.9000000000005</v>
      </c>
      <c r="G17" s="127">
        <v>6654.4</v>
      </c>
      <c r="H17" s="247"/>
    </row>
    <row r="18" spans="1:8" x14ac:dyDescent="0.35">
      <c r="A18" s="36"/>
      <c r="B18" s="51"/>
      <c r="C18" s="51"/>
      <c r="D18" s="51"/>
      <c r="E18" s="51"/>
      <c r="F18" s="51"/>
      <c r="G18" s="51"/>
    </row>
    <row r="19" spans="1:8" ht="13.9" x14ac:dyDescent="0.35">
      <c r="A19" s="47" t="s">
        <v>157</v>
      </c>
      <c r="B19" s="50"/>
      <c r="C19" s="50"/>
      <c r="D19" s="50"/>
      <c r="E19" s="50"/>
      <c r="F19" s="50"/>
      <c r="G19" s="50"/>
    </row>
    <row r="20" spans="1:8" ht="15.75" customHeight="1" x14ac:dyDescent="0.35">
      <c r="A20" s="36" t="s">
        <v>158</v>
      </c>
      <c r="B20" s="125">
        <v>35.5</v>
      </c>
      <c r="C20" s="125">
        <v>59.5</v>
      </c>
      <c r="D20" s="125">
        <v>39.9</v>
      </c>
      <c r="E20" s="125">
        <v>38.700000000000003</v>
      </c>
      <c r="F20" s="125">
        <v>40.1</v>
      </c>
      <c r="G20" s="125">
        <v>40.299999999999997</v>
      </c>
      <c r="H20" s="247"/>
    </row>
    <row r="21" spans="1:8" x14ac:dyDescent="0.35">
      <c r="A21" s="36" t="s">
        <v>159</v>
      </c>
      <c r="B21" s="55">
        <v>682</v>
      </c>
      <c r="C21" s="55">
        <v>771.2</v>
      </c>
      <c r="D21" s="55">
        <v>1047.7</v>
      </c>
      <c r="E21" s="55">
        <v>982.2</v>
      </c>
      <c r="F21" s="55">
        <v>998.9</v>
      </c>
      <c r="G21" s="55">
        <v>957.6</v>
      </c>
      <c r="H21" s="247"/>
    </row>
    <row r="22" spans="1:8" ht="14.85" customHeight="1" x14ac:dyDescent="0.35">
      <c r="A22" s="36" t="s">
        <v>160</v>
      </c>
      <c r="B22" s="51">
        <v>765</v>
      </c>
      <c r="C22" s="51">
        <v>864.8</v>
      </c>
      <c r="D22" s="51">
        <v>817.9</v>
      </c>
      <c r="E22" s="51">
        <v>580</v>
      </c>
      <c r="F22" s="51">
        <v>621.4</v>
      </c>
      <c r="G22" s="51">
        <v>666.7</v>
      </c>
      <c r="H22" s="247"/>
    </row>
    <row r="23" spans="1:8" ht="14.85" customHeight="1" x14ac:dyDescent="0.35">
      <c r="A23" s="36" t="s">
        <v>161</v>
      </c>
      <c r="B23" s="51">
        <v>39.200000000000003</v>
      </c>
      <c r="C23" s="51">
        <v>35.700000000000003</v>
      </c>
      <c r="D23" s="51">
        <v>43.2</v>
      </c>
      <c r="E23" s="51">
        <v>60.1</v>
      </c>
      <c r="F23" s="51">
        <v>87.7</v>
      </c>
      <c r="G23" s="51">
        <v>93.9</v>
      </c>
      <c r="H23" s="247"/>
    </row>
    <row r="24" spans="1:8" ht="14.85" customHeight="1" x14ac:dyDescent="0.35">
      <c r="A24" s="36" t="s">
        <v>162</v>
      </c>
      <c r="B24" s="51">
        <v>102.8</v>
      </c>
      <c r="C24" s="51">
        <v>234.4</v>
      </c>
      <c r="D24" s="51">
        <v>90</v>
      </c>
      <c r="E24" s="51">
        <v>201</v>
      </c>
      <c r="F24" s="51">
        <v>197.5</v>
      </c>
      <c r="G24" s="51">
        <v>185.7</v>
      </c>
      <c r="H24" s="247"/>
    </row>
    <row r="25" spans="1:8" ht="14.85" customHeight="1" x14ac:dyDescent="0.35">
      <c r="A25" s="49" t="s">
        <v>163</v>
      </c>
      <c r="B25" s="52">
        <f>SUM(B20:B24)</f>
        <v>1624.5</v>
      </c>
      <c r="C25" s="52">
        <f>SUM(C20:C24)</f>
        <v>1965.6000000000001</v>
      </c>
      <c r="D25" s="52">
        <f>SUM(D20:D24)</f>
        <v>2038.7</v>
      </c>
      <c r="E25" s="52">
        <f>SUM(E20:E24)</f>
        <v>1862</v>
      </c>
      <c r="F25" s="52">
        <f>SUM(F20:F24)</f>
        <v>1945.6000000000001</v>
      </c>
      <c r="G25" s="52">
        <v>1944.2</v>
      </c>
      <c r="H25" s="247"/>
    </row>
    <row r="26" spans="1:8" ht="14.85" customHeight="1" x14ac:dyDescent="0.35">
      <c r="A26" s="36" t="s">
        <v>164</v>
      </c>
      <c r="B26" s="51">
        <v>2624.6</v>
      </c>
      <c r="C26" s="51">
        <v>2784</v>
      </c>
      <c r="D26" s="51">
        <v>2644.2</v>
      </c>
      <c r="E26" s="51">
        <v>2639.1</v>
      </c>
      <c r="F26" s="51">
        <v>2631.3</v>
      </c>
      <c r="G26" s="51">
        <v>2625.3</v>
      </c>
      <c r="H26" s="247"/>
    </row>
    <row r="27" spans="1:8" ht="14.85" customHeight="1" x14ac:dyDescent="0.35">
      <c r="A27" s="36" t="s">
        <v>165</v>
      </c>
      <c r="B27" s="51">
        <v>401.9</v>
      </c>
      <c r="C27" s="51">
        <v>157.5</v>
      </c>
      <c r="D27" s="51">
        <v>136.4</v>
      </c>
      <c r="E27" s="51">
        <v>77.3</v>
      </c>
      <c r="F27" s="51">
        <v>56</v>
      </c>
      <c r="G27" s="51">
        <v>13.9</v>
      </c>
      <c r="H27" s="247"/>
    </row>
    <row r="28" spans="1:8" ht="14.85" customHeight="1" x14ac:dyDescent="0.35">
      <c r="A28" s="36" t="s">
        <v>166</v>
      </c>
      <c r="B28" s="51">
        <v>0</v>
      </c>
      <c r="C28" s="51">
        <v>0</v>
      </c>
      <c r="D28" s="51">
        <v>0</v>
      </c>
      <c r="E28" s="51">
        <v>492.9</v>
      </c>
      <c r="F28" s="51">
        <v>491.6</v>
      </c>
      <c r="G28" s="51">
        <v>468.5</v>
      </c>
      <c r="H28" s="247"/>
    </row>
    <row r="29" spans="1:8" x14ac:dyDescent="0.35">
      <c r="A29" s="42" t="s">
        <v>167</v>
      </c>
      <c r="B29" s="53">
        <v>440.9</v>
      </c>
      <c r="C29" s="53">
        <v>386.9</v>
      </c>
      <c r="D29" s="53">
        <v>366.6</v>
      </c>
      <c r="E29" s="53">
        <v>305.8</v>
      </c>
      <c r="F29" s="53">
        <v>346.4</v>
      </c>
      <c r="G29" s="53">
        <v>368.3</v>
      </c>
      <c r="H29" s="247"/>
    </row>
    <row r="30" spans="1:8" ht="13.9" x14ac:dyDescent="0.4">
      <c r="A30" s="41" t="s">
        <v>168</v>
      </c>
      <c r="B30" s="54">
        <f>SUM(B25:B29)</f>
        <v>5091.8999999999996</v>
      </c>
      <c r="C30" s="54">
        <f>SUM(C25:C29)</f>
        <v>5294</v>
      </c>
      <c r="D30" s="54">
        <f>SUM(D25:D29)</f>
        <v>5185.8999999999996</v>
      </c>
      <c r="E30" s="54">
        <f>SUM(E25:E29)</f>
        <v>5377.1</v>
      </c>
      <c r="F30" s="54">
        <f>SUM(F25:F29)</f>
        <v>5470.9000000000005</v>
      </c>
      <c r="G30" s="54">
        <v>5420.2</v>
      </c>
      <c r="H30" s="247"/>
    </row>
    <row r="31" spans="1:8" x14ac:dyDescent="0.35">
      <c r="A31" s="36"/>
      <c r="B31" s="51"/>
      <c r="C31" s="51"/>
      <c r="D31" s="51"/>
      <c r="E31" s="51"/>
      <c r="F31" s="51"/>
      <c r="G31" s="51"/>
    </row>
    <row r="32" spans="1:8" ht="13.9" x14ac:dyDescent="0.35">
      <c r="A32" s="47" t="s">
        <v>169</v>
      </c>
      <c r="B32" s="50"/>
      <c r="C32" s="50"/>
      <c r="D32" s="50"/>
      <c r="E32" s="50"/>
      <c r="F32" s="50"/>
      <c r="G32" s="50"/>
    </row>
    <row r="33" spans="1:7" ht="40.5" x14ac:dyDescent="0.35">
      <c r="A33" s="207" t="s">
        <v>170</v>
      </c>
      <c r="B33" s="51">
        <v>1430.8</v>
      </c>
      <c r="C33" s="51">
        <v>1451.3</v>
      </c>
      <c r="D33" s="51">
        <v>21.7</v>
      </c>
      <c r="E33" s="51">
        <v>21.7</v>
      </c>
      <c r="F33" s="51">
        <v>21.7</v>
      </c>
      <c r="G33" s="51">
        <v>21.9</v>
      </c>
    </row>
    <row r="34" spans="1:7" x14ac:dyDescent="0.35">
      <c r="A34" s="36" t="s">
        <v>171</v>
      </c>
      <c r="B34" s="51">
        <v>230.35786964580916</v>
      </c>
      <c r="C34" s="51">
        <v>283.8</v>
      </c>
      <c r="D34" s="51">
        <v>2791.2</v>
      </c>
      <c r="E34" s="51">
        <v>2801.4</v>
      </c>
      <c r="F34" s="51">
        <v>2814.3</v>
      </c>
      <c r="G34" s="51">
        <v>2810.9</v>
      </c>
    </row>
    <row r="35" spans="1:7" x14ac:dyDescent="0.35">
      <c r="A35" s="207" t="s">
        <v>267</v>
      </c>
      <c r="B35" s="328"/>
      <c r="C35" s="328"/>
      <c r="D35" s="328">
        <v>0</v>
      </c>
      <c r="E35" s="328">
        <v>0</v>
      </c>
      <c r="F35" s="328">
        <v>0</v>
      </c>
      <c r="G35" s="328">
        <v>-0.4</v>
      </c>
    </row>
    <row r="36" spans="1:7" x14ac:dyDescent="0.35">
      <c r="A36" s="36" t="s">
        <v>172</v>
      </c>
      <c r="B36" s="51">
        <v>-927.24151683034279</v>
      </c>
      <c r="C36" s="51">
        <v>-1148.5</v>
      </c>
      <c r="D36" s="51">
        <v>-1298.4000000000001</v>
      </c>
      <c r="E36" s="51">
        <v>-1318.1</v>
      </c>
      <c r="F36" s="51">
        <v>-1311.8</v>
      </c>
      <c r="G36" s="51">
        <v>-1300.0999999999999</v>
      </c>
    </row>
    <row r="37" spans="1:7" x14ac:dyDescent="0.35">
      <c r="A37" s="56" t="s">
        <v>173</v>
      </c>
      <c r="B37" s="53">
        <v>-148.5</v>
      </c>
      <c r="C37" s="53">
        <v>-87.2</v>
      </c>
      <c r="D37" s="53">
        <v>-154.4</v>
      </c>
      <c r="E37" s="53">
        <v>-174.6</v>
      </c>
      <c r="F37" s="53">
        <v>-236.2</v>
      </c>
      <c r="G37" s="53">
        <v>-298.10000000000002</v>
      </c>
    </row>
    <row r="38" spans="1:7" ht="13.9" x14ac:dyDescent="0.4">
      <c r="A38" s="41" t="s">
        <v>174</v>
      </c>
      <c r="B38" s="54">
        <f>SUM(B33:B37)</f>
        <v>585.41635281546633</v>
      </c>
      <c r="C38" s="54">
        <f>SUM(C33:C37)</f>
        <v>499.39999999999992</v>
      </c>
      <c r="D38" s="54">
        <f>SUM(D33:D37)</f>
        <v>1360.0999999999995</v>
      </c>
      <c r="E38" s="54">
        <f>SUM(E33:E37)</f>
        <v>1330.4</v>
      </c>
      <c r="F38" s="54">
        <f>SUM(F33:F37)</f>
        <v>1288</v>
      </c>
      <c r="G38" s="54">
        <v>1234.2</v>
      </c>
    </row>
    <row r="39" spans="1:7" x14ac:dyDescent="0.35">
      <c r="A39" s="42"/>
      <c r="B39" s="53"/>
      <c r="C39" s="53"/>
      <c r="D39" s="53"/>
      <c r="E39" s="53"/>
      <c r="F39" s="53"/>
      <c r="G39" s="53"/>
    </row>
    <row r="40" spans="1:7" ht="13.9" x14ac:dyDescent="0.4">
      <c r="A40" s="60" t="s">
        <v>175</v>
      </c>
      <c r="B40" s="126">
        <f t="shared" ref="B40:G40" si="0">B30+B38</f>
        <v>5677.3163528154655</v>
      </c>
      <c r="C40" s="126">
        <f t="shared" si="0"/>
        <v>5793.4</v>
      </c>
      <c r="D40" s="126">
        <f t="shared" si="0"/>
        <v>6545.9999999999991</v>
      </c>
      <c r="E40" s="126">
        <f t="shared" si="0"/>
        <v>6707.5</v>
      </c>
      <c r="F40" s="126">
        <f t="shared" si="0"/>
        <v>6758.9000000000005</v>
      </c>
      <c r="G40" s="126">
        <f t="shared" si="0"/>
        <v>6654.4</v>
      </c>
    </row>
    <row r="41" spans="1:7" ht="13.9" x14ac:dyDescent="0.4">
      <c r="A41" s="37"/>
    </row>
    <row r="42" spans="1:7" ht="13.7" customHeight="1" x14ac:dyDescent="0.4">
      <c r="A42" s="250"/>
      <c r="B42" s="250"/>
      <c r="C42" s="250"/>
      <c r="D42" s="146"/>
      <c r="E42" s="146"/>
      <c r="F42" s="146"/>
      <c r="G42" s="146"/>
    </row>
    <row r="43" spans="1:7" ht="13.9" x14ac:dyDescent="0.4">
      <c r="A43" s="250"/>
      <c r="B43" s="250"/>
      <c r="C43" s="250"/>
      <c r="D43" s="146"/>
      <c r="E43" s="146"/>
      <c r="F43" s="146"/>
      <c r="G43" s="146"/>
    </row>
    <row r="80" spans="14:14" x14ac:dyDescent="0.35">
      <c r="N80" s="338"/>
    </row>
    <row r="83" spans="14:15" x14ac:dyDescent="0.35">
      <c r="N83" s="342"/>
      <c r="O83" s="345" t="s">
        <v>71</v>
      </c>
    </row>
  </sheetData>
  <pageMargins left="0.25" right="0.25" top="0.75" bottom="0.75" header="0.3" footer="0.3"/>
  <pageSetup scale="7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83"/>
  <sheetViews>
    <sheetView showGridLines="0" zoomScaleNormal="100" workbookViewId="0">
      <pane xSplit="1" ySplit="4" topLeftCell="F41" activePane="bottomRight" state="frozen"/>
      <selection activeCell="O83" sqref="O83"/>
      <selection pane="topRight" activeCell="O83" sqref="O83"/>
      <selection pane="bottomLeft" activeCell="O83" sqref="O83"/>
      <selection pane="bottomRight" activeCell="J52" sqref="J41:J52"/>
    </sheetView>
  </sheetViews>
  <sheetFormatPr defaultColWidth="8.86328125" defaultRowHeight="13.5" outlineLevelCol="1" x14ac:dyDescent="0.35"/>
  <cols>
    <col min="1" max="1" width="81" style="22" customWidth="1"/>
    <col min="2" max="2" width="24.1328125" style="216" hidden="1" customWidth="1" outlineLevel="1"/>
    <col min="3" max="3" width="24.1328125" style="22" hidden="1" customWidth="1" outlineLevel="1"/>
    <col min="4" max="5" width="24.1328125" style="216" hidden="1" customWidth="1" outlineLevel="1"/>
    <col min="6" max="6" width="24.1328125" style="216" customWidth="1" collapsed="1"/>
    <col min="7" max="7" width="22.73046875" style="22" hidden="1" customWidth="1" outlineLevel="1"/>
    <col min="8" max="8" width="22.73046875" style="216" hidden="1" customWidth="1" outlineLevel="1"/>
    <col min="9" max="9" width="24.1328125" style="216" hidden="1" customWidth="1" outlineLevel="1"/>
    <col min="10" max="10" width="24.1328125" style="216" customWidth="1" collapsed="1"/>
    <col min="11" max="13" width="8.86328125" style="22"/>
    <col min="14" max="14" width="10.1328125" style="22" bestFit="1" customWidth="1"/>
    <col min="15" max="16384" width="8.86328125" style="22"/>
  </cols>
  <sheetData>
    <row r="1" spans="1:10" ht="13.9" x14ac:dyDescent="0.4">
      <c r="A1" s="38" t="s">
        <v>176</v>
      </c>
      <c r="B1" s="38"/>
      <c r="C1" s="216"/>
      <c r="G1" s="216"/>
    </row>
    <row r="2" spans="1:10" x14ac:dyDescent="0.35">
      <c r="A2" s="25" t="s">
        <v>86</v>
      </c>
      <c r="B2" s="25"/>
      <c r="C2" s="216"/>
      <c r="G2" s="216"/>
    </row>
    <row r="3" spans="1:10" ht="13.9" x14ac:dyDescent="0.4">
      <c r="A3" s="216"/>
      <c r="B3" s="248" t="s">
        <v>111</v>
      </c>
      <c r="C3" s="248" t="s">
        <v>111</v>
      </c>
      <c r="D3" s="299" t="s">
        <v>62</v>
      </c>
      <c r="E3" s="248" t="s">
        <v>63</v>
      </c>
      <c r="F3" s="320" t="s">
        <v>264</v>
      </c>
      <c r="G3" s="299" t="s">
        <v>177</v>
      </c>
      <c r="H3" s="299" t="s">
        <v>62</v>
      </c>
      <c r="I3" s="248" t="s">
        <v>63</v>
      </c>
      <c r="J3" s="320" t="s">
        <v>264</v>
      </c>
    </row>
    <row r="4" spans="1:10" ht="13.9" x14ac:dyDescent="0.4">
      <c r="A4" s="103"/>
      <c r="B4" s="249">
        <v>42735</v>
      </c>
      <c r="C4" s="249">
        <v>43100</v>
      </c>
      <c r="D4" s="300">
        <v>43190</v>
      </c>
      <c r="E4" s="249">
        <v>43281</v>
      </c>
      <c r="F4" s="321">
        <v>43373</v>
      </c>
      <c r="G4" s="300">
        <v>43465</v>
      </c>
      <c r="H4" s="300">
        <v>43555</v>
      </c>
      <c r="I4" s="249">
        <v>43646</v>
      </c>
      <c r="J4" s="321">
        <v>43738</v>
      </c>
    </row>
    <row r="5" spans="1:10" ht="13.9" x14ac:dyDescent="0.4">
      <c r="A5" s="103" t="s">
        <v>178</v>
      </c>
      <c r="B5" s="118"/>
      <c r="C5" s="118"/>
      <c r="D5" s="118"/>
      <c r="E5" s="118"/>
      <c r="F5" s="280"/>
      <c r="G5" s="280"/>
      <c r="H5" s="118"/>
      <c r="I5" s="118"/>
      <c r="J5" s="280"/>
    </row>
    <row r="6" spans="1:10" x14ac:dyDescent="0.35">
      <c r="A6" s="216" t="s">
        <v>179</v>
      </c>
      <c r="B6" s="128">
        <v>-434.55518208418425</v>
      </c>
      <c r="C6" s="128">
        <v>-221.3</v>
      </c>
      <c r="D6" s="128">
        <v>-92.9</v>
      </c>
      <c r="E6" s="128">
        <v>-126.4</v>
      </c>
      <c r="F6" s="128">
        <v>-167.8</v>
      </c>
      <c r="G6" s="128">
        <v>-185.79999999999964</v>
      </c>
      <c r="H6" s="128">
        <v>-20.9</v>
      </c>
      <c r="I6" s="128">
        <v>-14.6</v>
      </c>
      <c r="J6" s="128">
        <v>-2.9</v>
      </c>
    </row>
    <row r="7" spans="1:10" x14ac:dyDescent="0.35">
      <c r="A7" s="216" t="s">
        <v>180</v>
      </c>
      <c r="B7" s="106"/>
      <c r="C7" s="106"/>
      <c r="D7" s="106"/>
      <c r="E7" s="106"/>
      <c r="F7" s="106"/>
      <c r="G7" s="106"/>
      <c r="H7" s="106"/>
      <c r="I7" s="106"/>
      <c r="J7" s="106"/>
    </row>
    <row r="8" spans="1:10" x14ac:dyDescent="0.35">
      <c r="A8" s="322" t="s">
        <v>68</v>
      </c>
      <c r="B8" s="192">
        <v>260.60000000000002</v>
      </c>
      <c r="C8" s="192">
        <v>270.60000000000002</v>
      </c>
      <c r="D8" s="192">
        <v>69.8</v>
      </c>
      <c r="E8" s="192">
        <v>141.4</v>
      </c>
      <c r="F8" s="192">
        <v>213</v>
      </c>
      <c r="G8" s="106">
        <v>290</v>
      </c>
      <c r="H8" s="106">
        <v>73.5</v>
      </c>
      <c r="I8" s="192">
        <v>147.80000000000001</v>
      </c>
      <c r="J8" s="192">
        <v>222.8</v>
      </c>
    </row>
    <row r="9" spans="1:10" x14ac:dyDescent="0.35">
      <c r="A9" s="322" t="s">
        <v>181</v>
      </c>
      <c r="B9" s="192">
        <v>2.6</v>
      </c>
      <c r="C9" s="192">
        <v>0</v>
      </c>
      <c r="D9" s="192">
        <v>0</v>
      </c>
      <c r="E9" s="192">
        <v>0</v>
      </c>
      <c r="F9" s="192">
        <v>0</v>
      </c>
      <c r="G9" s="106">
        <v>2.7</v>
      </c>
      <c r="H9" s="106">
        <v>3.9</v>
      </c>
      <c r="I9" s="192">
        <v>3.9</v>
      </c>
      <c r="J9" s="192">
        <v>3.9</v>
      </c>
    </row>
    <row r="10" spans="1:10" x14ac:dyDescent="0.35">
      <c r="A10" s="322" t="s">
        <v>182</v>
      </c>
      <c r="B10" s="192">
        <v>-10.7</v>
      </c>
      <c r="C10" s="192">
        <v>-7.3</v>
      </c>
      <c r="D10" s="192">
        <v>1.4</v>
      </c>
      <c r="E10" s="192">
        <v>9.6</v>
      </c>
      <c r="F10" s="192">
        <v>7.8</v>
      </c>
      <c r="G10" s="106">
        <v>8.4</v>
      </c>
      <c r="H10" s="106">
        <v>0</v>
      </c>
      <c r="I10" s="192">
        <v>0</v>
      </c>
      <c r="J10" s="192">
        <v>1.5</v>
      </c>
    </row>
    <row r="11" spans="1:10" x14ac:dyDescent="0.35">
      <c r="A11" s="322" t="s">
        <v>183</v>
      </c>
      <c r="B11" s="192">
        <v>48.972435317305028</v>
      </c>
      <c r="C11" s="192">
        <v>52.4</v>
      </c>
      <c r="D11" s="192">
        <v>13.1</v>
      </c>
      <c r="E11" s="192">
        <v>28.7</v>
      </c>
      <c r="F11" s="192">
        <v>43.1</v>
      </c>
      <c r="G11" s="106">
        <v>81.900000000000006</v>
      </c>
      <c r="H11" s="106">
        <v>14.5</v>
      </c>
      <c r="I11" s="192">
        <v>30</v>
      </c>
      <c r="J11" s="192">
        <v>46.2</v>
      </c>
    </row>
    <row r="12" spans="1:10" x14ac:dyDescent="0.35">
      <c r="A12" s="323" t="s">
        <v>184</v>
      </c>
      <c r="B12" s="192">
        <v>0</v>
      </c>
      <c r="C12" s="192">
        <v>0</v>
      </c>
      <c r="D12" s="192">
        <v>0</v>
      </c>
      <c r="E12" s="192">
        <v>0</v>
      </c>
      <c r="F12" s="192">
        <v>50.4</v>
      </c>
      <c r="G12" s="106">
        <v>50.4</v>
      </c>
      <c r="H12" s="106">
        <v>0</v>
      </c>
      <c r="I12" s="192">
        <v>0</v>
      </c>
      <c r="J12" s="192">
        <v>0</v>
      </c>
    </row>
    <row r="13" spans="1:10" s="216" customFormat="1" x14ac:dyDescent="0.35">
      <c r="A13" s="322" t="s">
        <v>185</v>
      </c>
      <c r="B13" s="192">
        <v>0</v>
      </c>
      <c r="C13" s="192">
        <v>0</v>
      </c>
      <c r="D13" s="192">
        <v>0</v>
      </c>
      <c r="E13" s="192">
        <v>0</v>
      </c>
      <c r="F13" s="192">
        <v>0</v>
      </c>
      <c r="G13" s="106">
        <v>0</v>
      </c>
      <c r="H13" s="106">
        <v>27.8</v>
      </c>
      <c r="I13" s="192">
        <v>56.2</v>
      </c>
      <c r="J13" s="192">
        <v>84.9</v>
      </c>
    </row>
    <row r="14" spans="1:10" x14ac:dyDescent="0.35">
      <c r="A14" s="322" t="s">
        <v>186</v>
      </c>
      <c r="B14" s="192">
        <v>12.6</v>
      </c>
      <c r="C14" s="192">
        <v>16.5</v>
      </c>
      <c r="D14" s="192">
        <v>3.4</v>
      </c>
      <c r="E14" s="192">
        <v>7.8</v>
      </c>
      <c r="F14" s="192">
        <v>10.4</v>
      </c>
      <c r="G14" s="106">
        <v>12.5</v>
      </c>
      <c r="H14" s="106">
        <v>1</v>
      </c>
      <c r="I14" s="192">
        <v>2.2999999999999998</v>
      </c>
      <c r="J14" s="192">
        <v>3.5</v>
      </c>
    </row>
    <row r="15" spans="1:10" x14ac:dyDescent="0.35">
      <c r="A15" s="323" t="s">
        <v>187</v>
      </c>
      <c r="B15" s="192">
        <v>0</v>
      </c>
      <c r="C15" s="192">
        <v>-10</v>
      </c>
      <c r="D15" s="192">
        <v>0</v>
      </c>
      <c r="E15" s="192">
        <v>0</v>
      </c>
      <c r="F15" s="192">
        <v>0</v>
      </c>
      <c r="G15" s="106">
        <v>0</v>
      </c>
      <c r="H15" s="106">
        <v>0</v>
      </c>
      <c r="I15" s="192">
        <v>0</v>
      </c>
      <c r="J15" s="192">
        <v>0</v>
      </c>
    </row>
    <row r="16" spans="1:10" x14ac:dyDescent="0.35">
      <c r="A16" s="323" t="s">
        <v>188</v>
      </c>
      <c r="B16" s="192">
        <v>-3.7</v>
      </c>
      <c r="C16" s="192">
        <v>0</v>
      </c>
      <c r="D16" s="192">
        <v>0</v>
      </c>
      <c r="E16" s="192">
        <v>0</v>
      </c>
      <c r="F16" s="192">
        <v>0</v>
      </c>
      <c r="G16" s="106">
        <v>0</v>
      </c>
      <c r="H16" s="106">
        <v>0</v>
      </c>
      <c r="I16" s="192">
        <v>0</v>
      </c>
      <c r="J16" s="192">
        <v>0</v>
      </c>
    </row>
    <row r="17" spans="1:10" x14ac:dyDescent="0.35">
      <c r="A17" s="322" t="s">
        <v>189</v>
      </c>
      <c r="B17" s="192">
        <v>-60.11725323312082</v>
      </c>
      <c r="C17" s="192">
        <v>-170.3</v>
      </c>
      <c r="D17" s="192">
        <v>-54</v>
      </c>
      <c r="E17" s="192">
        <v>-25</v>
      </c>
      <c r="F17" s="192">
        <v>-60.7</v>
      </c>
      <c r="G17" s="106">
        <v>-58.9</v>
      </c>
      <c r="H17" s="106">
        <v>-76.5</v>
      </c>
      <c r="I17" s="192">
        <v>-101.4</v>
      </c>
      <c r="J17" s="192">
        <v>-140.5</v>
      </c>
    </row>
    <row r="18" spans="1:10" x14ac:dyDescent="0.35">
      <c r="A18" s="322" t="s">
        <v>190</v>
      </c>
      <c r="B18" s="192">
        <v>11.9</v>
      </c>
      <c r="C18" s="192">
        <v>3.9</v>
      </c>
      <c r="D18" s="192">
        <v>5.5</v>
      </c>
      <c r="E18" s="192">
        <v>11.2</v>
      </c>
      <c r="F18" s="192">
        <v>12.4</v>
      </c>
      <c r="G18" s="106">
        <v>21.7</v>
      </c>
      <c r="H18" s="106">
        <v>6</v>
      </c>
      <c r="I18" s="192">
        <v>8.8000000000000007</v>
      </c>
      <c r="J18" s="192">
        <v>18.2</v>
      </c>
    </row>
    <row r="19" spans="1:10" x14ac:dyDescent="0.35">
      <c r="A19" s="322" t="s">
        <v>191</v>
      </c>
      <c r="B19" s="192">
        <v>1.2</v>
      </c>
      <c r="C19" s="192">
        <v>7</v>
      </c>
      <c r="D19" s="192">
        <v>1.3</v>
      </c>
      <c r="E19" s="192">
        <v>7.9</v>
      </c>
      <c r="F19" s="192">
        <v>-3.5</v>
      </c>
      <c r="G19" s="106">
        <v>-3.6</v>
      </c>
      <c r="H19" s="106">
        <v>0.2</v>
      </c>
      <c r="I19" s="192">
        <v>-11.4</v>
      </c>
      <c r="J19" s="192">
        <v>-17.899999999999999</v>
      </c>
    </row>
    <row r="20" spans="1:10" x14ac:dyDescent="0.35">
      <c r="A20" s="144" t="s">
        <v>192</v>
      </c>
      <c r="B20" s="106"/>
      <c r="C20" s="106"/>
      <c r="D20" s="106"/>
      <c r="E20" s="106"/>
      <c r="F20" s="106"/>
      <c r="G20" s="106"/>
      <c r="H20" s="106"/>
      <c r="I20" s="106"/>
      <c r="J20" s="106"/>
    </row>
    <row r="21" spans="1:10" x14ac:dyDescent="0.35">
      <c r="A21" s="322" t="s">
        <v>193</v>
      </c>
      <c r="B21" s="106">
        <v>-146.9</v>
      </c>
      <c r="C21" s="106">
        <v>-173.4</v>
      </c>
      <c r="D21" s="106">
        <v>31.6</v>
      </c>
      <c r="E21" s="106">
        <v>-35.6</v>
      </c>
      <c r="F21" s="106">
        <v>-3.3</v>
      </c>
      <c r="G21" s="106">
        <v>-235.5</v>
      </c>
      <c r="H21" s="106">
        <v>128.5</v>
      </c>
      <c r="I21" s="106">
        <v>142.4</v>
      </c>
      <c r="J21" s="106">
        <v>121.2</v>
      </c>
    </row>
    <row r="22" spans="1:10" x14ac:dyDescent="0.35">
      <c r="A22" s="322" t="s">
        <v>194</v>
      </c>
      <c r="B22" s="106">
        <v>2.7</v>
      </c>
      <c r="C22" s="106">
        <v>10.1</v>
      </c>
      <c r="D22" s="106">
        <v>10.199999999999999</v>
      </c>
      <c r="E22" s="106">
        <v>-21</v>
      </c>
      <c r="F22" s="106">
        <v>-24.2</v>
      </c>
      <c r="G22" s="106">
        <v>-19.600000000000001</v>
      </c>
      <c r="H22" s="106">
        <v>21.8</v>
      </c>
      <c r="I22" s="106">
        <v>40.200000000000003</v>
      </c>
      <c r="J22" s="106">
        <v>41.3</v>
      </c>
    </row>
    <row r="23" spans="1:10" x14ac:dyDescent="0.35">
      <c r="A23" s="322" t="s">
        <v>147</v>
      </c>
      <c r="B23" s="106">
        <v>18.399999999999999</v>
      </c>
      <c r="C23" s="106">
        <v>-17.600000000000001</v>
      </c>
      <c r="D23" s="106">
        <v>-37.299999999999997</v>
      </c>
      <c r="E23" s="106">
        <v>-41.4</v>
      </c>
      <c r="F23" s="106">
        <v>-69.5</v>
      </c>
      <c r="G23" s="106">
        <v>-26.9</v>
      </c>
      <c r="H23" s="106">
        <v>7.8</v>
      </c>
      <c r="I23" s="106">
        <v>-111.3</v>
      </c>
      <c r="J23" s="106">
        <v>-152.4</v>
      </c>
    </row>
    <row r="24" spans="1:10" x14ac:dyDescent="0.35">
      <c r="A24" s="322" t="s">
        <v>155</v>
      </c>
      <c r="B24" s="192">
        <v>-137.6</v>
      </c>
      <c r="C24" s="192">
        <v>44</v>
      </c>
      <c r="D24" s="192">
        <v>21.2</v>
      </c>
      <c r="E24" s="192">
        <v>6.1</v>
      </c>
      <c r="F24" s="192">
        <v>68.8</v>
      </c>
      <c r="G24" s="106">
        <v>84.6</v>
      </c>
      <c r="H24" s="106">
        <v>-5.3</v>
      </c>
      <c r="I24" s="192">
        <v>13.6</v>
      </c>
      <c r="J24" s="192">
        <v>37.200000000000003</v>
      </c>
    </row>
    <row r="25" spans="1:10" x14ac:dyDescent="0.35">
      <c r="A25" s="322" t="s">
        <v>159</v>
      </c>
      <c r="B25" s="106">
        <v>118.3</v>
      </c>
      <c r="C25" s="106">
        <v>42.6</v>
      </c>
      <c r="D25" s="106">
        <v>-0.7</v>
      </c>
      <c r="E25" s="106">
        <v>-18.399999999999999</v>
      </c>
      <c r="F25" s="106">
        <v>-10.6</v>
      </c>
      <c r="G25" s="106">
        <v>74.900000000000006</v>
      </c>
      <c r="H25" s="106">
        <v>-116</v>
      </c>
      <c r="I25" s="106">
        <v>-93.8</v>
      </c>
      <c r="J25" s="106">
        <v>-107</v>
      </c>
    </row>
    <row r="26" spans="1:10" x14ac:dyDescent="0.35">
      <c r="A26" s="322" t="s">
        <v>160</v>
      </c>
      <c r="B26" s="106">
        <v>11</v>
      </c>
      <c r="C26" s="106">
        <v>98.4</v>
      </c>
      <c r="D26" s="106">
        <v>-146.69999999999999</v>
      </c>
      <c r="E26" s="317">
        <v>-107.5</v>
      </c>
      <c r="F26" s="235">
        <v>-67.099999999999994</v>
      </c>
      <c r="G26" s="106">
        <v>117.8</v>
      </c>
      <c r="H26" s="106">
        <v>-243.9</v>
      </c>
      <c r="I26" s="106">
        <v>-200.7</v>
      </c>
      <c r="J26" s="106">
        <v>-148.9</v>
      </c>
    </row>
    <row r="27" spans="1:10" x14ac:dyDescent="0.35">
      <c r="A27" s="322" t="s">
        <v>195</v>
      </c>
      <c r="B27" s="106">
        <v>-29.8</v>
      </c>
      <c r="C27" s="106">
        <v>58.8</v>
      </c>
      <c r="D27" s="106">
        <v>3.5</v>
      </c>
      <c r="E27" s="106">
        <v>-16.8</v>
      </c>
      <c r="F27" s="106">
        <v>-39.299999999999997</v>
      </c>
      <c r="G27" s="106">
        <v>-216.8</v>
      </c>
      <c r="H27" s="106">
        <v>-37.299999999999997</v>
      </c>
      <c r="I27" s="106">
        <v>-70.3</v>
      </c>
      <c r="J27" s="106">
        <v>-111.7</v>
      </c>
    </row>
    <row r="28" spans="1:10" x14ac:dyDescent="0.35">
      <c r="A28" s="104" t="s">
        <v>196</v>
      </c>
      <c r="B28" s="107">
        <f t="shared" ref="B28:I28" si="0">SUM(B6:B27)</f>
        <v>-335.1</v>
      </c>
      <c r="C28" s="107">
        <f t="shared" si="0"/>
        <v>4.3999999999999915</v>
      </c>
      <c r="D28" s="107">
        <f t="shared" si="0"/>
        <v>-170.6</v>
      </c>
      <c r="E28" s="107">
        <f t="shared" si="0"/>
        <v>-179.4</v>
      </c>
      <c r="F28" s="107">
        <v>-40.1</v>
      </c>
      <c r="G28" s="107">
        <f t="shared" si="0"/>
        <v>-2.1999999999996476</v>
      </c>
      <c r="H28" s="107">
        <f t="shared" si="0"/>
        <v>-214.89999999999998</v>
      </c>
      <c r="I28" s="107">
        <f t="shared" si="0"/>
        <v>-158.30000000000001</v>
      </c>
      <c r="J28" s="107">
        <v>-100.6</v>
      </c>
    </row>
    <row r="29" spans="1:10" ht="14.25" x14ac:dyDescent="0.4">
      <c r="A29" s="103" t="s">
        <v>197</v>
      </c>
      <c r="B29" s="106"/>
      <c r="C29" s="106"/>
      <c r="D29" s="106"/>
      <c r="E29" s="106"/>
      <c r="F29" s="106"/>
      <c r="G29" s="106"/>
      <c r="H29" s="106"/>
      <c r="I29" s="279"/>
      <c r="J29" s="106"/>
    </row>
    <row r="30" spans="1:10" x14ac:dyDescent="0.35">
      <c r="A30" s="57" t="s">
        <v>198</v>
      </c>
      <c r="B30" s="106">
        <v>-77.3</v>
      </c>
      <c r="C30" s="106">
        <v>-129.1</v>
      </c>
      <c r="D30" s="106">
        <v>-20.6</v>
      </c>
      <c r="E30" s="106">
        <v>-31.3</v>
      </c>
      <c r="F30" s="106">
        <v>-61.5</v>
      </c>
      <c r="G30" s="106">
        <v>-84.2</v>
      </c>
      <c r="H30" s="106">
        <v>-13.7</v>
      </c>
      <c r="I30" s="281">
        <v>-30.3</v>
      </c>
      <c r="J30" s="106">
        <v>-47.4</v>
      </c>
    </row>
    <row r="31" spans="1:10" x14ac:dyDescent="0.35">
      <c r="A31" s="57" t="s">
        <v>199</v>
      </c>
      <c r="B31" s="106">
        <v>0</v>
      </c>
      <c r="C31" s="106">
        <v>0</v>
      </c>
      <c r="D31" s="106">
        <v>0.2</v>
      </c>
      <c r="E31" s="106">
        <v>0.3</v>
      </c>
      <c r="F31" s="106">
        <v>0.5</v>
      </c>
      <c r="G31" s="106">
        <v>0</v>
      </c>
      <c r="H31" s="106">
        <v>0</v>
      </c>
      <c r="I31" s="281">
        <v>0.3</v>
      </c>
      <c r="J31" s="106">
        <v>0.4</v>
      </c>
    </row>
    <row r="32" spans="1:10" x14ac:dyDescent="0.35">
      <c r="A32" s="57" t="s">
        <v>200</v>
      </c>
      <c r="B32" s="106">
        <v>-57.1</v>
      </c>
      <c r="C32" s="106">
        <v>-99.9</v>
      </c>
      <c r="D32" s="106">
        <v>0</v>
      </c>
      <c r="E32" s="106">
        <v>0</v>
      </c>
      <c r="F32" s="106">
        <v>-22.2</v>
      </c>
      <c r="G32" s="106">
        <v>-35.5</v>
      </c>
      <c r="H32" s="106">
        <v>-262.2</v>
      </c>
      <c r="I32" s="233">
        <v>-268.5</v>
      </c>
      <c r="J32" s="106">
        <v>-268.5</v>
      </c>
    </row>
    <row r="33" spans="1:10" x14ac:dyDescent="0.35">
      <c r="A33" s="323" t="s">
        <v>201</v>
      </c>
      <c r="B33" s="106">
        <v>10.199999999999999</v>
      </c>
      <c r="C33" s="106">
        <v>0</v>
      </c>
      <c r="D33" s="106">
        <v>0</v>
      </c>
      <c r="E33" s="106">
        <v>0</v>
      </c>
      <c r="F33" s="106">
        <v>0</v>
      </c>
      <c r="G33" s="106">
        <v>0</v>
      </c>
      <c r="H33" s="106">
        <v>0</v>
      </c>
      <c r="I33" s="192">
        <v>0</v>
      </c>
      <c r="J33" s="106">
        <v>0</v>
      </c>
    </row>
    <row r="34" spans="1:10" x14ac:dyDescent="0.35">
      <c r="A34" s="323" t="s">
        <v>202</v>
      </c>
      <c r="B34" s="106">
        <v>-17.3</v>
      </c>
      <c r="C34" s="106">
        <v>0</v>
      </c>
      <c r="D34" s="106">
        <v>0</v>
      </c>
      <c r="E34" s="106">
        <v>0</v>
      </c>
      <c r="F34" s="106">
        <v>0</v>
      </c>
      <c r="G34" s="106">
        <v>0</v>
      </c>
      <c r="H34" s="106">
        <v>0</v>
      </c>
      <c r="I34" s="106">
        <v>0</v>
      </c>
      <c r="J34" s="106">
        <v>0</v>
      </c>
    </row>
    <row r="35" spans="1:10" x14ac:dyDescent="0.35">
      <c r="A35" s="57" t="s">
        <v>203</v>
      </c>
      <c r="B35" s="106">
        <v>0</v>
      </c>
      <c r="C35" s="106">
        <v>0</v>
      </c>
      <c r="D35" s="106">
        <v>0</v>
      </c>
      <c r="E35" s="106">
        <v>-6.1</v>
      </c>
      <c r="F35" s="106">
        <v>-7.2</v>
      </c>
      <c r="G35" s="106">
        <v>-8.6999999999999993</v>
      </c>
      <c r="H35" s="106">
        <v>0</v>
      </c>
      <c r="I35" s="106">
        <v>-1.7</v>
      </c>
      <c r="J35" s="106">
        <v>-3.9</v>
      </c>
    </row>
    <row r="36" spans="1:10" x14ac:dyDescent="0.35">
      <c r="A36" s="57" t="s">
        <v>204</v>
      </c>
      <c r="B36" s="106">
        <v>0</v>
      </c>
      <c r="C36" s="106">
        <v>0</v>
      </c>
      <c r="D36" s="106">
        <v>0</v>
      </c>
      <c r="E36" s="106">
        <v>0</v>
      </c>
      <c r="F36" s="106">
        <v>-85</v>
      </c>
      <c r="G36" s="106">
        <v>-85</v>
      </c>
      <c r="H36" s="106">
        <v>0</v>
      </c>
      <c r="I36" s="106">
        <v>0</v>
      </c>
      <c r="J36" s="106">
        <v>0</v>
      </c>
    </row>
    <row r="37" spans="1:10" x14ac:dyDescent="0.35">
      <c r="A37" s="323" t="s">
        <v>205</v>
      </c>
      <c r="B37" s="106">
        <v>0</v>
      </c>
      <c r="C37" s="106">
        <v>84.8</v>
      </c>
      <c r="D37" s="106">
        <v>0</v>
      </c>
      <c r="E37" s="106">
        <v>0</v>
      </c>
      <c r="F37" s="106">
        <v>0</v>
      </c>
      <c r="G37" s="106">
        <v>0</v>
      </c>
      <c r="H37" s="106">
        <v>0</v>
      </c>
      <c r="I37" s="106">
        <v>0</v>
      </c>
      <c r="J37" s="106">
        <v>0</v>
      </c>
    </row>
    <row r="38" spans="1:10" x14ac:dyDescent="0.35">
      <c r="A38" s="57" t="s">
        <v>206</v>
      </c>
      <c r="B38" s="106">
        <v>3.8</v>
      </c>
      <c r="C38" s="106">
        <v>1</v>
      </c>
      <c r="D38" s="106">
        <v>0.2</v>
      </c>
      <c r="E38" s="106">
        <v>0.2</v>
      </c>
      <c r="F38" s="106">
        <v>0.1</v>
      </c>
      <c r="G38" s="106">
        <v>-4.5999999999999996</v>
      </c>
      <c r="H38" s="106">
        <v>0</v>
      </c>
      <c r="I38" s="106">
        <v>0</v>
      </c>
      <c r="J38" s="106">
        <v>0</v>
      </c>
    </row>
    <row r="39" spans="1:10" x14ac:dyDescent="0.35">
      <c r="A39" s="104" t="s">
        <v>207</v>
      </c>
      <c r="B39" s="107">
        <f t="shared" ref="B39:I39" si="1">SUM(B30:B38)</f>
        <v>-137.69999999999999</v>
      </c>
      <c r="C39" s="107">
        <f t="shared" si="1"/>
        <v>-143.19999999999999</v>
      </c>
      <c r="D39" s="107">
        <f t="shared" si="1"/>
        <v>-20.200000000000003</v>
      </c>
      <c r="E39" s="107">
        <f t="shared" si="1"/>
        <v>-36.9</v>
      </c>
      <c r="F39" s="107">
        <v>-175.3</v>
      </c>
      <c r="G39" s="107">
        <f t="shared" si="1"/>
        <v>-218</v>
      </c>
      <c r="H39" s="107">
        <f t="shared" si="1"/>
        <v>-275.89999999999998</v>
      </c>
      <c r="I39" s="107">
        <f t="shared" si="1"/>
        <v>-300.2</v>
      </c>
      <c r="J39" s="107">
        <v>-319.39999999999998</v>
      </c>
    </row>
    <row r="40" spans="1:10" ht="13.9" x14ac:dyDescent="0.4">
      <c r="A40" s="103" t="s">
        <v>208</v>
      </c>
      <c r="B40" s="106"/>
      <c r="C40" s="106"/>
      <c r="D40" s="106"/>
      <c r="E40" s="106"/>
      <c r="F40" s="106"/>
      <c r="G40" s="106"/>
      <c r="H40" s="106"/>
      <c r="I40" s="106"/>
      <c r="J40" s="106"/>
    </row>
    <row r="41" spans="1:10" x14ac:dyDescent="0.35">
      <c r="A41" s="57" t="s">
        <v>209</v>
      </c>
      <c r="B41" s="106">
        <v>39.799999999999997</v>
      </c>
      <c r="C41" s="106">
        <v>23.4</v>
      </c>
      <c r="D41" s="106">
        <v>6.4</v>
      </c>
      <c r="E41" s="106">
        <v>8.8000000000000007</v>
      </c>
      <c r="F41" s="106">
        <v>9</v>
      </c>
      <c r="G41" s="106">
        <v>9</v>
      </c>
      <c r="H41" s="106">
        <v>0</v>
      </c>
      <c r="I41" s="106">
        <v>0.1</v>
      </c>
      <c r="J41" s="106">
        <v>0.1</v>
      </c>
    </row>
    <row r="42" spans="1:10" x14ac:dyDescent="0.35">
      <c r="A42" s="57" t="s">
        <v>210</v>
      </c>
      <c r="B42" s="106">
        <v>-2.9</v>
      </c>
      <c r="C42" s="106">
        <v>-4.5</v>
      </c>
      <c r="D42" s="106">
        <v>-2.1</v>
      </c>
      <c r="E42" s="106">
        <v>-2.1</v>
      </c>
      <c r="F42" s="106">
        <v>-6.7</v>
      </c>
      <c r="G42" s="106">
        <v>-15.2</v>
      </c>
      <c r="H42" s="106">
        <v>-3.1</v>
      </c>
      <c r="I42" s="106">
        <v>-5.8</v>
      </c>
      <c r="J42" s="106">
        <v>-25.2</v>
      </c>
    </row>
    <row r="43" spans="1:10" x14ac:dyDescent="0.35">
      <c r="A43" s="323" t="s">
        <v>211</v>
      </c>
      <c r="B43" s="106">
        <v>0</v>
      </c>
      <c r="C43" s="106">
        <v>0</v>
      </c>
      <c r="D43" s="106">
        <v>0</v>
      </c>
      <c r="E43" s="106">
        <v>0</v>
      </c>
      <c r="F43" s="106">
        <v>0</v>
      </c>
      <c r="G43" s="106">
        <v>0</v>
      </c>
      <c r="H43" s="106">
        <v>0</v>
      </c>
      <c r="I43" s="106">
        <v>0</v>
      </c>
      <c r="J43" s="106">
        <v>0</v>
      </c>
    </row>
    <row r="44" spans="1:10" x14ac:dyDescent="0.35">
      <c r="A44" s="57" t="s">
        <v>212</v>
      </c>
      <c r="B44" s="106">
        <v>0</v>
      </c>
      <c r="C44" s="106">
        <v>-8.4</v>
      </c>
      <c r="D44" s="106">
        <v>-2.5</v>
      </c>
      <c r="E44" s="106">
        <v>-7.8</v>
      </c>
      <c r="F44" s="106">
        <v>-22.3</v>
      </c>
      <c r="G44" s="106">
        <v>-22.3</v>
      </c>
      <c r="H44" s="106">
        <v>0</v>
      </c>
      <c r="I44" s="106">
        <v>-6.7</v>
      </c>
      <c r="J44" s="106">
        <v>-16.399999999999999</v>
      </c>
    </row>
    <row r="45" spans="1:10" x14ac:dyDescent="0.35">
      <c r="A45" s="57" t="s">
        <v>213</v>
      </c>
      <c r="B45" s="106">
        <v>639.79999999999995</v>
      </c>
      <c r="C45" s="106">
        <v>318.7</v>
      </c>
      <c r="D45" s="106">
        <v>250</v>
      </c>
      <c r="E45" s="106">
        <v>250</v>
      </c>
      <c r="F45" s="106">
        <v>2936.5</v>
      </c>
      <c r="G45" s="106">
        <v>2936.5</v>
      </c>
      <c r="H45" s="106">
        <v>0</v>
      </c>
      <c r="I45" s="106">
        <v>0</v>
      </c>
      <c r="J45" s="106">
        <v>0</v>
      </c>
    </row>
    <row r="46" spans="1:10" x14ac:dyDescent="0.35">
      <c r="A46" s="57" t="s">
        <v>214</v>
      </c>
      <c r="B46" s="106">
        <v>-313.5</v>
      </c>
      <c r="C46" s="106">
        <v>-150.30000000000001</v>
      </c>
      <c r="D46" s="106">
        <v>-26.6</v>
      </c>
      <c r="E46" s="106">
        <v>-54</v>
      </c>
      <c r="F46" s="106">
        <v>-3126.1</v>
      </c>
      <c r="G46" s="106">
        <v>-3133.2</v>
      </c>
      <c r="H46" s="106">
        <v>-6.8</v>
      </c>
      <c r="I46" s="106">
        <v>-13.7</v>
      </c>
      <c r="J46" s="106">
        <v>-20.3</v>
      </c>
    </row>
    <row r="47" spans="1:10" x14ac:dyDescent="0.35">
      <c r="A47" s="57" t="s">
        <v>215</v>
      </c>
      <c r="B47" s="106">
        <v>0</v>
      </c>
      <c r="C47" s="106">
        <v>-4.4000000000000004</v>
      </c>
      <c r="D47" s="106">
        <v>-1.8</v>
      </c>
      <c r="E47" s="106">
        <v>-1.8</v>
      </c>
      <c r="F47" s="106">
        <v>-24.4</v>
      </c>
      <c r="G47" s="106">
        <v>-24.4</v>
      </c>
      <c r="H47" s="106">
        <v>0</v>
      </c>
      <c r="I47" s="106">
        <v>0</v>
      </c>
      <c r="J47" s="106">
        <v>0</v>
      </c>
    </row>
    <row r="48" spans="1:10" x14ac:dyDescent="0.35">
      <c r="A48" s="57" t="s">
        <v>216</v>
      </c>
      <c r="B48" s="106">
        <v>0</v>
      </c>
      <c r="C48" s="106">
        <v>0</v>
      </c>
      <c r="D48" s="106">
        <v>0</v>
      </c>
      <c r="E48" s="106">
        <v>0</v>
      </c>
      <c r="F48" s="106">
        <v>831.4</v>
      </c>
      <c r="G48" s="106">
        <v>831.4</v>
      </c>
      <c r="H48" s="106">
        <v>0</v>
      </c>
      <c r="I48" s="106">
        <v>0</v>
      </c>
      <c r="J48" s="106">
        <v>0</v>
      </c>
    </row>
    <row r="49" spans="1:10" x14ac:dyDescent="0.35">
      <c r="A49" s="57" t="s">
        <v>217</v>
      </c>
      <c r="B49" s="106">
        <v>0</v>
      </c>
      <c r="C49" s="106">
        <v>0</v>
      </c>
      <c r="D49" s="106">
        <v>0</v>
      </c>
      <c r="E49" s="106">
        <v>0</v>
      </c>
      <c r="F49" s="106">
        <v>179.5</v>
      </c>
      <c r="G49" s="106">
        <v>179.5</v>
      </c>
      <c r="H49" s="106">
        <v>0</v>
      </c>
      <c r="I49" s="106">
        <v>0</v>
      </c>
      <c r="J49" s="106">
        <v>0</v>
      </c>
    </row>
    <row r="50" spans="1:10" x14ac:dyDescent="0.35">
      <c r="A50" s="57" t="s">
        <v>218</v>
      </c>
      <c r="B50" s="106">
        <v>0</v>
      </c>
      <c r="C50" s="106">
        <v>0</v>
      </c>
      <c r="D50" s="106">
        <v>0</v>
      </c>
      <c r="E50" s="106">
        <v>0</v>
      </c>
      <c r="F50" s="106">
        <v>-17</v>
      </c>
      <c r="G50" s="106">
        <v>-17.3</v>
      </c>
      <c r="H50" s="106">
        <v>0</v>
      </c>
      <c r="I50" s="106">
        <v>0</v>
      </c>
      <c r="J50" s="106">
        <v>0</v>
      </c>
    </row>
    <row r="51" spans="1:10" x14ac:dyDescent="0.35">
      <c r="A51" s="57" t="s">
        <v>219</v>
      </c>
      <c r="B51" s="106">
        <v>-6.7</v>
      </c>
      <c r="C51" s="106">
        <v>-9.1</v>
      </c>
      <c r="D51" s="106">
        <v>-0.9</v>
      </c>
      <c r="E51" s="106">
        <v>-7.5</v>
      </c>
      <c r="F51" s="106">
        <v>-8.8000000000000007</v>
      </c>
      <c r="G51" s="106">
        <v>-10.8</v>
      </c>
      <c r="H51" s="106">
        <v>-2.8</v>
      </c>
      <c r="I51" s="106">
        <v>-6</v>
      </c>
      <c r="J51" s="106">
        <v>-9.1999999999999993</v>
      </c>
    </row>
    <row r="52" spans="1:10" x14ac:dyDescent="0.35">
      <c r="A52" s="57" t="s">
        <v>220</v>
      </c>
      <c r="B52" s="106">
        <v>0</v>
      </c>
      <c r="C52" s="106">
        <v>2.2999999999999998</v>
      </c>
      <c r="D52" s="106">
        <v>-1.5</v>
      </c>
      <c r="E52" s="106">
        <v>-4.5</v>
      </c>
      <c r="F52" s="106">
        <v>-6.9</v>
      </c>
      <c r="G52" s="106">
        <v>-7.3</v>
      </c>
      <c r="H52" s="106">
        <v>0.7</v>
      </c>
      <c r="I52" s="106">
        <v>0.2</v>
      </c>
      <c r="J52" s="106">
        <v>0.1</v>
      </c>
    </row>
    <row r="53" spans="1:10" x14ac:dyDescent="0.35">
      <c r="A53" s="104" t="s">
        <v>221</v>
      </c>
      <c r="B53" s="107">
        <f t="shared" ref="B53:I53" si="2">SUM(B41:B52)</f>
        <v>356.49999999999994</v>
      </c>
      <c r="C53" s="107">
        <f t="shared" si="2"/>
        <v>167.7</v>
      </c>
      <c r="D53" s="107">
        <f t="shared" si="2"/>
        <v>221</v>
      </c>
      <c r="E53" s="107">
        <f t="shared" si="2"/>
        <v>181.1</v>
      </c>
      <c r="F53" s="107">
        <v>744.2</v>
      </c>
      <c r="G53" s="107">
        <f t="shared" si="2"/>
        <v>725.90000000000032</v>
      </c>
      <c r="H53" s="107">
        <f t="shared" si="2"/>
        <v>-12</v>
      </c>
      <c r="I53" s="107">
        <f t="shared" si="2"/>
        <v>-31.900000000000002</v>
      </c>
      <c r="J53" s="107">
        <v>-70.900000000000006</v>
      </c>
    </row>
    <row r="54" spans="1:10" ht="5.85" customHeight="1" x14ac:dyDescent="0.35">
      <c r="A54" s="216"/>
      <c r="B54" s="106"/>
      <c r="C54" s="106"/>
      <c r="D54" s="106"/>
      <c r="E54" s="106"/>
      <c r="F54" s="106"/>
      <c r="G54" s="106"/>
      <c r="H54" s="106"/>
      <c r="I54" s="106"/>
      <c r="J54" s="106"/>
    </row>
    <row r="55" spans="1:10" x14ac:dyDescent="0.35">
      <c r="A55" s="104" t="s">
        <v>222</v>
      </c>
      <c r="B55" s="107">
        <f>SUM(B28,B39,B53)</f>
        <v>-116.30000000000007</v>
      </c>
      <c r="C55" s="107">
        <f>SUM(C28,C39,C53)</f>
        <v>28.899999999999977</v>
      </c>
      <c r="D55" s="107">
        <f>SUM(D28,D39,D53)</f>
        <v>30.199999999999989</v>
      </c>
      <c r="E55" s="107">
        <v>-35.200000000000003</v>
      </c>
      <c r="F55" s="107">
        <v>528.79999999999995</v>
      </c>
      <c r="G55" s="107">
        <f>SUM(G53,G39,G28)</f>
        <v>505.70000000000067</v>
      </c>
      <c r="H55" s="107">
        <f>SUM(H28,H39,H53)</f>
        <v>-502.79999999999995</v>
      </c>
      <c r="I55" s="107">
        <v>-490.4</v>
      </c>
      <c r="J55" s="107">
        <v>-490.9</v>
      </c>
    </row>
    <row r="56" spans="1:10" x14ac:dyDescent="0.35">
      <c r="A56" s="216" t="s">
        <v>223</v>
      </c>
      <c r="B56" s="106">
        <v>547.9</v>
      </c>
      <c r="C56" s="106">
        <v>424.8</v>
      </c>
      <c r="D56" s="106">
        <v>467.9</v>
      </c>
      <c r="E56" s="106">
        <v>467.9</v>
      </c>
      <c r="F56" s="106">
        <v>467.9</v>
      </c>
      <c r="G56" s="106">
        <v>467.9</v>
      </c>
      <c r="H56" s="106">
        <v>965.4</v>
      </c>
      <c r="I56" s="106">
        <v>965.4</v>
      </c>
      <c r="J56" s="106">
        <v>965.4</v>
      </c>
    </row>
    <row r="57" spans="1:10" x14ac:dyDescent="0.35">
      <c r="A57" s="216" t="s">
        <v>224</v>
      </c>
      <c r="B57" s="106">
        <v>-6.8</v>
      </c>
      <c r="C57" s="106">
        <v>14.2</v>
      </c>
      <c r="D57" s="106">
        <v>5.2</v>
      </c>
      <c r="E57" s="106">
        <v>1.9</v>
      </c>
      <c r="F57" s="106">
        <v>0.5</v>
      </c>
      <c r="G57" s="106">
        <v>-8.1999999999999993</v>
      </c>
      <c r="H57" s="106">
        <v>0.7</v>
      </c>
      <c r="I57" s="106">
        <v>1.5</v>
      </c>
      <c r="J57" s="106">
        <v>-5</v>
      </c>
    </row>
    <row r="58" spans="1:10" ht="13.9" thickBot="1" x14ac:dyDescent="0.4">
      <c r="A58" s="105" t="s">
        <v>225</v>
      </c>
      <c r="B58" s="129">
        <f t="shared" ref="B58:I58" si="3">SUM(B55:B57)</f>
        <v>424.7999999999999</v>
      </c>
      <c r="C58" s="129">
        <f t="shared" si="3"/>
        <v>467.9</v>
      </c>
      <c r="D58" s="129">
        <f t="shared" si="3"/>
        <v>503.29999999999995</v>
      </c>
      <c r="E58" s="129">
        <f t="shared" si="3"/>
        <v>434.59999999999997</v>
      </c>
      <c r="F58" s="129">
        <v>997.2</v>
      </c>
      <c r="G58" s="129">
        <f t="shared" si="3"/>
        <v>965.40000000000055</v>
      </c>
      <c r="H58" s="129">
        <f t="shared" si="3"/>
        <v>463.3</v>
      </c>
      <c r="I58" s="129">
        <f t="shared" si="3"/>
        <v>476.5</v>
      </c>
      <c r="J58" s="129">
        <v>469.5</v>
      </c>
    </row>
    <row r="59" spans="1:10" ht="13.9" thickTop="1" x14ac:dyDescent="0.35">
      <c r="A59" s="216"/>
      <c r="C59" s="216"/>
      <c r="G59" s="216"/>
    </row>
    <row r="61" spans="1:10" ht="13.9" x14ac:dyDescent="0.4">
      <c r="A61" s="366"/>
      <c r="B61" s="366"/>
      <c r="C61" s="366"/>
      <c r="D61" s="309"/>
      <c r="E61" s="309"/>
      <c r="F61" s="311"/>
      <c r="G61" s="216"/>
      <c r="I61" s="309"/>
      <c r="J61" s="311"/>
    </row>
    <row r="62" spans="1:10" ht="13.9" x14ac:dyDescent="0.4">
      <c r="A62" s="366"/>
      <c r="B62" s="366"/>
      <c r="C62" s="366"/>
      <c r="D62" s="309"/>
      <c r="E62" s="309"/>
      <c r="F62" s="311"/>
      <c r="G62" s="216"/>
      <c r="I62" s="309"/>
      <c r="J62" s="311"/>
    </row>
    <row r="80" spans="14:14" ht="13.9" x14ac:dyDescent="0.4">
      <c r="N80" s="339"/>
    </row>
    <row r="83" spans="14:15" x14ac:dyDescent="0.35">
      <c r="N83" s="343">
        <v>13.9</v>
      </c>
      <c r="O83" s="344" t="s">
        <v>272</v>
      </c>
    </row>
  </sheetData>
  <mergeCells count="1">
    <mergeCell ref="A61:C62"/>
  </mergeCells>
  <pageMargins left="0.25" right="0.25" top="0.75" bottom="0.75" header="0.3" footer="0.3"/>
  <pageSetup scale="5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83"/>
  <sheetViews>
    <sheetView showGridLines="0" zoomScaleNormal="100" workbookViewId="0">
      <selection activeCell="O83" sqref="O83"/>
    </sheetView>
  </sheetViews>
  <sheetFormatPr defaultColWidth="8.86328125" defaultRowHeight="13.5" outlineLevelCol="1" x14ac:dyDescent="0.35"/>
  <cols>
    <col min="1" max="1" width="54" style="22" customWidth="1"/>
    <col min="2" max="2" width="22.73046875" style="216" hidden="1" customWidth="1" outlineLevel="1"/>
    <col min="3" max="4" width="22.73046875" style="22" hidden="1" customWidth="1" outlineLevel="1"/>
    <col min="5" max="5" width="22.73046875" style="216" hidden="1" customWidth="1" outlineLevel="1"/>
    <col min="6" max="6" width="15.3984375" style="216" hidden="1" customWidth="1" outlineLevel="1"/>
    <col min="7" max="7" width="19.73046875" style="216" hidden="1" customWidth="1" outlineLevel="1"/>
    <col min="8" max="8" width="22.73046875" style="216" customWidth="1" collapsed="1"/>
    <col min="9" max="9" width="22.73046875" style="216" customWidth="1"/>
    <col min="10" max="10" width="22.73046875" style="22" hidden="1" customWidth="1" outlineLevel="1"/>
    <col min="11" max="11" width="20.265625" style="22" hidden="1" customWidth="1" outlineLevel="1"/>
    <col min="12" max="12" width="16" style="216" hidden="1" customWidth="1" outlineLevel="1"/>
    <col min="13" max="13" width="15.3984375" style="216" hidden="1" customWidth="1" outlineLevel="1"/>
    <col min="14" max="14" width="19.73046875" style="216" hidden="1" customWidth="1" outlineLevel="1"/>
    <col min="15" max="15" width="22.73046875" style="216" customWidth="1" collapsed="1"/>
    <col min="16" max="16" width="22.73046875" style="216" customWidth="1"/>
    <col min="17" max="16384" width="8.86328125" style="22"/>
  </cols>
  <sheetData>
    <row r="1" spans="1:18" ht="13.9" x14ac:dyDescent="0.4">
      <c r="A1" s="38" t="s">
        <v>226</v>
      </c>
      <c r="C1" s="216"/>
      <c r="D1" s="216"/>
      <c r="J1" s="216"/>
      <c r="K1" s="216"/>
      <c r="Q1" s="216"/>
      <c r="R1" s="216"/>
    </row>
    <row r="2" spans="1:18" x14ac:dyDescent="0.35">
      <c r="A2" s="25" t="s">
        <v>86</v>
      </c>
      <c r="C2" s="216"/>
      <c r="D2" s="216"/>
      <c r="J2" s="216"/>
      <c r="K2" s="216"/>
    </row>
    <row r="3" spans="1:18" ht="27.75" x14ac:dyDescent="0.4">
      <c r="A3" s="216"/>
      <c r="B3" s="149" t="s">
        <v>111</v>
      </c>
      <c r="C3" s="149" t="s">
        <v>62</v>
      </c>
      <c r="D3" s="149" t="s">
        <v>111</v>
      </c>
      <c r="E3" s="294" t="s">
        <v>62</v>
      </c>
      <c r="F3" s="149" t="s">
        <v>62</v>
      </c>
      <c r="G3" s="149" t="s">
        <v>63</v>
      </c>
      <c r="H3" s="312" t="s">
        <v>62</v>
      </c>
      <c r="I3" s="312" t="s">
        <v>264</v>
      </c>
      <c r="J3" s="294" t="s">
        <v>62</v>
      </c>
      <c r="K3" s="294" t="s">
        <v>111</v>
      </c>
      <c r="L3" s="294" t="s">
        <v>62</v>
      </c>
      <c r="M3" s="149" t="s">
        <v>62</v>
      </c>
      <c r="N3" s="149" t="s">
        <v>63</v>
      </c>
      <c r="O3" s="312" t="s">
        <v>62</v>
      </c>
      <c r="P3" s="312" t="s">
        <v>264</v>
      </c>
    </row>
    <row r="4" spans="1:18" ht="13.9" x14ac:dyDescent="0.4">
      <c r="A4" s="216"/>
      <c r="B4" s="150">
        <v>42735</v>
      </c>
      <c r="C4" s="150">
        <v>43100</v>
      </c>
      <c r="D4" s="150">
        <v>43100</v>
      </c>
      <c r="E4" s="293">
        <v>43190</v>
      </c>
      <c r="F4" s="150">
        <v>43281</v>
      </c>
      <c r="G4" s="150">
        <v>43281</v>
      </c>
      <c r="H4" s="313">
        <v>43373</v>
      </c>
      <c r="I4" s="313">
        <v>43373</v>
      </c>
      <c r="J4" s="293">
        <v>43465</v>
      </c>
      <c r="K4" s="293">
        <v>43465</v>
      </c>
      <c r="L4" s="293">
        <v>43555</v>
      </c>
      <c r="M4" s="150">
        <v>43646</v>
      </c>
      <c r="N4" s="150">
        <v>43646</v>
      </c>
      <c r="O4" s="313">
        <v>43738</v>
      </c>
      <c r="P4" s="313">
        <v>43738</v>
      </c>
    </row>
    <row r="5" spans="1:18" ht="13.9" x14ac:dyDescent="0.4">
      <c r="A5" s="329"/>
      <c r="B5" s="231"/>
      <c r="C5" s="231"/>
      <c r="D5" s="118"/>
      <c r="E5" s="231"/>
      <c r="F5" s="231"/>
      <c r="G5" s="231"/>
      <c r="H5" s="118"/>
      <c r="I5" s="118"/>
      <c r="J5" s="118"/>
      <c r="K5" s="118"/>
      <c r="L5" s="118"/>
      <c r="M5" s="231"/>
      <c r="N5" s="231"/>
      <c r="O5" s="118"/>
      <c r="P5" s="118"/>
    </row>
    <row r="6" spans="1:18" x14ac:dyDescent="0.35">
      <c r="A6" s="73" t="s">
        <v>227</v>
      </c>
      <c r="B6" s="236">
        <v>6511.1</v>
      </c>
      <c r="C6" s="232">
        <v>2015.5</v>
      </c>
      <c r="D6" s="130">
        <v>7095</v>
      </c>
      <c r="E6" s="236">
        <v>1849.6</v>
      </c>
      <c r="F6" s="236">
        <v>1943.6</v>
      </c>
      <c r="G6" s="236">
        <v>3793.2</v>
      </c>
      <c r="H6" s="130">
        <v>2055.4</v>
      </c>
      <c r="I6" s="130">
        <v>5848.6</v>
      </c>
      <c r="J6" s="130">
        <v>2358.6999999999998</v>
      </c>
      <c r="K6" s="130">
        <v>8207.2999999999993</v>
      </c>
      <c r="L6" s="130">
        <v>1929.0000000000002</v>
      </c>
      <c r="M6" s="236">
        <v>2068.5</v>
      </c>
      <c r="N6" s="236">
        <v>3997.5</v>
      </c>
      <c r="O6" s="130">
        <v>2081.8000000000002</v>
      </c>
      <c r="P6" s="130">
        <v>6079.3</v>
      </c>
    </row>
    <row r="7" spans="1:18" x14ac:dyDescent="0.35">
      <c r="A7" s="330" t="s">
        <v>97</v>
      </c>
      <c r="B7" s="235">
        <v>-1406</v>
      </c>
      <c r="C7" s="233">
        <v>-440.1</v>
      </c>
      <c r="D7" s="106">
        <v>-1627.3</v>
      </c>
      <c r="E7" s="235">
        <v>-521.79999999999995</v>
      </c>
      <c r="F7" s="235">
        <v>-532.29999999999995</v>
      </c>
      <c r="G7" s="235">
        <v>-1054.0999999999999</v>
      </c>
      <c r="H7" s="106">
        <v>-567.5</v>
      </c>
      <c r="I7" s="106">
        <v>-1621.6</v>
      </c>
      <c r="J7" s="106">
        <v>-650.20000000000005</v>
      </c>
      <c r="K7" s="106">
        <v>-2271.8000000000002</v>
      </c>
      <c r="L7" s="106">
        <v>-531</v>
      </c>
      <c r="M7" s="235">
        <v>-545.6</v>
      </c>
      <c r="N7" s="235">
        <v>-1076.5999999999999</v>
      </c>
      <c r="O7" s="106">
        <v>-569.4</v>
      </c>
      <c r="P7" s="106">
        <v>-1645.9999999999998</v>
      </c>
    </row>
    <row r="8" spans="1:18" x14ac:dyDescent="0.35">
      <c r="A8" s="331" t="s">
        <v>228</v>
      </c>
      <c r="B8" s="234">
        <f t="shared" ref="B8:L8" si="0">SUM(B6:B7)</f>
        <v>5105.1000000000004</v>
      </c>
      <c r="C8" s="234">
        <f t="shared" si="0"/>
        <v>1575.4</v>
      </c>
      <c r="D8" s="131">
        <f t="shared" si="0"/>
        <v>5467.7</v>
      </c>
      <c r="E8" s="234">
        <f t="shared" si="0"/>
        <v>1327.8</v>
      </c>
      <c r="F8" s="234">
        <v>1411.3</v>
      </c>
      <c r="G8" s="234">
        <v>2739.1</v>
      </c>
      <c r="H8" s="131">
        <v>1487.9</v>
      </c>
      <c r="I8" s="131">
        <v>4227</v>
      </c>
      <c r="J8" s="131">
        <f t="shared" si="0"/>
        <v>1708.4999999999998</v>
      </c>
      <c r="K8" s="131">
        <f t="shared" si="0"/>
        <v>5935.4999999999991</v>
      </c>
      <c r="L8" s="131">
        <f t="shared" si="0"/>
        <v>1398.0000000000002</v>
      </c>
      <c r="M8" s="234">
        <v>1522.9</v>
      </c>
      <c r="N8" s="234">
        <v>2920.9</v>
      </c>
      <c r="O8" s="131">
        <v>1512.4</v>
      </c>
      <c r="P8" s="131">
        <v>4433.3</v>
      </c>
    </row>
    <row r="9" spans="1:18" x14ac:dyDescent="0.35">
      <c r="A9" s="332"/>
      <c r="B9" s="235"/>
      <c r="C9" s="235"/>
      <c r="D9" s="106"/>
      <c r="E9" s="235"/>
      <c r="F9" s="235"/>
      <c r="G9" s="235"/>
      <c r="H9" s="106"/>
      <c r="I9" s="106"/>
      <c r="J9" s="106"/>
      <c r="K9" s="106"/>
      <c r="L9" s="106"/>
      <c r="M9" s="235"/>
      <c r="N9" s="235"/>
      <c r="O9" s="106"/>
      <c r="P9" s="106"/>
    </row>
    <row r="10" spans="1:18" x14ac:dyDescent="0.35">
      <c r="A10" s="332"/>
      <c r="B10" s="235"/>
      <c r="C10" s="235"/>
      <c r="D10" s="106"/>
      <c r="E10" s="235"/>
      <c r="F10" s="235"/>
      <c r="G10" s="235"/>
      <c r="H10" s="106"/>
      <c r="I10" s="106"/>
      <c r="J10" s="106"/>
      <c r="K10" s="106"/>
      <c r="L10" s="106"/>
      <c r="M10" s="235"/>
      <c r="N10" s="235"/>
      <c r="O10" s="106"/>
      <c r="P10" s="106"/>
    </row>
    <row r="11" spans="1:18" x14ac:dyDescent="0.35">
      <c r="A11" s="73" t="s">
        <v>229</v>
      </c>
      <c r="B11" s="235"/>
      <c r="C11" s="235"/>
      <c r="D11" s="106"/>
      <c r="E11" s="235"/>
      <c r="F11" s="235"/>
      <c r="G11" s="235"/>
      <c r="H11" s="106"/>
      <c r="I11" s="106"/>
      <c r="J11" s="106"/>
      <c r="K11" s="106"/>
      <c r="L11" s="106"/>
      <c r="M11" s="235"/>
      <c r="N11" s="235"/>
      <c r="O11" s="106"/>
      <c r="P11" s="106"/>
    </row>
    <row r="12" spans="1:18" x14ac:dyDescent="0.35">
      <c r="A12" s="332" t="s">
        <v>230</v>
      </c>
      <c r="B12" s="236">
        <v>2992.4</v>
      </c>
      <c r="C12" s="236">
        <v>913.8</v>
      </c>
      <c r="D12" s="130">
        <v>3251.7</v>
      </c>
      <c r="E12" s="236">
        <v>787.60000000000014</v>
      </c>
      <c r="F12" s="236">
        <v>868.6</v>
      </c>
      <c r="G12" s="236">
        <v>1656.2</v>
      </c>
      <c r="H12" s="130">
        <v>921.69999999999993</v>
      </c>
      <c r="I12" s="130">
        <v>2577.9</v>
      </c>
      <c r="J12" s="130">
        <v>1014.4</v>
      </c>
      <c r="K12" s="130">
        <v>3592.4</v>
      </c>
      <c r="L12" s="130">
        <v>866.8</v>
      </c>
      <c r="M12" s="236">
        <v>958.6</v>
      </c>
      <c r="N12" s="236">
        <v>1825.4</v>
      </c>
      <c r="O12" s="130">
        <v>957.10000000000014</v>
      </c>
      <c r="P12" s="130">
        <v>2782.5000000000005</v>
      </c>
    </row>
    <row r="13" spans="1:18" x14ac:dyDescent="0.35">
      <c r="A13" s="332" t="s">
        <v>231</v>
      </c>
      <c r="B13" s="235">
        <v>605.9</v>
      </c>
      <c r="C13" s="235">
        <v>222.5</v>
      </c>
      <c r="D13" s="106">
        <v>688.5</v>
      </c>
      <c r="E13" s="235">
        <v>173.29999999999998</v>
      </c>
      <c r="F13" s="235">
        <v>180.9</v>
      </c>
      <c r="G13" s="235">
        <v>354.2</v>
      </c>
      <c r="H13" s="106">
        <v>182.9</v>
      </c>
      <c r="I13" s="106">
        <v>537.1</v>
      </c>
      <c r="J13" s="106">
        <v>247.5</v>
      </c>
      <c r="K13" s="106">
        <v>784.6</v>
      </c>
      <c r="L13" s="106">
        <v>185.39999999999998</v>
      </c>
      <c r="M13" s="235">
        <v>191.8</v>
      </c>
      <c r="N13" s="235">
        <v>377.2</v>
      </c>
      <c r="O13" s="106">
        <v>189.99999999999997</v>
      </c>
      <c r="P13" s="106">
        <v>567.19999999999993</v>
      </c>
    </row>
    <row r="14" spans="1:18" x14ac:dyDescent="0.35">
      <c r="A14" s="333" t="s">
        <v>232</v>
      </c>
      <c r="B14" s="237">
        <v>775.4</v>
      </c>
      <c r="C14" s="237">
        <v>230.1</v>
      </c>
      <c r="D14" s="120">
        <v>863.5</v>
      </c>
      <c r="E14" s="237">
        <v>211.70000000000002</v>
      </c>
      <c r="F14" s="237">
        <v>227.5</v>
      </c>
      <c r="G14" s="237">
        <v>439.2</v>
      </c>
      <c r="H14" s="120">
        <v>225</v>
      </c>
      <c r="I14" s="120">
        <v>664.2</v>
      </c>
      <c r="J14" s="120">
        <v>255.8</v>
      </c>
      <c r="K14" s="120">
        <v>920</v>
      </c>
      <c r="L14" s="120">
        <v>232.8</v>
      </c>
      <c r="M14" s="237">
        <v>253.9</v>
      </c>
      <c r="N14" s="237">
        <v>486.7</v>
      </c>
      <c r="O14" s="120">
        <v>234.9</v>
      </c>
      <c r="P14" s="120">
        <v>721.59999999999991</v>
      </c>
    </row>
    <row r="15" spans="1:18" x14ac:dyDescent="0.35">
      <c r="A15" s="332" t="s">
        <v>233</v>
      </c>
      <c r="B15" s="235">
        <f t="shared" ref="B15:L15" si="1">SUM(B12:B14)</f>
        <v>4373.7</v>
      </c>
      <c r="C15" s="235">
        <f t="shared" si="1"/>
        <v>1366.3999999999999</v>
      </c>
      <c r="D15" s="106">
        <f t="shared" si="1"/>
        <v>4803.7</v>
      </c>
      <c r="E15" s="235">
        <f t="shared" si="1"/>
        <v>1172.6000000000001</v>
      </c>
      <c r="F15" s="235">
        <v>1277</v>
      </c>
      <c r="G15" s="235">
        <v>2449.6</v>
      </c>
      <c r="H15" s="106">
        <v>1329.6</v>
      </c>
      <c r="I15" s="106">
        <v>3779.2</v>
      </c>
      <c r="J15" s="106">
        <f t="shared" si="1"/>
        <v>1517.7</v>
      </c>
      <c r="K15" s="106">
        <f t="shared" si="1"/>
        <v>5297</v>
      </c>
      <c r="L15" s="106">
        <f t="shared" si="1"/>
        <v>1284.9999999999998</v>
      </c>
      <c r="M15" s="235">
        <v>1404.3</v>
      </c>
      <c r="N15" s="235">
        <v>2689.3</v>
      </c>
      <c r="O15" s="106">
        <v>1382.0000000000002</v>
      </c>
      <c r="P15" s="106">
        <v>4071.3</v>
      </c>
    </row>
    <row r="16" spans="1:18" s="216" customFormat="1" x14ac:dyDescent="0.35">
      <c r="A16" s="332"/>
      <c r="B16" s="235"/>
      <c r="C16" s="235"/>
      <c r="D16" s="106"/>
      <c r="E16" s="235"/>
      <c r="F16" s="235"/>
      <c r="G16" s="235"/>
      <c r="H16" s="106"/>
      <c r="I16" s="106"/>
      <c r="J16" s="106"/>
      <c r="K16" s="106"/>
      <c r="L16" s="106"/>
      <c r="M16" s="235"/>
      <c r="N16" s="235"/>
      <c r="O16" s="106"/>
      <c r="P16" s="106"/>
    </row>
    <row r="17" spans="1:16" x14ac:dyDescent="0.35">
      <c r="A17" s="332" t="s">
        <v>68</v>
      </c>
      <c r="B17" s="235">
        <v>260.60000000000002</v>
      </c>
      <c r="C17" s="235">
        <v>77.599999999999994</v>
      </c>
      <c r="D17" s="106">
        <v>270.60000000000002</v>
      </c>
      <c r="E17" s="235">
        <v>69.8</v>
      </c>
      <c r="F17" s="235">
        <v>71.599999999999994</v>
      </c>
      <c r="G17" s="235">
        <v>141.4</v>
      </c>
      <c r="H17" s="106">
        <v>71.599999999999994</v>
      </c>
      <c r="I17" s="106">
        <v>213</v>
      </c>
      <c r="J17" s="106">
        <v>77</v>
      </c>
      <c r="K17" s="106">
        <v>290</v>
      </c>
      <c r="L17" s="106">
        <v>73.5</v>
      </c>
      <c r="M17" s="235">
        <v>74.3</v>
      </c>
      <c r="N17" s="235">
        <v>147.80000000000001</v>
      </c>
      <c r="O17" s="106">
        <v>75</v>
      </c>
      <c r="P17" s="106">
        <v>222.8</v>
      </c>
    </row>
    <row r="18" spans="1:16" ht="15.4" x14ac:dyDescent="0.35">
      <c r="A18" s="332" t="s">
        <v>234</v>
      </c>
      <c r="B18" s="235">
        <v>397</v>
      </c>
      <c r="C18" s="235">
        <v>103.3</v>
      </c>
      <c r="D18" s="106">
        <v>305.10000000000002</v>
      </c>
      <c r="E18" s="235">
        <v>66.100000000000009</v>
      </c>
      <c r="F18" s="235">
        <v>40.6</v>
      </c>
      <c r="G18" s="235">
        <v>106.7</v>
      </c>
      <c r="H18" s="106">
        <v>64.7</v>
      </c>
      <c r="I18" s="106">
        <v>171.4</v>
      </c>
      <c r="J18" s="106">
        <v>70.599999999999994</v>
      </c>
      <c r="K18" s="106">
        <v>242.1</v>
      </c>
      <c r="L18" s="106">
        <v>21.400000000000002</v>
      </c>
      <c r="M18" s="235">
        <v>22.3</v>
      </c>
      <c r="N18" s="235">
        <v>44.2</v>
      </c>
      <c r="O18" s="106">
        <v>29.9</v>
      </c>
      <c r="P18" s="106">
        <v>74.099999999999994</v>
      </c>
    </row>
    <row r="19" spans="1:16" x14ac:dyDescent="0.35">
      <c r="A19" s="332" t="s">
        <v>235</v>
      </c>
      <c r="B19" s="235">
        <v>23.2</v>
      </c>
      <c r="C19" s="235">
        <v>10.7</v>
      </c>
      <c r="D19" s="106">
        <v>27.1</v>
      </c>
      <c r="E19" s="235">
        <v>6.8</v>
      </c>
      <c r="F19" s="235">
        <v>10.199999999999999</v>
      </c>
      <c r="G19" s="235">
        <v>17</v>
      </c>
      <c r="H19" s="106">
        <v>8</v>
      </c>
      <c r="I19" s="106">
        <v>25</v>
      </c>
      <c r="J19" s="106">
        <v>38.5</v>
      </c>
      <c r="K19" s="106">
        <v>63.4</v>
      </c>
      <c r="L19" s="106">
        <v>11.6</v>
      </c>
      <c r="M19" s="235">
        <v>10.6</v>
      </c>
      <c r="N19" s="235">
        <v>22.2</v>
      </c>
      <c r="O19" s="106">
        <v>11.4</v>
      </c>
      <c r="P19" s="106">
        <v>33.6</v>
      </c>
    </row>
    <row r="20" spans="1:16" x14ac:dyDescent="0.35">
      <c r="A20" s="332" t="s">
        <v>236</v>
      </c>
      <c r="B20" s="235">
        <v>47.6</v>
      </c>
      <c r="C20" s="235">
        <v>11.7</v>
      </c>
      <c r="D20" s="106">
        <v>44</v>
      </c>
      <c r="E20" s="235">
        <v>10.4</v>
      </c>
      <c r="F20" s="235">
        <v>9.4</v>
      </c>
      <c r="G20" s="235">
        <v>19.8</v>
      </c>
      <c r="H20" s="106">
        <v>11</v>
      </c>
      <c r="I20" s="106">
        <v>30.8</v>
      </c>
      <c r="J20" s="106">
        <v>2.2000000000000002</v>
      </c>
      <c r="K20" s="106">
        <v>33</v>
      </c>
      <c r="L20" s="106">
        <v>0</v>
      </c>
      <c r="M20" s="235">
        <v>0</v>
      </c>
      <c r="N20" s="235">
        <v>0</v>
      </c>
      <c r="O20" s="106">
        <v>0</v>
      </c>
      <c r="P20" s="106">
        <v>0</v>
      </c>
    </row>
    <row r="21" spans="1:16" s="216" customFormat="1" x14ac:dyDescent="0.35">
      <c r="A21" s="332" t="s">
        <v>237</v>
      </c>
      <c r="B21" s="235">
        <v>0</v>
      </c>
      <c r="C21" s="235">
        <v>0</v>
      </c>
      <c r="D21" s="235">
        <v>0</v>
      </c>
      <c r="E21" s="235">
        <v>0</v>
      </c>
      <c r="F21" s="235">
        <v>0</v>
      </c>
      <c r="G21" s="235">
        <v>0</v>
      </c>
      <c r="H21" s="106">
        <v>0</v>
      </c>
      <c r="I21" s="106">
        <v>0</v>
      </c>
      <c r="J21" s="106">
        <v>0</v>
      </c>
      <c r="K21" s="106">
        <v>0</v>
      </c>
      <c r="L21" s="192">
        <v>3.7</v>
      </c>
      <c r="M21" s="235">
        <v>6</v>
      </c>
      <c r="N21" s="235">
        <v>9.6999999999999993</v>
      </c>
      <c r="O21" s="106">
        <v>8</v>
      </c>
      <c r="P21" s="106">
        <v>17.700000000000003</v>
      </c>
    </row>
    <row r="22" spans="1:16" x14ac:dyDescent="0.35">
      <c r="A22" s="332" t="s">
        <v>238</v>
      </c>
      <c r="B22" s="235">
        <v>3</v>
      </c>
      <c r="C22" s="235">
        <v>5.7</v>
      </c>
      <c r="D22" s="106">
        <v>17.2</v>
      </c>
      <c r="E22" s="235">
        <v>2.1</v>
      </c>
      <c r="F22" s="235">
        <v>2.5</v>
      </c>
      <c r="G22" s="235">
        <v>4.5999999999999996</v>
      </c>
      <c r="H22" s="106">
        <v>3.0000000000000004</v>
      </c>
      <c r="I22" s="106">
        <v>7.6</v>
      </c>
      <c r="J22" s="106">
        <v>2.5</v>
      </c>
      <c r="K22" s="106">
        <v>10</v>
      </c>
      <c r="L22" s="192">
        <v>2.2999999999999998</v>
      </c>
      <c r="M22" s="235">
        <v>5.4</v>
      </c>
      <c r="N22" s="235">
        <v>7.7</v>
      </c>
      <c r="O22" s="106">
        <v>6.1000000000000005</v>
      </c>
      <c r="P22" s="106">
        <v>13.799999999999997</v>
      </c>
    </row>
    <row r="23" spans="1:16" ht="13.9" thickBot="1" x14ac:dyDescent="0.4">
      <c r="A23" s="334" t="s">
        <v>228</v>
      </c>
      <c r="B23" s="238">
        <f>SUM(B15:B22)</f>
        <v>5105.1000000000004</v>
      </c>
      <c r="C23" s="238">
        <f>SUM(C15:C22)</f>
        <v>1575.3999999999999</v>
      </c>
      <c r="D23" s="129">
        <f>SUM(D15:D22)</f>
        <v>5467.7000000000007</v>
      </c>
      <c r="E23" s="238">
        <f>SUM(E15:E22)</f>
        <v>1327.8</v>
      </c>
      <c r="F23" s="238">
        <f t="shared" ref="F23:G23" si="2">SUM(F15:F22)</f>
        <v>1411.3</v>
      </c>
      <c r="G23" s="238">
        <f t="shared" si="2"/>
        <v>2739.1</v>
      </c>
      <c r="H23" s="129">
        <v>1487.8999999999999</v>
      </c>
      <c r="I23" s="129">
        <v>4227</v>
      </c>
      <c r="J23" s="129">
        <f>SUM(J15:J22)</f>
        <v>1708.5</v>
      </c>
      <c r="K23" s="129">
        <f>SUM(K15:K22)</f>
        <v>5935.5</v>
      </c>
      <c r="L23" s="129">
        <f>SUM(L15:L22)</f>
        <v>1397.4999999999998</v>
      </c>
      <c r="M23" s="238">
        <f t="shared" ref="M23" si="3">SUM(M15:M22)</f>
        <v>1522.8999999999999</v>
      </c>
      <c r="N23" s="238">
        <f>SUM(N15:N22)</f>
        <v>2920.8999999999996</v>
      </c>
      <c r="O23" s="129">
        <v>1512.4000000000003</v>
      </c>
      <c r="P23" s="129">
        <v>4433.3000000000011</v>
      </c>
    </row>
    <row r="24" spans="1:16" ht="13.9" thickTop="1" x14ac:dyDescent="0.35">
      <c r="A24" s="20"/>
      <c r="B24" s="185"/>
      <c r="C24" s="185"/>
      <c r="D24" s="185"/>
      <c r="E24" s="185"/>
      <c r="F24" s="185"/>
      <c r="G24" s="185"/>
      <c r="H24" s="185"/>
      <c r="I24" s="185"/>
      <c r="J24" s="185"/>
      <c r="K24" s="216"/>
      <c r="L24" s="185"/>
      <c r="M24" s="185"/>
      <c r="N24" s="185"/>
      <c r="O24" s="185"/>
      <c r="P24" s="185"/>
    </row>
    <row r="25" spans="1:16" x14ac:dyDescent="0.35">
      <c r="A25" s="173" t="s">
        <v>239</v>
      </c>
      <c r="C25" s="216"/>
      <c r="D25" s="216"/>
      <c r="J25" s="216"/>
      <c r="K25" s="216"/>
    </row>
    <row r="26" spans="1:16" ht="13.9" x14ac:dyDescent="0.35">
      <c r="A26" s="271" t="s">
        <v>240</v>
      </c>
      <c r="C26" s="216"/>
      <c r="D26" s="216"/>
      <c r="J26" s="216"/>
      <c r="K26" s="216"/>
    </row>
    <row r="80" spans="14:14" x14ac:dyDescent="0.35">
      <c r="N80" s="338"/>
    </row>
    <row r="83" spans="14:15" x14ac:dyDescent="0.35">
      <c r="N83" s="342"/>
      <c r="O83" s="340"/>
    </row>
  </sheetData>
  <pageMargins left="0.25" right="0.25" top="0.75" bottom="0.75" header="0.3" footer="0.3"/>
  <pageSetup scale="56" orientation="landscape" r:id="rId1"/>
  <ignoredErrors>
    <ignoredError sqref="J23:N23 F23:G23"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IC1179"/>
  <sheetViews>
    <sheetView showGridLines="0" zoomScaleNormal="100" workbookViewId="0">
      <pane xSplit="2" ySplit="5" topLeftCell="C6" activePane="bottomRight" state="frozen"/>
      <selection activeCell="O83" sqref="O83"/>
      <selection pane="topRight" activeCell="O83" sqref="O83"/>
      <selection pane="bottomLeft" activeCell="O83" sqref="O83"/>
      <selection pane="bottomRight" activeCell="O83" sqref="O83"/>
    </sheetView>
  </sheetViews>
  <sheetFormatPr defaultColWidth="9.265625" defaultRowHeight="13.5" outlineLevelCol="1" x14ac:dyDescent="0.35"/>
  <cols>
    <col min="1" max="1" width="9.265625" style="144"/>
    <col min="2" max="2" width="45.59765625" style="145" customWidth="1"/>
    <col min="3" max="3" width="24.3984375" style="144" hidden="1" customWidth="1" outlineLevel="1"/>
    <col min="4" max="4" width="27.265625" style="146" hidden="1" customWidth="1" outlineLevel="1"/>
    <col min="5" max="5" width="24.3984375" style="144" hidden="1" customWidth="1" outlineLevel="1"/>
    <col min="6" max="6" width="22.86328125" style="144" hidden="1" customWidth="1" collapsed="1"/>
    <col min="7" max="7" width="22.86328125" style="144" hidden="1" customWidth="1" outlineLevel="1"/>
    <col min="8" max="8" width="19.73046875" style="144" hidden="1" customWidth="1" outlineLevel="1"/>
    <col min="9" max="9" width="24.3984375" style="144" customWidth="1" collapsed="1"/>
    <col min="10" max="10" width="24.3984375" style="144" customWidth="1"/>
    <col min="11" max="11" width="21.3984375" style="146" hidden="1" customWidth="1" outlineLevel="1"/>
    <col min="12" max="12" width="20.265625" style="146" hidden="1" customWidth="1" outlineLevel="1"/>
    <col min="13" max="13" width="24.3984375" style="144" hidden="1" customWidth="1" outlineLevel="1"/>
    <col min="14" max="14" width="22.86328125" style="144" hidden="1" customWidth="1" outlineLevel="1"/>
    <col min="15" max="15" width="14.73046875" style="144" hidden="1" customWidth="1" outlineLevel="1"/>
    <col min="16" max="16" width="24.3984375" style="144" customWidth="1" collapsed="1"/>
    <col min="17" max="17" width="24.3984375" style="144" customWidth="1"/>
    <col min="18" max="16384" width="9.265625" style="146"/>
  </cols>
  <sheetData>
    <row r="1" spans="1:237" ht="13.9" x14ac:dyDescent="0.4">
      <c r="A1" s="38" t="s">
        <v>241</v>
      </c>
    </row>
    <row r="2" spans="1:237" x14ac:dyDescent="0.35">
      <c r="A2" s="23" t="s">
        <v>86</v>
      </c>
    </row>
    <row r="3" spans="1:237" x14ac:dyDescent="0.35">
      <c r="C3" s="146"/>
      <c r="E3" s="146"/>
      <c r="F3" s="146"/>
      <c r="G3" s="146"/>
      <c r="H3" s="146"/>
      <c r="I3" s="146"/>
      <c r="J3" s="146"/>
      <c r="M3" s="146"/>
      <c r="N3" s="146"/>
      <c r="O3" s="146"/>
      <c r="P3" s="146"/>
      <c r="Q3" s="146"/>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row>
    <row r="4" spans="1:237" ht="27.75" x14ac:dyDescent="0.4">
      <c r="A4" s="146"/>
      <c r="B4" s="38"/>
      <c r="C4" s="149" t="s">
        <v>111</v>
      </c>
      <c r="D4" s="149" t="s">
        <v>62</v>
      </c>
      <c r="E4" s="149" t="s">
        <v>111</v>
      </c>
      <c r="F4" s="154" t="s">
        <v>62</v>
      </c>
      <c r="G4" s="326" t="s">
        <v>62</v>
      </c>
      <c r="H4" s="326" t="s">
        <v>63</v>
      </c>
      <c r="I4" s="316" t="s">
        <v>62</v>
      </c>
      <c r="J4" s="316" t="s">
        <v>264</v>
      </c>
      <c r="K4" s="149" t="s">
        <v>62</v>
      </c>
      <c r="L4" s="149" t="s">
        <v>111</v>
      </c>
      <c r="M4" s="301" t="s">
        <v>62</v>
      </c>
      <c r="N4" s="326" t="s">
        <v>62</v>
      </c>
      <c r="O4" s="326" t="s">
        <v>63</v>
      </c>
      <c r="P4" s="316" t="s">
        <v>62</v>
      </c>
      <c r="Q4" s="316" t="s">
        <v>264</v>
      </c>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row>
    <row r="5" spans="1:237" ht="13.9" x14ac:dyDescent="0.4">
      <c r="A5" s="146"/>
      <c r="B5" s="38"/>
      <c r="C5" s="150">
        <v>42735</v>
      </c>
      <c r="D5" s="150">
        <v>43100</v>
      </c>
      <c r="E5" s="150">
        <v>43100</v>
      </c>
      <c r="F5" s="142">
        <v>43190</v>
      </c>
      <c r="G5" s="150">
        <v>43281</v>
      </c>
      <c r="H5" s="150">
        <v>43281</v>
      </c>
      <c r="I5" s="313">
        <v>43373</v>
      </c>
      <c r="J5" s="313">
        <v>43373</v>
      </c>
      <c r="K5" s="150">
        <v>43465</v>
      </c>
      <c r="L5" s="150">
        <v>43465</v>
      </c>
      <c r="M5" s="293">
        <v>43555</v>
      </c>
      <c r="N5" s="150">
        <v>43646</v>
      </c>
      <c r="O5" s="150">
        <v>43646</v>
      </c>
      <c r="P5" s="313">
        <v>43738</v>
      </c>
      <c r="Q5" s="313">
        <v>43738</v>
      </c>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row>
    <row r="6" spans="1:237" ht="13.9" x14ac:dyDescent="0.4">
      <c r="A6" s="21"/>
      <c r="B6" s="34"/>
      <c r="C6" s="73"/>
      <c r="D6" s="73"/>
      <c r="E6" s="58"/>
      <c r="F6" s="73"/>
      <c r="G6" s="73"/>
      <c r="H6" s="73"/>
      <c r="I6" s="73"/>
      <c r="J6" s="73"/>
      <c r="K6" s="73"/>
      <c r="L6" s="58"/>
      <c r="M6" s="73"/>
      <c r="N6" s="73"/>
      <c r="O6" s="73"/>
      <c r="P6" s="73"/>
      <c r="Q6" s="7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row>
    <row r="7" spans="1:237" x14ac:dyDescent="0.35">
      <c r="A7" s="34" t="s">
        <v>78</v>
      </c>
      <c r="B7" s="34"/>
      <c r="C7" s="155">
        <v>-434.2</v>
      </c>
      <c r="D7" s="155">
        <v>22.2</v>
      </c>
      <c r="E7" s="59">
        <v>-221.3</v>
      </c>
      <c r="F7" s="155">
        <v>-92.9</v>
      </c>
      <c r="G7" s="155">
        <v>-33.5</v>
      </c>
      <c r="H7" s="155">
        <v>-126.4</v>
      </c>
      <c r="I7" s="155">
        <v>-41.4</v>
      </c>
      <c r="J7" s="155">
        <v>-167.80000000000007</v>
      </c>
      <c r="K7" s="155">
        <v>-18</v>
      </c>
      <c r="L7" s="59">
        <v>-185.8</v>
      </c>
      <c r="M7" s="155">
        <v>-20.9</v>
      </c>
      <c r="N7" s="155">
        <v>6.3</v>
      </c>
      <c r="O7" s="155">
        <v>-14.6</v>
      </c>
      <c r="P7" s="155">
        <v>11.7</v>
      </c>
      <c r="Q7" s="155">
        <v>-2.8999999999999986</v>
      </c>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row>
    <row r="8" spans="1:237" x14ac:dyDescent="0.35">
      <c r="A8" s="34" t="s">
        <v>242</v>
      </c>
      <c r="B8" s="34"/>
      <c r="C8" s="73"/>
      <c r="D8" s="73"/>
      <c r="E8" s="58"/>
      <c r="F8" s="73"/>
      <c r="G8" s="73"/>
      <c r="H8" s="73"/>
      <c r="I8" s="73"/>
      <c r="J8" s="73"/>
      <c r="K8" s="73"/>
      <c r="L8" s="58"/>
      <c r="M8" s="73"/>
      <c r="N8" s="73"/>
      <c r="O8" s="73"/>
      <c r="P8" s="73"/>
      <c r="Q8" s="7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row>
    <row r="9" spans="1:237" x14ac:dyDescent="0.35">
      <c r="A9" s="57" t="s">
        <v>68</v>
      </c>
      <c r="B9" s="34"/>
      <c r="C9" s="156">
        <v>260.60000000000002</v>
      </c>
      <c r="D9" s="156">
        <v>77.599999999999994</v>
      </c>
      <c r="E9" s="39">
        <v>270.60000000000002</v>
      </c>
      <c r="F9" s="156">
        <v>69.8</v>
      </c>
      <c r="G9" s="156">
        <v>71.599999999999994</v>
      </c>
      <c r="H9" s="156">
        <v>141.4</v>
      </c>
      <c r="I9" s="156">
        <v>71.599999999999994</v>
      </c>
      <c r="J9" s="156">
        <v>213</v>
      </c>
      <c r="K9" s="156">
        <v>77</v>
      </c>
      <c r="L9" s="39">
        <v>290</v>
      </c>
      <c r="M9" s="156">
        <v>73.5</v>
      </c>
      <c r="N9" s="156">
        <v>74.3</v>
      </c>
      <c r="O9" s="156">
        <v>147.80000000000001</v>
      </c>
      <c r="P9" s="156">
        <v>75</v>
      </c>
      <c r="Q9" s="156">
        <v>222.8</v>
      </c>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row>
    <row r="10" spans="1:237" x14ac:dyDescent="0.35">
      <c r="A10" s="57" t="s">
        <v>71</v>
      </c>
      <c r="B10" s="34"/>
      <c r="C10" s="156">
        <v>171.8</v>
      </c>
      <c r="D10" s="156">
        <v>48.2</v>
      </c>
      <c r="E10" s="39">
        <v>183.10000000000002</v>
      </c>
      <c r="F10" s="156">
        <v>44.4</v>
      </c>
      <c r="G10" s="156">
        <v>52</v>
      </c>
      <c r="H10" s="156">
        <v>96.4</v>
      </c>
      <c r="I10" s="156">
        <v>92.7</v>
      </c>
      <c r="J10" s="156">
        <v>189.1</v>
      </c>
      <c r="K10" s="156">
        <v>39.700000000000003</v>
      </c>
      <c r="L10" s="39">
        <v>228.8</v>
      </c>
      <c r="M10" s="156">
        <v>37.200000000000003</v>
      </c>
      <c r="N10" s="156">
        <v>38.200000000000003</v>
      </c>
      <c r="O10" s="156">
        <v>75.400000000000006</v>
      </c>
      <c r="P10" s="156">
        <v>37.4</v>
      </c>
      <c r="Q10" s="156">
        <v>112.8</v>
      </c>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row>
    <row r="11" spans="1:237" x14ac:dyDescent="0.35">
      <c r="A11" s="57" t="s">
        <v>243</v>
      </c>
      <c r="B11" s="34"/>
      <c r="C11" s="156">
        <v>-24.3</v>
      </c>
      <c r="D11" s="156">
        <v>-23</v>
      </c>
      <c r="E11" s="39">
        <v>-120.5</v>
      </c>
      <c r="F11" s="156">
        <v>-32</v>
      </c>
      <c r="G11" s="156">
        <v>14.6</v>
      </c>
      <c r="H11" s="156">
        <v>-17.399999999999999</v>
      </c>
      <c r="I11" s="156">
        <v>-30.599999999999998</v>
      </c>
      <c r="J11" s="156">
        <v>-48</v>
      </c>
      <c r="K11" s="156">
        <v>23</v>
      </c>
      <c r="L11" s="39">
        <v>-25</v>
      </c>
      <c r="M11" s="156">
        <v>-40.9</v>
      </c>
      <c r="N11" s="156">
        <v>11.4</v>
      </c>
      <c r="O11" s="156">
        <v>-29.5</v>
      </c>
      <c r="P11" s="156">
        <v>-11.000000000000004</v>
      </c>
      <c r="Q11" s="156">
        <v>-40.500000000000007</v>
      </c>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row>
    <row r="12" spans="1:237" x14ac:dyDescent="0.35">
      <c r="A12" s="57" t="s">
        <v>244</v>
      </c>
      <c r="B12" s="34"/>
      <c r="C12" s="156">
        <v>427.1</v>
      </c>
      <c r="D12" s="156">
        <v>113.5</v>
      </c>
      <c r="E12" s="39">
        <v>328.3</v>
      </c>
      <c r="F12" s="156">
        <v>66.2</v>
      </c>
      <c r="G12" s="156">
        <v>43</v>
      </c>
      <c r="H12" s="156">
        <v>109.2</v>
      </c>
      <c r="I12" s="156">
        <v>64.7</v>
      </c>
      <c r="J12" s="156">
        <v>173.9</v>
      </c>
      <c r="K12" s="156">
        <v>70.599999999999994</v>
      </c>
      <c r="L12" s="39">
        <v>244.7</v>
      </c>
      <c r="M12" s="156">
        <v>21.400000000000002</v>
      </c>
      <c r="N12" s="156">
        <v>22.3</v>
      </c>
      <c r="O12" s="156">
        <v>44.2</v>
      </c>
      <c r="P12" s="156">
        <v>29.9</v>
      </c>
      <c r="Q12" s="156">
        <v>74.099999999999994</v>
      </c>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row>
    <row r="13" spans="1:237" x14ac:dyDescent="0.35">
      <c r="A13" s="57" t="s">
        <v>235</v>
      </c>
      <c r="B13" s="34"/>
      <c r="C13" s="156">
        <v>23.2</v>
      </c>
      <c r="D13" s="156">
        <v>10.7</v>
      </c>
      <c r="E13" s="39">
        <v>27.1</v>
      </c>
      <c r="F13" s="156">
        <v>6.8</v>
      </c>
      <c r="G13" s="156">
        <v>10.199999999999999</v>
      </c>
      <c r="H13" s="156">
        <v>17</v>
      </c>
      <c r="I13" s="156">
        <v>8</v>
      </c>
      <c r="J13" s="156">
        <v>25</v>
      </c>
      <c r="K13" s="156">
        <v>38.5</v>
      </c>
      <c r="L13" s="39">
        <v>63.4</v>
      </c>
      <c r="M13" s="156">
        <v>11.6</v>
      </c>
      <c r="N13" s="156">
        <v>10.6</v>
      </c>
      <c r="O13" s="156">
        <v>22.2</v>
      </c>
      <c r="P13" s="156">
        <v>11.4</v>
      </c>
      <c r="Q13" s="156">
        <v>33.6</v>
      </c>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row>
    <row r="14" spans="1:237" x14ac:dyDescent="0.35">
      <c r="A14" s="57" t="s">
        <v>236</v>
      </c>
      <c r="B14" s="34"/>
      <c r="C14" s="156">
        <v>47.6</v>
      </c>
      <c r="D14" s="156">
        <v>11.7</v>
      </c>
      <c r="E14" s="39">
        <v>44</v>
      </c>
      <c r="F14" s="156">
        <v>10.4</v>
      </c>
      <c r="G14" s="156">
        <v>9.4</v>
      </c>
      <c r="H14" s="156">
        <v>19.8</v>
      </c>
      <c r="I14" s="156">
        <v>11</v>
      </c>
      <c r="J14" s="156">
        <v>30.8</v>
      </c>
      <c r="K14" s="156">
        <v>2.2000000000000002</v>
      </c>
      <c r="L14" s="39">
        <v>33</v>
      </c>
      <c r="M14" s="156">
        <v>0</v>
      </c>
      <c r="N14" s="156">
        <v>0</v>
      </c>
      <c r="O14" s="156">
        <v>0</v>
      </c>
      <c r="P14" s="156">
        <v>0</v>
      </c>
      <c r="Q14" s="156">
        <v>0</v>
      </c>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row>
    <row r="15" spans="1:237" x14ac:dyDescent="0.35">
      <c r="A15" s="57" t="s">
        <v>237</v>
      </c>
      <c r="B15" s="34"/>
      <c r="C15" s="156"/>
      <c r="D15" s="156"/>
      <c r="E15" s="39">
        <v>0</v>
      </c>
      <c r="F15" s="156">
        <v>0</v>
      </c>
      <c r="G15" s="156">
        <v>0</v>
      </c>
      <c r="H15" s="156">
        <v>0</v>
      </c>
      <c r="I15" s="156">
        <v>0</v>
      </c>
      <c r="J15" s="156">
        <v>0</v>
      </c>
      <c r="K15" s="156">
        <v>0</v>
      </c>
      <c r="L15" s="39">
        <v>0</v>
      </c>
      <c r="M15" s="278">
        <v>3.7</v>
      </c>
      <c r="N15" s="156">
        <v>6</v>
      </c>
      <c r="O15" s="156">
        <v>9.6999999999999993</v>
      </c>
      <c r="P15" s="156">
        <v>8</v>
      </c>
      <c r="Q15" s="156">
        <v>17.700000000000003</v>
      </c>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row>
    <row r="16" spans="1:237" x14ac:dyDescent="0.35">
      <c r="A16" s="57" t="s">
        <v>238</v>
      </c>
      <c r="B16" s="34"/>
      <c r="C16" s="156">
        <v>3</v>
      </c>
      <c r="D16" s="156">
        <v>5.7</v>
      </c>
      <c r="E16" s="39">
        <v>17.2</v>
      </c>
      <c r="F16" s="156">
        <v>2.1</v>
      </c>
      <c r="G16" s="156">
        <v>2.5</v>
      </c>
      <c r="H16" s="156">
        <v>4.5999999999999996</v>
      </c>
      <c r="I16" s="156">
        <v>3.0000000000000004</v>
      </c>
      <c r="J16" s="156">
        <v>7.6</v>
      </c>
      <c r="K16" s="156">
        <v>2.5</v>
      </c>
      <c r="L16" s="39">
        <v>10</v>
      </c>
      <c r="M16" s="278">
        <v>2.2999999999999998</v>
      </c>
      <c r="N16" s="156">
        <v>5.4</v>
      </c>
      <c r="O16" s="156">
        <v>7.7</v>
      </c>
      <c r="P16" s="156">
        <v>6.1000000000000005</v>
      </c>
      <c r="Q16" s="156">
        <v>13.799999999999997</v>
      </c>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row>
    <row r="17" spans="1:237" x14ac:dyDescent="0.35">
      <c r="A17" s="34"/>
      <c r="B17" s="34"/>
      <c r="C17" s="156"/>
      <c r="D17" s="156"/>
      <c r="E17" s="39"/>
      <c r="F17" s="156"/>
      <c r="G17" s="156"/>
      <c r="H17" s="156"/>
      <c r="I17" s="156"/>
      <c r="J17" s="156"/>
      <c r="K17" s="156"/>
      <c r="L17" s="39"/>
      <c r="M17" s="156"/>
      <c r="N17" s="156"/>
      <c r="O17" s="156"/>
      <c r="P17" s="156"/>
      <c r="Q17" s="156"/>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row>
    <row r="18" spans="1:237" ht="13.9" x14ac:dyDescent="0.4">
      <c r="A18" s="101" t="s">
        <v>22</v>
      </c>
      <c r="B18" s="101"/>
      <c r="C18" s="157">
        <f t="shared" ref="C18:O18" si="0">SUM(C7:C16)</f>
        <v>474.80000000000007</v>
      </c>
      <c r="D18" s="157">
        <f t="shared" si="0"/>
        <v>266.59999999999997</v>
      </c>
      <c r="E18" s="132">
        <f t="shared" si="0"/>
        <v>528.50000000000011</v>
      </c>
      <c r="F18" s="132">
        <f t="shared" si="0"/>
        <v>74.799999999999983</v>
      </c>
      <c r="G18" s="132">
        <f t="shared" si="0"/>
        <v>169.79999999999998</v>
      </c>
      <c r="H18" s="132">
        <f t="shared" si="0"/>
        <v>244.6</v>
      </c>
      <c r="I18" s="132">
        <f t="shared" ref="I18:J18" si="1">SUM(I7:I16)</f>
        <v>179</v>
      </c>
      <c r="J18" s="132">
        <f t="shared" si="1"/>
        <v>423.59999999999997</v>
      </c>
      <c r="K18" s="157">
        <f t="shared" si="0"/>
        <v>235.5</v>
      </c>
      <c r="L18" s="132">
        <f t="shared" si="0"/>
        <v>659.1</v>
      </c>
      <c r="M18" s="132">
        <f t="shared" si="0"/>
        <v>87.9</v>
      </c>
      <c r="N18" s="132">
        <f t="shared" si="0"/>
        <v>174.5</v>
      </c>
      <c r="O18" s="132">
        <f t="shared" si="0"/>
        <v>262.89999999999998</v>
      </c>
      <c r="P18" s="132">
        <f t="shared" ref="P18:Q18" si="2">SUM(P7:P16)</f>
        <v>168.5</v>
      </c>
      <c r="Q18" s="132">
        <f t="shared" si="2"/>
        <v>431.4</v>
      </c>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row>
    <row r="19" spans="1:237" x14ac:dyDescent="0.35">
      <c r="A19" s="20"/>
      <c r="C19" s="20"/>
      <c r="D19" s="20"/>
      <c r="E19" s="20"/>
      <c r="F19" s="20"/>
      <c r="G19" s="20"/>
      <c r="H19" s="20"/>
      <c r="I19" s="20"/>
      <c r="J19" s="20"/>
      <c r="M19" s="20"/>
      <c r="N19" s="20"/>
      <c r="O19" s="20"/>
      <c r="P19" s="20"/>
      <c r="Q19" s="20"/>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row>
    <row r="20" spans="1:237" ht="13.9" x14ac:dyDescent="0.4">
      <c r="A20" s="307"/>
      <c r="B20" s="23"/>
      <c r="C20" s="20"/>
      <c r="D20" s="20"/>
      <c r="E20" s="20"/>
      <c r="F20" s="20"/>
      <c r="G20" s="20"/>
      <c r="H20" s="20"/>
      <c r="I20" s="20"/>
      <c r="J20" s="20"/>
      <c r="M20" s="20"/>
      <c r="N20" s="20"/>
      <c r="O20" s="20"/>
      <c r="P20" s="20"/>
      <c r="Q20" s="20"/>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row>
    <row r="21" spans="1:237" x14ac:dyDescent="0.3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row>
    <row r="22" spans="1:237" x14ac:dyDescent="0.35">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row>
    <row r="23" spans="1:237" x14ac:dyDescent="0.35">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row>
    <row r="24" spans="1:237" x14ac:dyDescent="0.35">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row>
    <row r="25" spans="1:237"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row>
    <row r="26" spans="1:237" x14ac:dyDescent="0.35">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row>
    <row r="27" spans="1:237" x14ac:dyDescent="0.3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row>
    <row r="28" spans="1:237" x14ac:dyDescent="0.3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row>
    <row r="29" spans="1:237" x14ac:dyDescent="0.3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row>
    <row r="30" spans="1:237"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row>
    <row r="31" spans="1:237" x14ac:dyDescent="0.3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row>
    <row r="32" spans="1:237" x14ac:dyDescent="0.3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row>
    <row r="33" spans="1:237" x14ac:dyDescent="0.3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row>
    <row r="34" spans="1:237" x14ac:dyDescent="0.3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row>
    <row r="35" spans="1:237"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row>
    <row r="36" spans="1:237"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row>
    <row r="37" spans="1:237"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row>
    <row r="38" spans="1:237"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row>
    <row r="39" spans="1:237"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row>
    <row r="40" spans="1:237"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row>
    <row r="41" spans="1:237"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row>
    <row r="42" spans="1:237"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row>
    <row r="43" spans="1:237"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row>
    <row r="44" spans="1:237"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row>
    <row r="45" spans="1:237"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row>
    <row r="46" spans="1:237"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row>
    <row r="47" spans="1:237"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row>
    <row r="48" spans="1:237"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row>
    <row r="49" spans="1:237"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row>
    <row r="50" spans="1:237"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row>
    <row r="51" spans="1:237"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row>
    <row r="52" spans="1:237"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row>
    <row r="53" spans="1:237"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row>
    <row r="54" spans="1:237"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row>
    <row r="55" spans="1:237"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row>
    <row r="56" spans="1:237"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row>
    <row r="57" spans="1:237"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row>
    <row r="58" spans="1:237"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row>
    <row r="59" spans="1:237"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row>
    <row r="60" spans="1:237"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row>
    <row r="61" spans="1:237"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row>
    <row r="62" spans="1:237"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row>
    <row r="63" spans="1:237"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row>
    <row r="64" spans="1:237"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row>
    <row r="65" spans="1:237"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row>
    <row r="66" spans="1:237"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row>
    <row r="67" spans="1:237"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row>
    <row r="68" spans="1:237"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row>
    <row r="69" spans="1:237"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row>
    <row r="70" spans="1:237"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row>
    <row r="71" spans="1:237"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row>
    <row r="72" spans="1:237"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row>
    <row r="73" spans="1:237"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row>
    <row r="74" spans="1:237"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row>
    <row r="75" spans="1:237"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row>
    <row r="76" spans="1:237"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row>
    <row r="77" spans="1:237"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row>
    <row r="78" spans="1:237"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row>
    <row r="79" spans="1:237"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row>
    <row r="80" spans="1:237" x14ac:dyDescent="0.35">
      <c r="A80" s="23"/>
      <c r="B80" s="23"/>
      <c r="C80" s="23"/>
      <c r="D80" s="23"/>
      <c r="E80" s="23"/>
      <c r="F80" s="23"/>
      <c r="G80" s="23"/>
      <c r="H80" s="23"/>
      <c r="I80" s="23"/>
      <c r="J80" s="23"/>
      <c r="K80" s="23"/>
      <c r="L80" s="23"/>
      <c r="M80" s="23"/>
      <c r="N80" s="338"/>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row>
    <row r="81" spans="1:237"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row>
    <row r="82" spans="1:237"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row>
    <row r="83" spans="1:237" x14ac:dyDescent="0.35">
      <c r="A83" s="23"/>
      <c r="B83" s="23"/>
      <c r="C83" s="23"/>
      <c r="D83" s="23"/>
      <c r="E83" s="23"/>
      <c r="F83" s="23"/>
      <c r="G83" s="23"/>
      <c r="H83" s="23"/>
      <c r="I83" s="23"/>
      <c r="J83" s="23"/>
      <c r="K83" s="23"/>
      <c r="L83" s="23"/>
      <c r="M83" s="23"/>
      <c r="N83" s="342"/>
      <c r="O83" s="340"/>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row>
    <row r="84" spans="1:237"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row>
    <row r="85" spans="1:237"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row>
    <row r="86" spans="1:237"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row>
    <row r="87" spans="1:237"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row>
    <row r="88" spans="1:237"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c r="IC88" s="23"/>
    </row>
    <row r="89" spans="1:237"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c r="IB89" s="23"/>
      <c r="IC89" s="23"/>
    </row>
    <row r="90" spans="1:237"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c r="IC90" s="23"/>
    </row>
    <row r="91" spans="1:237"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c r="IB91" s="23"/>
      <c r="IC91" s="23"/>
    </row>
    <row r="92" spans="1:237"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c r="IC92" s="23"/>
    </row>
    <row r="93" spans="1:237"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c r="IC93" s="23"/>
    </row>
    <row r="94" spans="1:237"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c r="IB94" s="23"/>
      <c r="IC94" s="23"/>
    </row>
    <row r="95" spans="1:237"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c r="IB95" s="23"/>
      <c r="IC95" s="23"/>
    </row>
    <row r="96" spans="1:237"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c r="IB96" s="23"/>
      <c r="IC96" s="23"/>
    </row>
    <row r="97" spans="1:237"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c r="IB97" s="23"/>
      <c r="IC97" s="23"/>
    </row>
    <row r="98" spans="1:237"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c r="IB98" s="23"/>
      <c r="IC98" s="23"/>
    </row>
    <row r="99" spans="1:237"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c r="IB99" s="23"/>
      <c r="IC99" s="23"/>
    </row>
    <row r="100" spans="1:237"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c r="IB100" s="23"/>
      <c r="IC100" s="23"/>
    </row>
    <row r="101" spans="1:237"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c r="IB101" s="23"/>
      <c r="IC101" s="23"/>
    </row>
    <row r="102" spans="1:237"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c r="IB102" s="23"/>
      <c r="IC102" s="23"/>
    </row>
    <row r="103" spans="1:237"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row>
    <row r="104" spans="1:237"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c r="IC104" s="23"/>
    </row>
    <row r="105" spans="1:237"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c r="IB105" s="23"/>
      <c r="IC105" s="23"/>
    </row>
    <row r="106" spans="1:237"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c r="IB106" s="23"/>
      <c r="IC106" s="23"/>
    </row>
    <row r="107" spans="1:237"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c r="IB107" s="23"/>
      <c r="IC107" s="23"/>
    </row>
    <row r="108" spans="1:237"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c r="IB108" s="23"/>
      <c r="IC108" s="23"/>
    </row>
    <row r="109" spans="1:237"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c r="IC109" s="23"/>
    </row>
    <row r="110" spans="1:237"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c r="IC110" s="23"/>
    </row>
    <row r="111" spans="1:237"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c r="IC111" s="23"/>
    </row>
    <row r="112" spans="1:237"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c r="IC112" s="23"/>
    </row>
    <row r="113" spans="1:237"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c r="IC113" s="23"/>
    </row>
    <row r="114" spans="1:237"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c r="IC114" s="23"/>
    </row>
    <row r="115" spans="1:237"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c r="IC115" s="23"/>
    </row>
    <row r="116" spans="1:237"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c r="IC116" s="23"/>
    </row>
    <row r="117" spans="1:237"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c r="IC117" s="23"/>
    </row>
    <row r="118" spans="1:237"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c r="IB118" s="23"/>
      <c r="IC118" s="23"/>
    </row>
    <row r="119" spans="1:237"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row>
    <row r="120" spans="1:237"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row>
    <row r="121" spans="1:237"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row>
    <row r="122" spans="1:237"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row>
    <row r="123" spans="1:237"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row>
    <row r="124" spans="1:237"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row>
    <row r="125" spans="1:237"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row>
    <row r="126" spans="1:237"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row>
    <row r="127" spans="1:237"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row>
    <row r="128" spans="1:237"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row>
    <row r="129" spans="1:237"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row>
    <row r="130" spans="1:237"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row>
    <row r="131" spans="1:237"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row>
    <row r="132" spans="1:237"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row>
    <row r="133" spans="1:237"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row>
    <row r="134" spans="1:237"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row>
    <row r="135" spans="1:237"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row>
    <row r="136" spans="1:237"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row>
    <row r="137" spans="1:237"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row>
    <row r="138" spans="1:237"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row>
    <row r="139" spans="1:237"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c r="IB139" s="23"/>
      <c r="IC139" s="23"/>
    </row>
    <row r="140" spans="1:237"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row>
    <row r="141" spans="1:237"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row>
    <row r="142" spans="1:237"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row>
    <row r="143" spans="1:237"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row>
    <row r="144" spans="1:237"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row>
    <row r="145" spans="1:237"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c r="IB145" s="23"/>
      <c r="IC145" s="23"/>
    </row>
    <row r="146" spans="1:237"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c r="IB146" s="23"/>
      <c r="IC146" s="23"/>
    </row>
    <row r="147" spans="1:237"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c r="IB147" s="23"/>
      <c r="IC147" s="23"/>
    </row>
    <row r="148" spans="1:237"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c r="IB148" s="23"/>
      <c r="IC148" s="23"/>
    </row>
    <row r="149" spans="1:237"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c r="IB149" s="23"/>
      <c r="IC149" s="23"/>
    </row>
    <row r="150" spans="1:237"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c r="IB150" s="23"/>
      <c r="IC150" s="23"/>
    </row>
    <row r="151" spans="1:237"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c r="IB151" s="23"/>
      <c r="IC151" s="23"/>
    </row>
    <row r="152" spans="1:237"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c r="IB152" s="23"/>
      <c r="IC152" s="23"/>
    </row>
    <row r="153" spans="1:237"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c r="IB153" s="23"/>
      <c r="IC153" s="23"/>
    </row>
    <row r="154" spans="1:237"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c r="IB154" s="23"/>
      <c r="IC154" s="23"/>
    </row>
    <row r="155" spans="1:237"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c r="IB155" s="23"/>
      <c r="IC155" s="23"/>
    </row>
    <row r="156" spans="1:237"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c r="IB156" s="23"/>
      <c r="IC156" s="23"/>
    </row>
    <row r="157" spans="1:237"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c r="IB157" s="23"/>
      <c r="IC157" s="23"/>
    </row>
    <row r="158" spans="1:237"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c r="IB158" s="23"/>
      <c r="IC158" s="23"/>
    </row>
    <row r="159" spans="1:237"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c r="IB159" s="23"/>
      <c r="IC159" s="23"/>
    </row>
    <row r="160" spans="1:237"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c r="IB160" s="23"/>
      <c r="IC160" s="23"/>
    </row>
    <row r="161" spans="1:237"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c r="IB161" s="23"/>
      <c r="IC161" s="23"/>
    </row>
    <row r="162" spans="1:237"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c r="IB162" s="23"/>
      <c r="IC162" s="23"/>
    </row>
    <row r="163" spans="1:237"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c r="IB163" s="23"/>
      <c r="IC163" s="23"/>
    </row>
    <row r="164" spans="1:237"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c r="IB164" s="23"/>
      <c r="IC164" s="23"/>
    </row>
    <row r="165" spans="1:237"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c r="IB165" s="23"/>
      <c r="IC165" s="23"/>
    </row>
    <row r="166" spans="1:237"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c r="IB166" s="23"/>
      <c r="IC166" s="23"/>
    </row>
    <row r="167" spans="1:237"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c r="IB167" s="23"/>
      <c r="IC167" s="23"/>
    </row>
    <row r="168" spans="1:237"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c r="IB168" s="23"/>
      <c r="IC168" s="23"/>
    </row>
    <row r="169" spans="1:237"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c r="IB169" s="23"/>
      <c r="IC169" s="23"/>
    </row>
    <row r="170" spans="1:237"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c r="IB170" s="23"/>
      <c r="IC170" s="23"/>
    </row>
    <row r="171" spans="1:237"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c r="IB171" s="23"/>
      <c r="IC171" s="23"/>
    </row>
    <row r="172" spans="1:237"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c r="IB172" s="23"/>
      <c r="IC172" s="23"/>
    </row>
    <row r="173" spans="1:237"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c r="IB173" s="23"/>
      <c r="IC173" s="23"/>
    </row>
    <row r="174" spans="1:237"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c r="IB174" s="23"/>
      <c r="IC174" s="23"/>
    </row>
    <row r="175" spans="1:237"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c r="IB175" s="23"/>
      <c r="IC175" s="23"/>
    </row>
    <row r="176" spans="1:237"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c r="IB176" s="23"/>
      <c r="IC176" s="23"/>
    </row>
    <row r="177" spans="1:237"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c r="IB177" s="23"/>
      <c r="IC177" s="23"/>
    </row>
    <row r="178" spans="1:237"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c r="IB178" s="23"/>
      <c r="IC178" s="23"/>
    </row>
    <row r="179" spans="1:237"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c r="IB179" s="23"/>
      <c r="IC179" s="23"/>
    </row>
    <row r="180" spans="1:237"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c r="IB180" s="23"/>
      <c r="IC180" s="23"/>
    </row>
    <row r="181" spans="1:237"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c r="IB181" s="23"/>
      <c r="IC181" s="23"/>
    </row>
    <row r="182" spans="1:237"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c r="IB182" s="23"/>
      <c r="IC182" s="23"/>
    </row>
    <row r="183" spans="1:237"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c r="IB183" s="23"/>
      <c r="IC183" s="23"/>
    </row>
    <row r="184" spans="1:237"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c r="IB184" s="23"/>
      <c r="IC184" s="23"/>
    </row>
    <row r="185" spans="1:237"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c r="IB185" s="23"/>
      <c r="IC185" s="23"/>
    </row>
    <row r="186" spans="1:237"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c r="IB186" s="23"/>
      <c r="IC186" s="23"/>
    </row>
    <row r="187" spans="1:237"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c r="IB187" s="23"/>
      <c r="IC187" s="23"/>
    </row>
    <row r="188" spans="1:237"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c r="IB188" s="23"/>
      <c r="IC188" s="23"/>
    </row>
    <row r="189" spans="1:237"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c r="IB189" s="23"/>
      <c r="IC189" s="23"/>
    </row>
    <row r="190" spans="1:237"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c r="IB190" s="23"/>
      <c r="IC190" s="23"/>
    </row>
    <row r="191" spans="1:237"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c r="IB191" s="23"/>
      <c r="IC191" s="23"/>
    </row>
    <row r="192" spans="1:237"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c r="IB192" s="23"/>
      <c r="IC192" s="23"/>
    </row>
    <row r="193" spans="1:237"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c r="IB193" s="23"/>
      <c r="IC193" s="23"/>
    </row>
    <row r="194" spans="1:237"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c r="IB194" s="23"/>
      <c r="IC194" s="23"/>
    </row>
    <row r="195" spans="1:237"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c r="IB195" s="23"/>
      <c r="IC195" s="23"/>
    </row>
    <row r="196" spans="1:237"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c r="IB196" s="23"/>
      <c r="IC196" s="23"/>
    </row>
    <row r="197" spans="1:237"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c r="IB197" s="23"/>
      <c r="IC197" s="23"/>
    </row>
    <row r="198" spans="1:237"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c r="IB198" s="23"/>
      <c r="IC198" s="23"/>
    </row>
    <row r="199" spans="1:237"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c r="IB199" s="23"/>
      <c r="IC199" s="23"/>
    </row>
    <row r="200" spans="1:237"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c r="IB200" s="23"/>
      <c r="IC200" s="23"/>
    </row>
    <row r="201" spans="1:237"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c r="IB201" s="23"/>
      <c r="IC201" s="23"/>
    </row>
    <row r="202" spans="1:237"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c r="IB202" s="23"/>
      <c r="IC202" s="23"/>
    </row>
    <row r="203" spans="1:237"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c r="IB203" s="23"/>
      <c r="IC203" s="23"/>
    </row>
    <row r="204" spans="1:237"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c r="IB204" s="23"/>
      <c r="IC204" s="23"/>
    </row>
    <row r="205" spans="1:237"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c r="IB205" s="23"/>
      <c r="IC205" s="23"/>
    </row>
    <row r="206" spans="1:237"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c r="IB206" s="23"/>
      <c r="IC206" s="23"/>
    </row>
    <row r="207" spans="1:237"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c r="IB207" s="23"/>
      <c r="IC207" s="23"/>
    </row>
    <row r="208" spans="1:237"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c r="IB208" s="23"/>
      <c r="IC208" s="23"/>
    </row>
    <row r="209" spans="1:237"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c r="IB209" s="23"/>
      <c r="IC209" s="23"/>
    </row>
    <row r="210" spans="1:237"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c r="IA210" s="23"/>
      <c r="IB210" s="23"/>
      <c r="IC210" s="23"/>
    </row>
    <row r="211" spans="1:237"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c r="IA211" s="23"/>
      <c r="IB211" s="23"/>
      <c r="IC211" s="23"/>
    </row>
    <row r="212" spans="1:237"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c r="IB212" s="23"/>
      <c r="IC212" s="23"/>
    </row>
    <row r="213" spans="1:237"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c r="IB213" s="23"/>
      <c r="IC213" s="23"/>
    </row>
    <row r="214" spans="1:237"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c r="IB214" s="23"/>
      <c r="IC214" s="23"/>
    </row>
    <row r="215" spans="1:237"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c r="IB215" s="23"/>
      <c r="IC215" s="23"/>
    </row>
    <row r="216" spans="1:237"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c r="IB216" s="23"/>
      <c r="IC216" s="23"/>
    </row>
    <row r="217" spans="1:237"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c r="IB217" s="23"/>
      <c r="IC217" s="23"/>
    </row>
    <row r="218" spans="1:237"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c r="IB218" s="23"/>
      <c r="IC218" s="23"/>
    </row>
    <row r="219" spans="1:237"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c r="IB219" s="23"/>
      <c r="IC219" s="23"/>
    </row>
    <row r="220" spans="1:237"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c r="IB220" s="23"/>
      <c r="IC220" s="23"/>
    </row>
    <row r="221" spans="1:237"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c r="IB221" s="23"/>
      <c r="IC221" s="23"/>
    </row>
    <row r="222" spans="1:237"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c r="IB222" s="23"/>
      <c r="IC222" s="23"/>
    </row>
    <row r="223" spans="1:237"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c r="IB223" s="23"/>
      <c r="IC223" s="23"/>
    </row>
    <row r="224" spans="1:237"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c r="IB224" s="23"/>
      <c r="IC224" s="23"/>
    </row>
    <row r="225" spans="1:237"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c r="IB225" s="23"/>
      <c r="IC225" s="23"/>
    </row>
    <row r="226" spans="1:237"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c r="IB226" s="23"/>
      <c r="IC226" s="23"/>
    </row>
    <row r="227" spans="1:237"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c r="IB227" s="23"/>
      <c r="IC227" s="23"/>
    </row>
    <row r="228" spans="1:237"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c r="IB228" s="23"/>
      <c r="IC228" s="23"/>
    </row>
    <row r="229" spans="1:237"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c r="IB229" s="23"/>
      <c r="IC229" s="23"/>
    </row>
    <row r="230" spans="1:237"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c r="IB230" s="23"/>
      <c r="IC230" s="23"/>
    </row>
    <row r="231" spans="1:237"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c r="IB231" s="23"/>
      <c r="IC231" s="23"/>
    </row>
    <row r="232" spans="1:237"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c r="IB232" s="23"/>
      <c r="IC232" s="23"/>
    </row>
    <row r="233" spans="1:237"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c r="IB233" s="23"/>
      <c r="IC233" s="23"/>
    </row>
    <row r="234" spans="1:237"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c r="IB234" s="23"/>
      <c r="IC234" s="23"/>
    </row>
    <row r="235" spans="1:237"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c r="IB235" s="23"/>
      <c r="IC235" s="23"/>
    </row>
    <row r="236" spans="1:237"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c r="IB236" s="23"/>
      <c r="IC236" s="23"/>
    </row>
    <row r="237" spans="1:237"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c r="IB237" s="23"/>
      <c r="IC237" s="23"/>
    </row>
    <row r="238" spans="1:237"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c r="IB238" s="23"/>
      <c r="IC238" s="23"/>
    </row>
    <row r="239" spans="1:237"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c r="IB239" s="23"/>
      <c r="IC239" s="23"/>
    </row>
    <row r="240" spans="1:237"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c r="IB240" s="23"/>
      <c r="IC240" s="23"/>
    </row>
    <row r="241" spans="1:237"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c r="IB241" s="23"/>
      <c r="IC241" s="23"/>
    </row>
    <row r="242" spans="1:237"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c r="IB242" s="23"/>
      <c r="IC242" s="23"/>
    </row>
    <row r="243" spans="1:237"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c r="IB243" s="23"/>
      <c r="IC243" s="23"/>
    </row>
    <row r="244" spans="1:237"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c r="IB244" s="23"/>
      <c r="IC244" s="23"/>
    </row>
    <row r="245" spans="1:237"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c r="IB245" s="23"/>
      <c r="IC245" s="23"/>
    </row>
    <row r="246" spans="1:237"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c r="IB246" s="23"/>
      <c r="IC246" s="23"/>
    </row>
    <row r="247" spans="1:237"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c r="IB247" s="23"/>
      <c r="IC247" s="23"/>
    </row>
    <row r="248" spans="1:237"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c r="IB248" s="23"/>
      <c r="IC248" s="23"/>
    </row>
    <row r="249" spans="1:237"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c r="IB249" s="23"/>
      <c r="IC249" s="23"/>
    </row>
    <row r="250" spans="1:237"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c r="IB250" s="23"/>
      <c r="IC250" s="23"/>
    </row>
    <row r="251" spans="1:237"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c r="IB251" s="23"/>
      <c r="IC251" s="23"/>
    </row>
    <row r="252" spans="1:237"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c r="IB252" s="23"/>
      <c r="IC252" s="23"/>
    </row>
    <row r="253" spans="1:237"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c r="IB253" s="23"/>
      <c r="IC253" s="23"/>
    </row>
    <row r="254" spans="1:237"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c r="IB254" s="23"/>
      <c r="IC254" s="23"/>
    </row>
    <row r="255" spans="1:237"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c r="IB255" s="23"/>
      <c r="IC255" s="23"/>
    </row>
    <row r="256" spans="1:237"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c r="IB256" s="23"/>
      <c r="IC256" s="23"/>
    </row>
    <row r="257" spans="1:237"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c r="IB257" s="23"/>
      <c r="IC257" s="23"/>
    </row>
    <row r="258" spans="1:237"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c r="IB258" s="23"/>
      <c r="IC258" s="23"/>
    </row>
    <row r="259" spans="1:237"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c r="IB259" s="23"/>
      <c r="IC259" s="23"/>
    </row>
    <row r="260" spans="1:237"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c r="IB260" s="23"/>
      <c r="IC260" s="23"/>
    </row>
    <row r="261" spans="1:237"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c r="IB261" s="23"/>
      <c r="IC261" s="23"/>
    </row>
    <row r="262" spans="1:237"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c r="IB262" s="23"/>
      <c r="IC262" s="23"/>
    </row>
    <row r="263" spans="1:237"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c r="IB263" s="23"/>
      <c r="IC263" s="23"/>
    </row>
    <row r="264" spans="1:237"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c r="IB264" s="23"/>
      <c r="IC264" s="23"/>
    </row>
    <row r="265" spans="1:237"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c r="IB265" s="23"/>
      <c r="IC265" s="23"/>
    </row>
    <row r="266" spans="1:237"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c r="IB266" s="23"/>
      <c r="IC266" s="23"/>
    </row>
    <row r="267" spans="1:237"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c r="IB267" s="23"/>
      <c r="IC267" s="23"/>
    </row>
    <row r="268" spans="1:237"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c r="IB268" s="23"/>
      <c r="IC268" s="23"/>
    </row>
    <row r="269" spans="1:237"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c r="IB269" s="23"/>
      <c r="IC269" s="23"/>
    </row>
    <row r="270" spans="1:237"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c r="IB270" s="23"/>
      <c r="IC270" s="23"/>
    </row>
    <row r="271" spans="1:237"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c r="IB271" s="23"/>
      <c r="IC271" s="23"/>
    </row>
    <row r="272" spans="1:237"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c r="IB272" s="23"/>
      <c r="IC272" s="23"/>
    </row>
    <row r="273" spans="1:237"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c r="IB273" s="23"/>
      <c r="IC273" s="23"/>
    </row>
    <row r="274" spans="1:237"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c r="IB274" s="23"/>
      <c r="IC274" s="23"/>
    </row>
    <row r="275" spans="1:237"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c r="IB275" s="23"/>
      <c r="IC275" s="23"/>
    </row>
    <row r="276" spans="1:237"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c r="IB276" s="23"/>
      <c r="IC276" s="23"/>
    </row>
    <row r="277" spans="1:237"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c r="IB277" s="23"/>
      <c r="IC277" s="23"/>
    </row>
    <row r="278" spans="1:237"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c r="IB278" s="23"/>
      <c r="IC278" s="23"/>
    </row>
    <row r="279" spans="1:237"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c r="IB279" s="23"/>
      <c r="IC279" s="23"/>
    </row>
    <row r="280" spans="1:237"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c r="IB280" s="23"/>
      <c r="IC280" s="23"/>
    </row>
    <row r="281" spans="1:237"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c r="IB281" s="23"/>
      <c r="IC281" s="23"/>
    </row>
    <row r="282" spans="1:237"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c r="IB282" s="23"/>
      <c r="IC282" s="23"/>
    </row>
    <row r="283" spans="1:237"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c r="IB283" s="23"/>
      <c r="IC283" s="23"/>
    </row>
    <row r="284" spans="1:237"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c r="IB284" s="23"/>
      <c r="IC284" s="23"/>
    </row>
    <row r="285" spans="1:237"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c r="IB285" s="23"/>
      <c r="IC285" s="23"/>
    </row>
    <row r="286" spans="1:237"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c r="IB286" s="23"/>
      <c r="IC286" s="23"/>
    </row>
    <row r="287" spans="1:237"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c r="IB287" s="23"/>
      <c r="IC287" s="23"/>
    </row>
    <row r="288" spans="1:237"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c r="IB288" s="23"/>
      <c r="IC288" s="23"/>
    </row>
    <row r="289" spans="1:237"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c r="IB289" s="23"/>
      <c r="IC289" s="23"/>
    </row>
    <row r="290" spans="1:237"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c r="IB290" s="23"/>
      <c r="IC290" s="23"/>
    </row>
    <row r="291" spans="1:237"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c r="IB291" s="23"/>
      <c r="IC291" s="23"/>
    </row>
    <row r="292" spans="1:237"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c r="IB292" s="23"/>
      <c r="IC292" s="23"/>
    </row>
    <row r="293" spans="1:237"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c r="IB293" s="23"/>
      <c r="IC293" s="23"/>
    </row>
    <row r="294" spans="1:237"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c r="IB294" s="23"/>
      <c r="IC294" s="23"/>
    </row>
    <row r="295" spans="1:237"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c r="IB295" s="23"/>
      <c r="IC295" s="23"/>
    </row>
    <row r="296" spans="1:237"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c r="IB296" s="23"/>
      <c r="IC296" s="23"/>
    </row>
    <row r="297" spans="1:237"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c r="IB297" s="23"/>
      <c r="IC297" s="23"/>
    </row>
    <row r="298" spans="1:237"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c r="IB298" s="23"/>
      <c r="IC298" s="23"/>
    </row>
    <row r="299" spans="1:237"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c r="IB299" s="23"/>
      <c r="IC299" s="23"/>
    </row>
    <row r="300" spans="1:237"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c r="IB300" s="23"/>
      <c r="IC300" s="23"/>
    </row>
    <row r="301" spans="1:237"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c r="IB301" s="23"/>
      <c r="IC301" s="23"/>
    </row>
    <row r="302" spans="1:237"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c r="IB302" s="23"/>
      <c r="IC302" s="23"/>
    </row>
    <row r="303" spans="1:237"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c r="IB303" s="23"/>
      <c r="IC303" s="23"/>
    </row>
    <row r="304" spans="1:237"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c r="IB304" s="23"/>
      <c r="IC304" s="23"/>
    </row>
    <row r="305" spans="1:237"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c r="IB305" s="23"/>
      <c r="IC305" s="23"/>
    </row>
    <row r="306" spans="1:237"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c r="IB306" s="23"/>
      <c r="IC306" s="23"/>
    </row>
    <row r="307" spans="1:237"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c r="IB307" s="23"/>
      <c r="IC307" s="23"/>
    </row>
    <row r="308" spans="1:237"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c r="IB308" s="23"/>
      <c r="IC308" s="23"/>
    </row>
    <row r="309" spans="1:237"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c r="IB309" s="23"/>
      <c r="IC309" s="23"/>
    </row>
    <row r="310" spans="1:237"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c r="IB310" s="23"/>
      <c r="IC310" s="23"/>
    </row>
    <row r="311" spans="1:237"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c r="IB311" s="23"/>
      <c r="IC311" s="23"/>
    </row>
    <row r="312" spans="1:237"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c r="IB312" s="23"/>
      <c r="IC312" s="23"/>
    </row>
    <row r="313" spans="1:237"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c r="IB313" s="23"/>
      <c r="IC313" s="23"/>
    </row>
    <row r="314" spans="1:237"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c r="IB314" s="23"/>
      <c r="IC314" s="23"/>
    </row>
    <row r="315" spans="1:237"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c r="IB315" s="23"/>
      <c r="IC315" s="23"/>
    </row>
    <row r="316" spans="1:237"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c r="IB316" s="23"/>
      <c r="IC316" s="23"/>
    </row>
    <row r="317" spans="1:237"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c r="IB317" s="23"/>
      <c r="IC317" s="23"/>
    </row>
    <row r="318" spans="1:237"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c r="IB318" s="23"/>
      <c r="IC318" s="23"/>
    </row>
    <row r="319" spans="1:237"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c r="IB319" s="23"/>
      <c r="IC319" s="23"/>
    </row>
    <row r="320" spans="1:237"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c r="IB320" s="23"/>
      <c r="IC320" s="23"/>
    </row>
    <row r="321" spans="1:237"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c r="IB321" s="23"/>
      <c r="IC321" s="23"/>
    </row>
    <row r="322" spans="1:237"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c r="IB322" s="23"/>
      <c r="IC322" s="23"/>
    </row>
    <row r="323" spans="1:237"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c r="IB323" s="23"/>
      <c r="IC323" s="23"/>
    </row>
    <row r="324" spans="1:237"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c r="IB324" s="23"/>
      <c r="IC324" s="23"/>
    </row>
    <row r="325" spans="1:237"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c r="IB325" s="23"/>
      <c r="IC325" s="23"/>
    </row>
    <row r="326" spans="1:237"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c r="IB326" s="23"/>
      <c r="IC326" s="23"/>
    </row>
    <row r="327" spans="1:237"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c r="IB327" s="23"/>
      <c r="IC327" s="23"/>
    </row>
    <row r="328" spans="1:237"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c r="IB328" s="23"/>
      <c r="IC328" s="23"/>
    </row>
    <row r="329" spans="1:237"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c r="IB329" s="23"/>
      <c r="IC329" s="23"/>
    </row>
    <row r="330" spans="1:237"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c r="IB330" s="23"/>
      <c r="IC330" s="23"/>
    </row>
    <row r="331" spans="1:237"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c r="IB331" s="23"/>
      <c r="IC331" s="23"/>
    </row>
    <row r="332" spans="1:237"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c r="IB332" s="23"/>
      <c r="IC332" s="23"/>
    </row>
    <row r="333" spans="1:237"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c r="IB333" s="23"/>
      <c r="IC333" s="23"/>
    </row>
    <row r="334" spans="1:237"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c r="IB334" s="23"/>
      <c r="IC334" s="23"/>
    </row>
    <row r="335" spans="1:237"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c r="IB335" s="23"/>
      <c r="IC335" s="23"/>
    </row>
    <row r="336" spans="1:237"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c r="IB336" s="23"/>
      <c r="IC336" s="23"/>
    </row>
    <row r="337" spans="1:237"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c r="IB337" s="23"/>
      <c r="IC337" s="23"/>
    </row>
    <row r="338" spans="1:237"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c r="IB338" s="23"/>
      <c r="IC338" s="23"/>
    </row>
    <row r="339" spans="1:237"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c r="IB339" s="23"/>
      <c r="IC339" s="23"/>
    </row>
    <row r="340" spans="1:237"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c r="IB340" s="23"/>
      <c r="IC340" s="23"/>
    </row>
    <row r="341" spans="1:237"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c r="IB341" s="23"/>
      <c r="IC341" s="23"/>
    </row>
    <row r="342" spans="1:237"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c r="IB342" s="23"/>
      <c r="IC342" s="23"/>
    </row>
    <row r="343" spans="1:237"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c r="IB343" s="23"/>
      <c r="IC343" s="23"/>
    </row>
    <row r="344" spans="1:237"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c r="IB344" s="23"/>
      <c r="IC344" s="23"/>
    </row>
    <row r="345" spans="1:237"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c r="IB345" s="23"/>
      <c r="IC345" s="23"/>
    </row>
    <row r="346" spans="1:237"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c r="IB346" s="23"/>
      <c r="IC346" s="23"/>
    </row>
    <row r="347" spans="1:237"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c r="IB347" s="23"/>
      <c r="IC347" s="23"/>
    </row>
    <row r="348" spans="1:237"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c r="IB348" s="23"/>
      <c r="IC348" s="23"/>
    </row>
    <row r="349" spans="1:237"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c r="IB349" s="23"/>
      <c r="IC349" s="23"/>
    </row>
    <row r="350" spans="1:237"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c r="IB350" s="23"/>
      <c r="IC350" s="23"/>
    </row>
    <row r="351" spans="1:237"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c r="IB351" s="23"/>
      <c r="IC351" s="23"/>
    </row>
    <row r="352" spans="1:237"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c r="IB352" s="23"/>
      <c r="IC352" s="23"/>
    </row>
    <row r="353" spans="1:237"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c r="IB353" s="23"/>
      <c r="IC353" s="23"/>
    </row>
    <row r="354" spans="1:237"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c r="IB354" s="23"/>
      <c r="IC354" s="23"/>
    </row>
    <row r="355" spans="1:237"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c r="IB355" s="23"/>
      <c r="IC355" s="23"/>
    </row>
    <row r="356" spans="1:237"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c r="IB356" s="23"/>
      <c r="IC356" s="23"/>
    </row>
    <row r="357" spans="1:237"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c r="IB357" s="23"/>
      <c r="IC357" s="23"/>
    </row>
    <row r="358" spans="1:237"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c r="IB358" s="23"/>
      <c r="IC358" s="23"/>
    </row>
    <row r="359" spans="1:237"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c r="IB359" s="23"/>
      <c r="IC359" s="23"/>
    </row>
    <row r="360" spans="1:237"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c r="IB360" s="23"/>
      <c r="IC360" s="23"/>
    </row>
    <row r="361" spans="1:237"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c r="IB361" s="23"/>
      <c r="IC361" s="23"/>
    </row>
    <row r="362" spans="1:237"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c r="IB362" s="23"/>
      <c r="IC362" s="23"/>
    </row>
    <row r="363" spans="1:237"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c r="IB363" s="23"/>
      <c r="IC363" s="23"/>
    </row>
    <row r="364" spans="1:237"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c r="IB364" s="23"/>
      <c r="IC364" s="23"/>
    </row>
    <row r="365" spans="1:237"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c r="IB365" s="23"/>
      <c r="IC365" s="23"/>
    </row>
    <row r="366" spans="1:237"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c r="IB366" s="23"/>
      <c r="IC366" s="23"/>
    </row>
    <row r="367" spans="1:237"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c r="IB367" s="23"/>
      <c r="IC367" s="23"/>
    </row>
    <row r="368" spans="1:237"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c r="IB368" s="23"/>
      <c r="IC368" s="23"/>
    </row>
    <row r="369" spans="1:237"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c r="IB369" s="23"/>
      <c r="IC369" s="23"/>
    </row>
    <row r="370" spans="1:237"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c r="IB370" s="23"/>
      <c r="IC370" s="23"/>
    </row>
    <row r="371" spans="1:237"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c r="IB371" s="23"/>
      <c r="IC371" s="23"/>
    </row>
    <row r="372" spans="1:237"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c r="IB372" s="23"/>
      <c r="IC372" s="23"/>
    </row>
    <row r="373" spans="1:237"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c r="IB373" s="23"/>
      <c r="IC373" s="23"/>
    </row>
    <row r="374" spans="1:237"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c r="IB374" s="23"/>
      <c r="IC374" s="23"/>
    </row>
    <row r="375" spans="1:237"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c r="IB375" s="23"/>
      <c r="IC375" s="23"/>
    </row>
    <row r="376" spans="1:237"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c r="IB376" s="23"/>
      <c r="IC376" s="23"/>
    </row>
    <row r="377" spans="1:237"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c r="IB377" s="23"/>
      <c r="IC377" s="23"/>
    </row>
    <row r="378" spans="1:237"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c r="IB378" s="23"/>
      <c r="IC378" s="23"/>
    </row>
    <row r="379" spans="1:237"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c r="IB379" s="23"/>
      <c r="IC379" s="23"/>
    </row>
    <row r="380" spans="1:237"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c r="IB380" s="23"/>
      <c r="IC380" s="23"/>
    </row>
    <row r="381" spans="1:237"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c r="IA381" s="23"/>
      <c r="IB381" s="23"/>
      <c r="IC381" s="23"/>
    </row>
    <row r="382" spans="1:237"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c r="IA382" s="23"/>
      <c r="IB382" s="23"/>
      <c r="IC382" s="23"/>
    </row>
    <row r="383" spans="1:237"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c r="IA383" s="23"/>
      <c r="IB383" s="23"/>
      <c r="IC383" s="23"/>
    </row>
    <row r="384" spans="1:237"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c r="IA384" s="23"/>
      <c r="IB384" s="23"/>
      <c r="IC384" s="23"/>
    </row>
    <row r="385" spans="1:237"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c r="IA385" s="23"/>
      <c r="IB385" s="23"/>
      <c r="IC385" s="23"/>
    </row>
    <row r="386" spans="1:237"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c r="HU386" s="23"/>
      <c r="HV386" s="23"/>
      <c r="HW386" s="23"/>
      <c r="HX386" s="23"/>
      <c r="HY386" s="23"/>
      <c r="HZ386" s="23"/>
      <c r="IA386" s="23"/>
      <c r="IB386" s="23"/>
      <c r="IC386" s="23"/>
    </row>
    <row r="387" spans="1:237"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row>
    <row r="388" spans="1:237"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row>
    <row r="389" spans="1:237"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c r="GL389" s="23"/>
      <c r="GM389" s="23"/>
    </row>
    <row r="390" spans="1:237"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c r="GL390" s="23"/>
      <c r="GM390" s="23"/>
    </row>
    <row r="391" spans="1:237"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c r="GL391" s="23"/>
      <c r="GM391" s="23"/>
    </row>
    <row r="392" spans="1:237"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c r="GL392" s="23"/>
      <c r="GM392" s="23"/>
    </row>
    <row r="393" spans="1:237"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c r="GL393" s="23"/>
      <c r="GM393" s="23"/>
    </row>
    <row r="394" spans="1:237"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c r="GL394" s="23"/>
      <c r="GM394" s="23"/>
    </row>
    <row r="395" spans="1:237"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c r="GL395" s="23"/>
      <c r="GM395" s="23"/>
    </row>
    <row r="396" spans="1:237"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row>
    <row r="397" spans="1:237"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row>
    <row r="398" spans="1:237"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c r="GM398" s="23"/>
    </row>
    <row r="399" spans="1:237"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c r="GL399" s="23"/>
      <c r="GM399" s="23"/>
    </row>
    <row r="400" spans="1:237"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c r="GL400" s="23"/>
      <c r="GM400" s="23"/>
    </row>
    <row r="401" spans="1:195"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c r="GL401" s="23"/>
      <c r="GM401" s="23"/>
    </row>
    <row r="402" spans="1:195"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c r="GL402" s="23"/>
      <c r="GM402" s="23"/>
    </row>
    <row r="403" spans="1:195"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c r="GL403" s="23"/>
      <c r="GM403" s="23"/>
    </row>
    <row r="404" spans="1:195"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c r="GL404" s="23"/>
      <c r="GM404" s="23"/>
    </row>
    <row r="405" spans="1:195"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c r="GL405" s="23"/>
      <c r="GM405" s="23"/>
    </row>
    <row r="406" spans="1:195"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c r="GL406" s="23"/>
      <c r="GM406" s="23"/>
    </row>
    <row r="407" spans="1:195"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c r="GL407" s="23"/>
      <c r="GM407" s="23"/>
    </row>
    <row r="408" spans="1:195"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c r="GL408" s="23"/>
      <c r="GM408" s="23"/>
    </row>
    <row r="409" spans="1:195"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c r="GM409" s="23"/>
    </row>
    <row r="410" spans="1:195"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c r="GL410" s="23"/>
      <c r="GM410" s="23"/>
    </row>
    <row r="411" spans="1:195"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c r="GL411" s="23"/>
      <c r="GM411" s="23"/>
    </row>
    <row r="412" spans="1:195"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c r="GL412" s="23"/>
      <c r="GM412" s="23"/>
    </row>
    <row r="413" spans="1:195"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c r="GL413" s="23"/>
      <c r="GM413" s="23"/>
    </row>
    <row r="414" spans="1:195"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c r="GL414" s="23"/>
      <c r="GM414" s="23"/>
    </row>
    <row r="415" spans="1:195"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c r="GL415" s="23"/>
      <c r="GM415" s="23"/>
    </row>
    <row r="416" spans="1:195"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c r="GL416" s="23"/>
      <c r="GM416" s="23"/>
    </row>
    <row r="417" spans="1:195"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c r="GL417" s="23"/>
      <c r="GM417" s="23"/>
    </row>
    <row r="418" spans="1:195"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c r="GL418" s="23"/>
      <c r="GM418" s="23"/>
    </row>
    <row r="419" spans="1:195"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c r="GL419" s="23"/>
      <c r="GM419" s="23"/>
    </row>
    <row r="420" spans="1:195"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c r="GL420" s="23"/>
      <c r="GM420" s="23"/>
    </row>
    <row r="421" spans="1:195"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c r="GL421" s="23"/>
      <c r="GM421" s="23"/>
    </row>
    <row r="422" spans="1:195"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c r="GL422" s="23"/>
      <c r="GM422" s="23"/>
    </row>
    <row r="423" spans="1:195"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c r="GL423" s="23"/>
      <c r="GM423" s="23"/>
    </row>
    <row r="424" spans="1:195"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c r="GL424" s="23"/>
      <c r="GM424" s="23"/>
    </row>
    <row r="425" spans="1:195"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c r="GM425" s="23"/>
    </row>
    <row r="426" spans="1:195"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c r="GL426" s="23"/>
      <c r="GM426" s="23"/>
    </row>
    <row r="427" spans="1:195"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c r="GL427" s="23"/>
      <c r="GM427" s="23"/>
    </row>
    <row r="428" spans="1:195"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c r="GM428" s="23"/>
    </row>
    <row r="429" spans="1:195"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c r="GL429" s="23"/>
      <c r="GM429" s="23"/>
    </row>
    <row r="430" spans="1:195"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c r="GL430" s="23"/>
      <c r="GM430" s="23"/>
    </row>
    <row r="431" spans="1:195"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c r="GL431" s="23"/>
      <c r="GM431" s="23"/>
    </row>
    <row r="432" spans="1:195"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c r="GL432" s="23"/>
      <c r="GM432" s="23"/>
    </row>
    <row r="433" spans="1:195"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c r="GL433" s="23"/>
      <c r="GM433" s="23"/>
    </row>
    <row r="434" spans="1:195"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c r="GL434" s="23"/>
      <c r="GM434" s="23"/>
    </row>
    <row r="435" spans="1:195"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c r="GL435" s="23"/>
      <c r="GM435" s="23"/>
    </row>
    <row r="436" spans="1:195"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c r="GL436" s="23"/>
      <c r="GM436" s="23"/>
    </row>
    <row r="437" spans="1:195"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c r="GL437" s="23"/>
      <c r="GM437" s="23"/>
    </row>
    <row r="438" spans="1:195"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c r="GL438" s="23"/>
      <c r="GM438" s="23"/>
    </row>
    <row r="439" spans="1:195"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c r="GL439" s="23"/>
      <c r="GM439" s="23"/>
    </row>
    <row r="440" spans="1:195"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c r="GL440" s="23"/>
      <c r="GM440" s="23"/>
    </row>
    <row r="441" spans="1:195"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c r="GL441" s="23"/>
      <c r="GM441" s="23"/>
    </row>
    <row r="442" spans="1:195"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c r="GL442" s="23"/>
      <c r="GM442" s="23"/>
    </row>
    <row r="443" spans="1:195"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c r="GL443" s="23"/>
      <c r="GM443" s="23"/>
    </row>
    <row r="444" spans="1:195"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c r="GL444" s="23"/>
      <c r="GM444" s="23"/>
    </row>
    <row r="445" spans="1:195"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c r="GL445" s="23"/>
      <c r="GM445" s="23"/>
    </row>
    <row r="446" spans="1:195"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c r="GL446" s="23"/>
      <c r="GM446" s="23"/>
    </row>
    <row r="447" spans="1:195"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c r="GL447" s="23"/>
      <c r="GM447" s="23"/>
    </row>
    <row r="448" spans="1:195"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c r="GL448" s="23"/>
      <c r="GM448" s="23"/>
    </row>
    <row r="449" spans="1:195"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c r="GL449" s="23"/>
      <c r="GM449" s="23"/>
    </row>
    <row r="450" spans="1:195"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c r="GL450" s="23"/>
      <c r="GM450" s="23"/>
    </row>
    <row r="451" spans="1:195"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c r="GL451" s="23"/>
      <c r="GM451" s="23"/>
    </row>
    <row r="452" spans="1:195"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c r="GL452" s="23"/>
      <c r="GM452" s="23"/>
    </row>
    <row r="453" spans="1:195"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c r="GL453" s="23"/>
      <c r="GM453" s="23"/>
    </row>
    <row r="454" spans="1:195"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c r="GL454" s="23"/>
      <c r="GM454" s="23"/>
    </row>
    <row r="455" spans="1:195"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c r="GL455" s="23"/>
      <c r="GM455" s="23"/>
    </row>
    <row r="456" spans="1:195"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c r="GL456" s="23"/>
      <c r="GM456" s="23"/>
    </row>
    <row r="457" spans="1:195"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c r="GL457" s="23"/>
      <c r="GM457" s="23"/>
    </row>
    <row r="458" spans="1:195"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c r="GL458" s="23"/>
      <c r="GM458" s="23"/>
    </row>
    <row r="459" spans="1:195"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c r="GL459" s="23"/>
      <c r="GM459" s="23"/>
    </row>
    <row r="460" spans="1:195"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c r="GL460" s="23"/>
      <c r="GM460" s="23"/>
    </row>
    <row r="461" spans="1:195"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c r="GL461" s="23"/>
      <c r="GM461" s="23"/>
    </row>
    <row r="462" spans="1:195"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c r="GL462" s="23"/>
      <c r="GM462" s="23"/>
    </row>
    <row r="463" spans="1:195"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c r="GL463" s="23"/>
      <c r="GM463" s="23"/>
    </row>
    <row r="464" spans="1:195"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c r="GL464" s="23"/>
      <c r="GM464" s="23"/>
    </row>
    <row r="465" spans="1:195"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c r="GL465" s="23"/>
      <c r="GM465" s="23"/>
    </row>
    <row r="466" spans="1:195"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c r="GL466" s="23"/>
      <c r="GM466" s="23"/>
    </row>
    <row r="467" spans="1:195"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c r="GL467" s="23"/>
      <c r="GM467" s="23"/>
    </row>
    <row r="468" spans="1:195"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c r="GL468" s="23"/>
      <c r="GM468" s="23"/>
    </row>
    <row r="469" spans="1:195"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c r="GL469" s="23"/>
      <c r="GM469" s="23"/>
    </row>
    <row r="470" spans="1:195"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c r="GL470" s="23"/>
      <c r="GM470" s="23"/>
    </row>
    <row r="471" spans="1:195"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c r="GL471" s="23"/>
      <c r="GM471" s="23"/>
    </row>
    <row r="472" spans="1:195"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c r="GL472" s="23"/>
      <c r="GM472" s="23"/>
    </row>
    <row r="473" spans="1:195"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c r="GL473" s="23"/>
      <c r="GM473" s="23"/>
    </row>
    <row r="474" spans="1:195"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c r="GL474" s="23"/>
      <c r="GM474" s="23"/>
    </row>
    <row r="475" spans="1:195"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c r="GL475" s="23"/>
      <c r="GM475" s="23"/>
    </row>
    <row r="476" spans="1:195"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c r="GL476" s="23"/>
      <c r="GM476" s="23"/>
    </row>
    <row r="477" spans="1:195"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c r="GL477" s="23"/>
      <c r="GM477" s="23"/>
    </row>
    <row r="478" spans="1:195"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c r="GL478" s="23"/>
      <c r="GM478" s="23"/>
    </row>
    <row r="479" spans="1:195"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c r="GL479" s="23"/>
      <c r="GM479" s="23"/>
    </row>
    <row r="480" spans="1:195"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c r="GL480" s="23"/>
      <c r="GM480" s="23"/>
    </row>
    <row r="481" spans="1:195"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c r="GL481" s="23"/>
      <c r="GM481" s="23"/>
    </row>
    <row r="482" spans="1:195"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c r="GL482" s="23"/>
      <c r="GM482" s="23"/>
    </row>
    <row r="483" spans="1:195"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c r="GL483" s="23"/>
      <c r="GM483" s="23"/>
    </row>
    <row r="484" spans="1:195"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c r="GL484" s="23"/>
      <c r="GM484" s="23"/>
    </row>
    <row r="485" spans="1:195"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c r="GL485" s="23"/>
      <c r="GM485" s="23"/>
    </row>
    <row r="486" spans="1:195"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c r="GL486" s="23"/>
      <c r="GM486" s="23"/>
    </row>
    <row r="487" spans="1:195"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c r="GL487" s="23"/>
      <c r="GM487" s="23"/>
    </row>
    <row r="488" spans="1:195"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c r="GL488" s="23"/>
      <c r="GM488" s="23"/>
    </row>
    <row r="489" spans="1:195"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c r="GL489" s="23"/>
      <c r="GM489" s="23"/>
    </row>
    <row r="490" spans="1:195"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c r="GL490" s="23"/>
      <c r="GM490" s="23"/>
    </row>
    <row r="491" spans="1:195"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c r="GL491" s="23"/>
      <c r="GM491" s="23"/>
    </row>
    <row r="492" spans="1:195"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c r="GL492" s="23"/>
      <c r="GM492" s="23"/>
    </row>
    <row r="493" spans="1:195"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c r="GL493" s="23"/>
      <c r="GM493" s="23"/>
    </row>
    <row r="494" spans="1:195"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c r="GL494" s="23"/>
      <c r="GM494" s="23"/>
    </row>
    <row r="495" spans="1:195"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c r="GL495" s="23"/>
      <c r="GM495" s="23"/>
    </row>
    <row r="496" spans="1:195"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c r="GL496" s="23"/>
      <c r="GM496" s="23"/>
    </row>
    <row r="497" spans="1:195"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c r="GL497" s="23"/>
      <c r="GM497" s="23"/>
    </row>
    <row r="498" spans="1:195"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c r="GL498" s="23"/>
      <c r="GM498" s="23"/>
    </row>
    <row r="499" spans="1:195"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c r="GL499" s="23"/>
      <c r="GM499" s="23"/>
    </row>
    <row r="500" spans="1:195"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c r="GL500" s="23"/>
      <c r="GM500" s="23"/>
    </row>
    <row r="501" spans="1:195"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c r="GL501" s="23"/>
      <c r="GM501" s="23"/>
    </row>
    <row r="502" spans="1:195"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c r="GL502" s="23"/>
      <c r="GM502" s="23"/>
    </row>
    <row r="503" spans="1:195"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c r="GL503" s="23"/>
      <c r="GM503" s="23"/>
    </row>
    <row r="504" spans="1:195"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c r="GL504" s="23"/>
      <c r="GM504" s="23"/>
    </row>
    <row r="505" spans="1:195"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c r="GL505" s="23"/>
      <c r="GM505" s="23"/>
    </row>
    <row r="506" spans="1:195"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c r="GL506" s="23"/>
      <c r="GM506" s="23"/>
    </row>
    <row r="507" spans="1:195"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c r="GL507" s="23"/>
      <c r="GM507" s="23"/>
    </row>
    <row r="508" spans="1:195"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c r="GL508" s="23"/>
      <c r="GM508" s="23"/>
    </row>
    <row r="509" spans="1:195"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c r="GL509" s="23"/>
      <c r="GM509" s="23"/>
    </row>
    <row r="510" spans="1:195"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c r="GL510" s="23"/>
      <c r="GM510" s="23"/>
    </row>
    <row r="511" spans="1:195"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c r="GL511" s="23"/>
      <c r="GM511" s="23"/>
    </row>
    <row r="512" spans="1:195"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c r="GL512" s="23"/>
      <c r="GM512" s="23"/>
    </row>
    <row r="513" spans="1:195"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c r="GL513" s="23"/>
      <c r="GM513" s="23"/>
    </row>
    <row r="514" spans="1:195"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c r="GL514" s="23"/>
      <c r="GM514" s="23"/>
    </row>
    <row r="515" spans="1:195"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c r="GL515" s="23"/>
      <c r="GM515" s="23"/>
    </row>
    <row r="516" spans="1:195"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c r="GL516" s="23"/>
      <c r="GM516" s="23"/>
    </row>
    <row r="517" spans="1:195"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c r="GL517" s="23"/>
      <c r="GM517" s="23"/>
    </row>
    <row r="518" spans="1:195"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c r="GL518" s="23"/>
      <c r="GM518" s="23"/>
    </row>
    <row r="519" spans="1:195"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c r="GL519" s="23"/>
      <c r="GM519" s="23"/>
    </row>
    <row r="520" spans="1:195"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c r="GL520" s="23"/>
      <c r="GM520" s="23"/>
    </row>
    <row r="521" spans="1:195"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c r="GL521" s="23"/>
      <c r="GM521" s="23"/>
    </row>
    <row r="522" spans="1:195"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c r="GL522" s="23"/>
      <c r="GM522" s="23"/>
    </row>
    <row r="523" spans="1:195"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c r="GL523" s="23"/>
      <c r="GM523" s="23"/>
    </row>
    <row r="524" spans="1:195"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c r="GL524" s="23"/>
      <c r="GM524" s="23"/>
    </row>
    <row r="525" spans="1:195"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c r="GL525" s="23"/>
      <c r="GM525" s="23"/>
    </row>
    <row r="526" spans="1:195"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c r="GL526" s="23"/>
      <c r="GM526" s="23"/>
    </row>
    <row r="527" spans="1:195"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c r="GL527" s="23"/>
      <c r="GM527" s="23"/>
    </row>
    <row r="528" spans="1:195"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c r="GL528" s="23"/>
      <c r="GM528" s="23"/>
    </row>
    <row r="529" spans="1:195"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c r="GL529" s="23"/>
      <c r="GM529" s="23"/>
    </row>
    <row r="530" spans="1:195"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c r="GL530" s="23"/>
      <c r="GM530" s="23"/>
    </row>
    <row r="531" spans="1:195"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c r="GL531" s="23"/>
      <c r="GM531" s="23"/>
    </row>
    <row r="532" spans="1:195"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c r="GL532" s="23"/>
      <c r="GM532" s="23"/>
    </row>
    <row r="533" spans="1:195"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c r="GL533" s="23"/>
      <c r="GM533" s="23"/>
    </row>
    <row r="534" spans="1:195"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c r="GL534" s="23"/>
      <c r="GM534" s="23"/>
    </row>
    <row r="535" spans="1:195"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c r="GL535" s="23"/>
      <c r="GM535" s="23"/>
    </row>
    <row r="536" spans="1:195"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c r="GL536" s="23"/>
      <c r="GM536" s="23"/>
    </row>
    <row r="537" spans="1:195"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c r="GL537" s="23"/>
      <c r="GM537" s="23"/>
    </row>
    <row r="538" spans="1:195"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c r="GL538" s="23"/>
      <c r="GM538" s="23"/>
    </row>
    <row r="539" spans="1:195"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c r="GL539" s="23"/>
      <c r="GM539" s="23"/>
    </row>
    <row r="540" spans="1:195"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c r="GL540" s="23"/>
      <c r="GM540" s="23"/>
    </row>
    <row r="541" spans="1:195"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c r="GL541" s="23"/>
      <c r="GM541" s="23"/>
    </row>
    <row r="542" spans="1:195"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c r="GL542" s="23"/>
      <c r="GM542" s="23"/>
    </row>
    <row r="543" spans="1:195"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c r="GL543" s="23"/>
      <c r="GM543" s="23"/>
    </row>
    <row r="544" spans="1:195"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c r="GL544" s="23"/>
      <c r="GM544" s="23"/>
    </row>
    <row r="545" spans="1:195"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c r="GL545" s="23"/>
      <c r="GM545" s="23"/>
    </row>
    <row r="546" spans="1:195"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c r="GL546" s="23"/>
      <c r="GM546" s="23"/>
    </row>
    <row r="547" spans="1:195"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c r="GL547" s="23"/>
      <c r="GM547" s="23"/>
    </row>
    <row r="548" spans="1:195"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c r="GL548" s="23"/>
      <c r="GM548" s="23"/>
    </row>
    <row r="549" spans="1:195"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c r="GL549" s="23"/>
      <c r="GM549" s="23"/>
    </row>
    <row r="550" spans="1:195"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c r="GL550" s="23"/>
      <c r="GM550" s="23"/>
    </row>
    <row r="551" spans="1:195"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c r="GL551" s="23"/>
      <c r="GM551" s="23"/>
    </row>
    <row r="552" spans="1:195"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c r="GL552" s="23"/>
      <c r="GM552" s="23"/>
    </row>
    <row r="553" spans="1:195"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c r="GL553" s="23"/>
      <c r="GM553" s="23"/>
    </row>
    <row r="554" spans="1:195"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c r="GL554" s="23"/>
      <c r="GM554" s="23"/>
    </row>
    <row r="555" spans="1:195"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c r="GL555" s="23"/>
      <c r="GM555" s="23"/>
    </row>
    <row r="556" spans="1:195"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c r="GL556" s="23"/>
      <c r="GM556" s="23"/>
    </row>
    <row r="557" spans="1:195"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c r="GL557" s="23"/>
      <c r="GM557" s="23"/>
    </row>
    <row r="558" spans="1:195"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c r="GL558" s="23"/>
      <c r="GM558" s="23"/>
    </row>
    <row r="559" spans="1:195"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c r="GL559" s="23"/>
      <c r="GM559" s="23"/>
    </row>
    <row r="560" spans="1:195"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c r="GL560" s="23"/>
      <c r="GM560" s="23"/>
    </row>
    <row r="561" spans="1:195"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c r="GL561" s="23"/>
      <c r="GM561" s="23"/>
    </row>
    <row r="562" spans="1:195"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c r="GL562" s="23"/>
      <c r="GM562" s="23"/>
    </row>
    <row r="563" spans="1:195"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c r="GL563" s="23"/>
      <c r="GM563" s="23"/>
    </row>
    <row r="564" spans="1:195"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c r="GL564" s="23"/>
      <c r="GM564" s="23"/>
    </row>
    <row r="565" spans="1:195"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c r="GL565" s="23"/>
      <c r="GM565" s="23"/>
    </row>
    <row r="566" spans="1:195"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c r="GL566" s="23"/>
      <c r="GM566" s="23"/>
    </row>
    <row r="567" spans="1:195"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c r="GL567" s="23"/>
      <c r="GM567" s="23"/>
    </row>
    <row r="568" spans="1:195"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c r="GL568" s="23"/>
      <c r="GM568" s="23"/>
    </row>
    <row r="569" spans="1:195"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c r="GL569" s="23"/>
      <c r="GM569" s="23"/>
    </row>
    <row r="570" spans="1:195"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c r="GK570" s="23"/>
      <c r="GL570" s="23"/>
      <c r="GM570" s="23"/>
    </row>
    <row r="571" spans="1:195"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c r="GK571" s="23"/>
      <c r="GL571" s="23"/>
      <c r="GM571" s="23"/>
    </row>
    <row r="572" spans="1:195"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c r="GK572" s="23"/>
      <c r="GL572" s="23"/>
      <c r="GM572" s="23"/>
    </row>
    <row r="573" spans="1:195"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c r="GK573" s="23"/>
      <c r="GL573" s="23"/>
      <c r="GM573" s="23"/>
    </row>
    <row r="574" spans="1:195"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c r="GL574" s="23"/>
      <c r="GM574" s="23"/>
    </row>
    <row r="575" spans="1:195"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c r="GL575" s="23"/>
      <c r="GM575" s="23"/>
    </row>
    <row r="576" spans="1:195"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c r="GL576" s="23"/>
      <c r="GM576" s="23"/>
    </row>
    <row r="577" spans="1:195"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c r="GL577" s="23"/>
      <c r="GM577" s="23"/>
    </row>
    <row r="578" spans="1:195"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c r="GK578" s="23"/>
      <c r="GL578" s="23"/>
      <c r="GM578" s="23"/>
    </row>
    <row r="579" spans="1:195"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c r="GL579" s="23"/>
      <c r="GM579" s="23"/>
    </row>
    <row r="580" spans="1:195"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c r="GK580" s="23"/>
      <c r="GL580" s="23"/>
      <c r="GM580" s="23"/>
    </row>
    <row r="581" spans="1:195"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c r="GK581" s="23"/>
      <c r="GL581" s="23"/>
      <c r="GM581" s="23"/>
    </row>
    <row r="582" spans="1:195"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c r="GK582" s="23"/>
      <c r="GL582" s="23"/>
      <c r="GM582" s="23"/>
    </row>
    <row r="583" spans="1:195"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c r="GK583" s="23"/>
      <c r="GL583" s="23"/>
      <c r="GM583" s="23"/>
    </row>
    <row r="584" spans="1:195"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c r="GK584" s="23"/>
      <c r="GL584" s="23"/>
      <c r="GM584" s="23"/>
    </row>
    <row r="585" spans="1:195"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c r="GL585" s="23"/>
      <c r="GM585" s="23"/>
    </row>
    <row r="586" spans="1:195"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c r="GK586" s="23"/>
      <c r="GL586" s="23"/>
      <c r="GM586" s="23"/>
    </row>
    <row r="587" spans="1:195"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c r="GL587" s="23"/>
      <c r="GM587" s="23"/>
    </row>
    <row r="588" spans="1:195"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c r="GK588" s="23"/>
      <c r="GL588" s="23"/>
      <c r="GM588" s="23"/>
    </row>
    <row r="589" spans="1:195"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c r="GK589" s="23"/>
      <c r="GL589" s="23"/>
      <c r="GM589" s="23"/>
    </row>
    <row r="590" spans="1:195"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c r="GK590" s="23"/>
      <c r="GL590" s="23"/>
      <c r="GM590" s="23"/>
    </row>
    <row r="591" spans="1:195"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c r="GK591" s="23"/>
      <c r="GL591" s="23"/>
      <c r="GM591" s="23"/>
    </row>
    <row r="592" spans="1:195"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c r="GK592" s="23"/>
      <c r="GL592" s="23"/>
      <c r="GM592" s="23"/>
    </row>
    <row r="593" spans="1:195"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c r="GL593" s="23"/>
      <c r="GM593" s="23"/>
    </row>
    <row r="594" spans="1:195"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c r="GL594" s="23"/>
      <c r="GM594" s="23"/>
    </row>
    <row r="595" spans="1:195"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c r="GL595" s="23"/>
      <c r="GM595" s="23"/>
    </row>
    <row r="596" spans="1:195"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c r="GL596" s="23"/>
      <c r="GM596" s="23"/>
    </row>
    <row r="597" spans="1:195"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c r="GK597" s="23"/>
      <c r="GL597" s="23"/>
      <c r="GM597" s="23"/>
    </row>
    <row r="598" spans="1:195"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c r="GL598" s="23"/>
      <c r="GM598" s="23"/>
    </row>
    <row r="599" spans="1:195"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c r="GK599" s="23"/>
      <c r="GL599" s="23"/>
      <c r="GM599" s="23"/>
    </row>
    <row r="600" spans="1:195"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c r="GK600" s="23"/>
      <c r="GL600" s="23"/>
      <c r="GM600" s="23"/>
    </row>
    <row r="601" spans="1:195"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c r="GK601" s="23"/>
      <c r="GL601" s="23"/>
      <c r="GM601" s="23"/>
    </row>
    <row r="602" spans="1:195"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c r="GK602" s="23"/>
      <c r="GL602" s="23"/>
      <c r="GM602" s="23"/>
    </row>
    <row r="603" spans="1:195"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c r="GK603" s="23"/>
      <c r="GL603" s="23"/>
      <c r="GM603" s="23"/>
    </row>
    <row r="604" spans="1:195"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c r="GL604" s="23"/>
      <c r="GM604" s="23"/>
    </row>
    <row r="605" spans="1:195"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c r="GL605" s="23"/>
      <c r="GM605" s="23"/>
    </row>
    <row r="606" spans="1:195"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c r="GK606" s="23"/>
      <c r="GL606" s="23"/>
      <c r="GM606" s="23"/>
    </row>
    <row r="607" spans="1:195"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c r="GL607" s="23"/>
      <c r="GM607" s="23"/>
    </row>
    <row r="608" spans="1:195"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c r="GL608" s="23"/>
      <c r="GM608" s="23"/>
    </row>
    <row r="609" spans="1:195"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c r="GL609" s="23"/>
      <c r="GM609" s="23"/>
    </row>
    <row r="610" spans="1:195"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c r="GL610" s="23"/>
      <c r="GM610" s="23"/>
    </row>
    <row r="611" spans="1:195"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c r="GL611" s="23"/>
      <c r="GM611" s="23"/>
    </row>
    <row r="612" spans="1:195"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c r="GL612" s="23"/>
      <c r="GM612" s="23"/>
    </row>
    <row r="613" spans="1:195"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c r="GL613" s="23"/>
      <c r="GM613" s="23"/>
    </row>
    <row r="614" spans="1:195"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c r="GL614" s="23"/>
      <c r="GM614" s="23"/>
    </row>
    <row r="615" spans="1:195"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c r="GL615" s="23"/>
      <c r="GM615" s="23"/>
    </row>
    <row r="616" spans="1:195"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c r="GL616" s="23"/>
      <c r="GM616" s="23"/>
    </row>
    <row r="617" spans="1:195"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c r="GL617" s="23"/>
      <c r="GM617" s="23"/>
    </row>
    <row r="618" spans="1:195"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c r="GL618" s="23"/>
      <c r="GM618" s="23"/>
    </row>
    <row r="619" spans="1:195"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c r="GL619" s="23"/>
      <c r="GM619" s="23"/>
    </row>
    <row r="620" spans="1:195"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c r="GL620" s="23"/>
      <c r="GM620" s="23"/>
    </row>
    <row r="621" spans="1:195"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c r="GL621" s="23"/>
      <c r="GM621" s="23"/>
    </row>
    <row r="622" spans="1:195"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c r="GL622" s="23"/>
      <c r="GM622" s="23"/>
    </row>
    <row r="623" spans="1:195"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c r="GL623" s="23"/>
      <c r="GM623" s="23"/>
    </row>
    <row r="624" spans="1:195"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c r="GL624" s="23"/>
      <c r="GM624" s="23"/>
    </row>
    <row r="625" spans="1:195"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c r="GL625" s="23"/>
      <c r="GM625" s="23"/>
    </row>
    <row r="626" spans="1:195"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c r="GL626" s="23"/>
      <c r="GM626" s="23"/>
    </row>
    <row r="627" spans="1:195"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c r="GL627" s="23"/>
      <c r="GM627" s="23"/>
    </row>
    <row r="628" spans="1:195"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c r="GL628" s="23"/>
      <c r="GM628" s="23"/>
    </row>
    <row r="629" spans="1:195"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c r="GL629" s="23"/>
      <c r="GM629" s="23"/>
    </row>
    <row r="630" spans="1:195"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c r="GL630" s="23"/>
      <c r="GM630" s="23"/>
    </row>
    <row r="631" spans="1:195"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c r="GL631" s="23"/>
      <c r="GM631" s="23"/>
    </row>
    <row r="632" spans="1:195"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c r="GL632" s="23"/>
      <c r="GM632" s="23"/>
    </row>
    <row r="633" spans="1:195"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c r="GL633" s="23"/>
      <c r="GM633" s="23"/>
    </row>
    <row r="634" spans="1:195"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c r="GL634" s="23"/>
      <c r="GM634" s="23"/>
    </row>
    <row r="635" spans="1:195"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c r="GL635" s="23"/>
      <c r="GM635" s="23"/>
    </row>
    <row r="636" spans="1:195"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c r="GL636" s="23"/>
      <c r="GM636" s="23"/>
    </row>
    <row r="637" spans="1:195"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c r="GL637" s="23"/>
      <c r="GM637" s="23"/>
    </row>
    <row r="638" spans="1:195"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c r="GL638" s="23"/>
      <c r="GM638" s="23"/>
    </row>
    <row r="639" spans="1:195"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c r="GL639" s="23"/>
      <c r="GM639" s="23"/>
    </row>
    <row r="640" spans="1:195"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c r="GL640" s="23"/>
      <c r="GM640" s="23"/>
    </row>
    <row r="641" spans="1:195"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c r="GL641" s="23"/>
      <c r="GM641" s="23"/>
    </row>
    <row r="642" spans="1:195"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c r="GL642" s="23"/>
      <c r="GM642" s="23"/>
    </row>
    <row r="643" spans="1:195"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c r="GL643" s="23"/>
      <c r="GM643" s="23"/>
    </row>
    <row r="644" spans="1:195"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c r="GL644" s="23"/>
      <c r="GM644" s="23"/>
    </row>
    <row r="645" spans="1:195"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c r="GL645" s="23"/>
      <c r="GM645" s="23"/>
    </row>
    <row r="646" spans="1:195"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c r="GL646" s="23"/>
      <c r="GM646" s="23"/>
    </row>
    <row r="647" spans="1:195"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c r="GL647" s="23"/>
      <c r="GM647" s="23"/>
    </row>
    <row r="648" spans="1:195"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c r="GL648" s="23"/>
      <c r="GM648" s="23"/>
    </row>
    <row r="649" spans="1:195"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c r="GL649" s="23"/>
      <c r="GM649" s="23"/>
    </row>
    <row r="650" spans="1:195"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c r="GL650" s="23"/>
      <c r="GM650" s="23"/>
    </row>
    <row r="651" spans="1:195"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c r="GL651" s="23"/>
      <c r="GM651" s="23"/>
    </row>
    <row r="652" spans="1:195"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c r="GL652" s="23"/>
      <c r="GM652" s="23"/>
    </row>
    <row r="653" spans="1:195"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c r="GL653" s="23"/>
      <c r="GM653" s="23"/>
    </row>
    <row r="654" spans="1:195"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c r="GL654" s="23"/>
      <c r="GM654" s="23"/>
    </row>
    <row r="655" spans="1:195"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c r="GL655" s="23"/>
      <c r="GM655" s="23"/>
    </row>
    <row r="656" spans="1:195"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c r="GL656" s="23"/>
      <c r="GM656" s="23"/>
    </row>
    <row r="657" spans="1:195"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c r="GL657" s="23"/>
      <c r="GM657" s="23"/>
    </row>
    <row r="658" spans="1:195"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c r="GL658" s="23"/>
      <c r="GM658" s="23"/>
    </row>
    <row r="659" spans="1:195"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c r="GL659" s="23"/>
      <c r="GM659" s="23"/>
    </row>
    <row r="660" spans="1:195"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c r="GL660" s="23"/>
      <c r="GM660" s="23"/>
    </row>
    <row r="661" spans="1:195"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c r="GL661" s="23"/>
      <c r="GM661" s="23"/>
    </row>
    <row r="662" spans="1:195"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c r="GL662" s="23"/>
      <c r="GM662" s="23"/>
    </row>
    <row r="663" spans="1:195"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c r="GL663" s="23"/>
      <c r="GM663" s="23"/>
    </row>
    <row r="664" spans="1:195"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c r="GL664" s="23"/>
      <c r="GM664" s="23"/>
    </row>
    <row r="665" spans="1:195"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c r="GL665" s="23"/>
      <c r="GM665" s="23"/>
    </row>
    <row r="666" spans="1:195"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c r="GL666" s="23"/>
      <c r="GM666" s="23"/>
    </row>
    <row r="667" spans="1:195"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c r="GL667" s="23"/>
      <c r="GM667" s="23"/>
    </row>
    <row r="668" spans="1:195"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c r="GL668" s="23"/>
      <c r="GM668" s="23"/>
    </row>
    <row r="669" spans="1:195"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c r="GL669" s="23"/>
      <c r="GM669" s="23"/>
    </row>
    <row r="670" spans="1:195"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c r="GL670" s="23"/>
      <c r="GM670" s="23"/>
    </row>
    <row r="671" spans="1:195"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c r="GL671" s="23"/>
      <c r="GM671" s="23"/>
    </row>
    <row r="672" spans="1:195"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c r="GL672" s="23"/>
      <c r="GM672" s="23"/>
    </row>
    <row r="673" spans="1:195"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c r="GL673" s="23"/>
      <c r="GM673" s="23"/>
    </row>
    <row r="674" spans="1:195"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c r="GL674" s="23"/>
      <c r="GM674" s="23"/>
    </row>
    <row r="675" spans="1:195"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c r="GL675" s="23"/>
      <c r="GM675" s="23"/>
    </row>
    <row r="676" spans="1:195"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c r="GL676" s="23"/>
      <c r="GM676" s="23"/>
    </row>
    <row r="677" spans="1:195"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c r="GL677" s="23"/>
      <c r="GM677" s="23"/>
    </row>
    <row r="678" spans="1:195"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c r="GL678" s="23"/>
      <c r="GM678" s="23"/>
    </row>
    <row r="679" spans="1:195"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c r="GL679" s="23"/>
      <c r="GM679" s="23"/>
    </row>
    <row r="680" spans="1:195"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c r="GL680" s="23"/>
      <c r="GM680" s="23"/>
    </row>
    <row r="681" spans="1:195"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c r="GL681" s="23"/>
      <c r="GM681" s="23"/>
    </row>
    <row r="682" spans="1:195"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c r="GL682" s="23"/>
      <c r="GM682" s="23"/>
    </row>
    <row r="683" spans="1:195"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c r="GL683" s="23"/>
      <c r="GM683" s="23"/>
    </row>
    <row r="684" spans="1:195"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c r="GL684" s="23"/>
      <c r="GM684" s="23"/>
    </row>
    <row r="685" spans="1:195"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c r="GL685" s="23"/>
      <c r="GM685" s="23"/>
    </row>
    <row r="686" spans="1:195"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c r="GL686" s="23"/>
      <c r="GM686" s="23"/>
    </row>
    <row r="687" spans="1:195"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c r="GL687" s="23"/>
      <c r="GM687" s="23"/>
    </row>
    <row r="688" spans="1:195"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c r="GL688" s="23"/>
      <c r="GM688" s="23"/>
    </row>
    <row r="689" spans="1:195"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c r="GL689" s="23"/>
      <c r="GM689" s="23"/>
    </row>
    <row r="690" spans="1:195"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c r="GL690" s="23"/>
      <c r="GM690" s="23"/>
    </row>
    <row r="691" spans="1:195"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c r="GL691" s="23"/>
      <c r="GM691" s="23"/>
    </row>
    <row r="692" spans="1:195"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c r="GL692" s="23"/>
      <c r="GM692" s="23"/>
    </row>
    <row r="693" spans="1:195"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c r="GL693" s="23"/>
      <c r="GM693" s="23"/>
    </row>
    <row r="694" spans="1:195"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c r="GL694" s="23"/>
      <c r="GM694" s="23"/>
    </row>
    <row r="695" spans="1:195"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c r="GL695" s="23"/>
      <c r="GM695" s="23"/>
    </row>
    <row r="696" spans="1:195"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c r="GL696" s="23"/>
      <c r="GM696" s="23"/>
    </row>
    <row r="697" spans="1:195"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c r="GL697" s="23"/>
      <c r="GM697" s="23"/>
    </row>
    <row r="698" spans="1:195"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c r="GL698" s="23"/>
      <c r="GM698" s="23"/>
    </row>
    <row r="699" spans="1:195"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c r="GL699" s="23"/>
      <c r="GM699" s="23"/>
    </row>
    <row r="700" spans="1:195"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c r="GL700" s="23"/>
      <c r="GM700" s="23"/>
    </row>
    <row r="701" spans="1:195"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c r="GL701" s="23"/>
      <c r="GM701" s="23"/>
    </row>
    <row r="702" spans="1:195"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c r="GL702" s="23"/>
      <c r="GM702" s="23"/>
    </row>
    <row r="703" spans="1:195"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c r="GL703" s="23"/>
      <c r="GM703" s="23"/>
    </row>
    <row r="704" spans="1:195"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c r="GL704" s="23"/>
      <c r="GM704" s="23"/>
    </row>
    <row r="705" spans="1:195"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c r="GL705" s="23"/>
      <c r="GM705" s="23"/>
    </row>
    <row r="706" spans="1:195"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c r="GL706" s="23"/>
      <c r="GM706" s="23"/>
    </row>
    <row r="707" spans="1:195"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c r="GL707" s="23"/>
      <c r="GM707" s="23"/>
    </row>
    <row r="708" spans="1:195"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c r="GL708" s="23"/>
      <c r="GM708" s="23"/>
    </row>
    <row r="709" spans="1:195"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c r="GL709" s="23"/>
      <c r="GM709" s="23"/>
    </row>
    <row r="710" spans="1:195"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c r="GL710" s="23"/>
      <c r="GM710" s="23"/>
    </row>
    <row r="711" spans="1:195"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c r="GL711" s="23"/>
      <c r="GM711" s="23"/>
    </row>
    <row r="712" spans="1:195"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c r="GL712" s="23"/>
      <c r="GM712" s="23"/>
    </row>
    <row r="713" spans="1:195"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c r="GL713" s="23"/>
      <c r="GM713" s="23"/>
    </row>
    <row r="714" spans="1:195"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c r="GL714" s="23"/>
      <c r="GM714" s="23"/>
    </row>
    <row r="715" spans="1:195"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c r="GL715" s="23"/>
      <c r="GM715" s="23"/>
    </row>
    <row r="716" spans="1:195"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c r="GL716" s="23"/>
      <c r="GM716" s="23"/>
    </row>
    <row r="717" spans="1:195"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c r="GL717" s="23"/>
      <c r="GM717" s="23"/>
    </row>
    <row r="718" spans="1:195"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c r="GL718" s="23"/>
      <c r="GM718" s="23"/>
    </row>
    <row r="719" spans="1:195"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c r="GL719" s="23"/>
      <c r="GM719" s="23"/>
    </row>
    <row r="720" spans="1:195"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c r="GL720" s="23"/>
      <c r="GM720" s="23"/>
    </row>
    <row r="721" spans="1:195"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c r="GL721" s="23"/>
      <c r="GM721" s="23"/>
    </row>
    <row r="722" spans="1:195"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c r="GL722" s="23"/>
      <c r="GM722" s="23"/>
    </row>
    <row r="723" spans="1:195"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c r="GL723" s="23"/>
      <c r="GM723" s="23"/>
    </row>
    <row r="724" spans="1:195"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c r="GL724" s="23"/>
      <c r="GM724" s="23"/>
    </row>
    <row r="725" spans="1:195"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c r="GL725" s="23"/>
      <c r="GM725" s="23"/>
    </row>
    <row r="726" spans="1:195"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c r="GL726" s="23"/>
      <c r="GM726" s="23"/>
    </row>
    <row r="727" spans="1:195"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c r="GL727" s="23"/>
      <c r="GM727" s="23"/>
    </row>
    <row r="728" spans="1:195"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c r="GL728" s="23"/>
      <c r="GM728" s="23"/>
    </row>
    <row r="729" spans="1:195"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c r="GL729" s="23"/>
      <c r="GM729" s="23"/>
    </row>
    <row r="730" spans="1:195"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c r="GL730" s="23"/>
      <c r="GM730" s="23"/>
    </row>
    <row r="731" spans="1:195"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c r="GL731" s="23"/>
      <c r="GM731" s="23"/>
    </row>
    <row r="732" spans="1:195"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c r="GL732" s="23"/>
      <c r="GM732" s="23"/>
    </row>
    <row r="733" spans="1:195"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c r="GK733" s="23"/>
      <c r="GL733" s="23"/>
      <c r="GM733" s="23"/>
    </row>
    <row r="734" spans="1:195"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c r="GK734" s="23"/>
      <c r="GL734" s="23"/>
      <c r="GM734" s="23"/>
    </row>
    <row r="735" spans="1:195"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c r="GK735" s="23"/>
      <c r="GL735" s="23"/>
      <c r="GM735" s="23"/>
    </row>
    <row r="736" spans="1:195"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c r="GK736" s="23"/>
      <c r="GL736" s="23"/>
      <c r="GM736" s="23"/>
    </row>
    <row r="737" spans="1:195"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c r="GK737" s="23"/>
      <c r="GL737" s="23"/>
      <c r="GM737" s="23"/>
    </row>
    <row r="738" spans="1:195"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c r="GL738" s="23"/>
      <c r="GM738" s="23"/>
    </row>
    <row r="739" spans="1:195"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c r="GK739" s="23"/>
      <c r="GL739" s="23"/>
      <c r="GM739" s="23"/>
    </row>
    <row r="740" spans="1:195"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c r="GK740" s="23"/>
      <c r="GL740" s="23"/>
      <c r="GM740" s="23"/>
    </row>
    <row r="741" spans="1:195"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c r="GK741" s="23"/>
      <c r="GL741" s="23"/>
      <c r="GM741" s="23"/>
    </row>
    <row r="742" spans="1:195"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c r="GK742" s="23"/>
      <c r="GL742" s="23"/>
      <c r="GM742" s="23"/>
    </row>
    <row r="743" spans="1:195"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c r="GK743" s="23"/>
      <c r="GL743" s="23"/>
      <c r="GM743" s="23"/>
    </row>
    <row r="744" spans="1:195"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c r="GK744" s="23"/>
      <c r="GL744" s="23"/>
      <c r="GM744" s="23"/>
    </row>
    <row r="745" spans="1:195"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c r="GK745" s="23"/>
      <c r="GL745" s="23"/>
      <c r="GM745" s="23"/>
    </row>
    <row r="746" spans="1:195"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c r="GK746" s="23"/>
      <c r="GL746" s="23"/>
      <c r="GM746" s="23"/>
    </row>
    <row r="747" spans="1:195"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c r="GK747" s="23"/>
      <c r="GL747" s="23"/>
      <c r="GM747" s="23"/>
    </row>
    <row r="748" spans="1:195"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c r="GK748" s="23"/>
      <c r="GL748" s="23"/>
      <c r="GM748" s="23"/>
    </row>
    <row r="749" spans="1:195"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c r="GK749" s="23"/>
      <c r="GL749" s="23"/>
      <c r="GM749" s="23"/>
    </row>
    <row r="750" spans="1:195"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c r="GK750" s="23"/>
      <c r="GL750" s="23"/>
      <c r="GM750" s="23"/>
    </row>
    <row r="751" spans="1:195"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c r="GK751" s="23"/>
      <c r="GL751" s="23"/>
      <c r="GM751" s="23"/>
    </row>
    <row r="752" spans="1:195"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c r="GK752" s="23"/>
      <c r="GL752" s="23"/>
      <c r="GM752" s="23"/>
    </row>
    <row r="753" spans="1:195"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c r="GK753" s="23"/>
      <c r="GL753" s="23"/>
      <c r="GM753" s="23"/>
    </row>
    <row r="754" spans="1:195"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c r="GL754" s="23"/>
      <c r="GM754" s="23"/>
    </row>
    <row r="755" spans="1:195"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c r="GL755" s="23"/>
      <c r="GM755" s="23"/>
    </row>
    <row r="756" spans="1:195"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c r="GL756" s="23"/>
      <c r="GM756" s="23"/>
    </row>
    <row r="757" spans="1:195"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c r="GL757" s="23"/>
      <c r="GM757" s="23"/>
    </row>
    <row r="758" spans="1:195"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c r="GL758" s="23"/>
      <c r="GM758" s="23"/>
    </row>
    <row r="759" spans="1:195"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c r="GL759" s="23"/>
      <c r="GM759" s="23"/>
    </row>
    <row r="760" spans="1:195"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c r="GK760" s="23"/>
      <c r="GL760" s="23"/>
      <c r="GM760" s="23"/>
    </row>
    <row r="761" spans="1:195"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c r="GK761" s="23"/>
      <c r="GL761" s="23"/>
      <c r="GM761" s="23"/>
    </row>
    <row r="762" spans="1:195"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c r="GK762" s="23"/>
      <c r="GL762" s="23"/>
      <c r="GM762" s="23"/>
    </row>
    <row r="763" spans="1:195"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c r="GL763" s="23"/>
      <c r="GM763" s="23"/>
    </row>
    <row r="764" spans="1:195"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c r="GL764" s="23"/>
      <c r="GM764" s="23"/>
    </row>
    <row r="765" spans="1:195"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c r="GL765" s="23"/>
      <c r="GM765" s="23"/>
    </row>
    <row r="766" spans="1:195"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c r="GL766" s="23"/>
      <c r="GM766" s="23"/>
    </row>
    <row r="767" spans="1:195"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c r="GL767" s="23"/>
      <c r="GM767" s="23"/>
    </row>
    <row r="768" spans="1:195"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c r="GL768" s="23"/>
      <c r="GM768" s="23"/>
    </row>
    <row r="769" spans="1:195"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c r="GL769" s="23"/>
      <c r="GM769" s="23"/>
    </row>
    <row r="770" spans="1:195"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c r="GL770" s="23"/>
      <c r="GM770" s="23"/>
    </row>
    <row r="771" spans="1:195"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c r="GL771" s="23"/>
      <c r="GM771" s="23"/>
    </row>
    <row r="772" spans="1:195"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c r="GL772" s="23"/>
      <c r="GM772" s="23"/>
    </row>
    <row r="773" spans="1:195"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c r="GL773" s="23"/>
      <c r="GM773" s="23"/>
    </row>
    <row r="774" spans="1:195"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c r="GL774" s="23"/>
      <c r="GM774" s="23"/>
    </row>
    <row r="775" spans="1:195"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c r="GK775" s="23"/>
      <c r="GL775" s="23"/>
      <c r="GM775" s="23"/>
    </row>
    <row r="776" spans="1:195"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c r="GK776" s="23"/>
      <c r="GL776" s="23"/>
      <c r="GM776" s="23"/>
    </row>
    <row r="777" spans="1:195"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c r="GK777" s="23"/>
      <c r="GL777" s="23"/>
      <c r="GM777" s="23"/>
    </row>
    <row r="778" spans="1:195"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c r="GK778" s="23"/>
      <c r="GL778" s="23"/>
      <c r="GM778" s="23"/>
    </row>
    <row r="779" spans="1:195"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c r="GK779" s="23"/>
      <c r="GL779" s="23"/>
      <c r="GM779" s="23"/>
    </row>
    <row r="780" spans="1:195"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c r="GK780" s="23"/>
      <c r="GL780" s="23"/>
      <c r="GM780" s="23"/>
    </row>
    <row r="781" spans="1:195"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c r="GK781" s="23"/>
      <c r="GL781" s="23"/>
      <c r="GM781" s="23"/>
    </row>
    <row r="782" spans="1:195"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c r="GK782" s="23"/>
      <c r="GL782" s="23"/>
      <c r="GM782" s="23"/>
    </row>
    <row r="783" spans="1:195"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c r="GK783" s="23"/>
      <c r="GL783" s="23"/>
      <c r="GM783" s="23"/>
    </row>
    <row r="784" spans="1:195"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c r="GK784" s="23"/>
      <c r="GL784" s="23"/>
      <c r="GM784" s="23"/>
    </row>
    <row r="785" spans="1:195"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c r="GK785" s="23"/>
      <c r="GL785" s="23"/>
      <c r="GM785" s="23"/>
    </row>
    <row r="786" spans="1:195"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c r="GK786" s="23"/>
      <c r="GL786" s="23"/>
      <c r="GM786" s="23"/>
    </row>
    <row r="787" spans="1:195"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c r="GK787" s="23"/>
      <c r="GL787" s="23"/>
      <c r="GM787" s="23"/>
    </row>
    <row r="788" spans="1:195"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c r="GK788" s="23"/>
      <c r="GL788" s="23"/>
      <c r="GM788" s="23"/>
    </row>
    <row r="789" spans="1:195"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c r="GK789" s="23"/>
      <c r="GL789" s="23"/>
      <c r="GM789" s="23"/>
    </row>
    <row r="790" spans="1:195"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c r="GK790" s="23"/>
      <c r="GL790" s="23"/>
      <c r="GM790" s="23"/>
    </row>
    <row r="791" spans="1:195"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c r="GK791" s="23"/>
      <c r="GL791" s="23"/>
      <c r="GM791" s="23"/>
    </row>
    <row r="792" spans="1:195"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c r="GK792" s="23"/>
      <c r="GL792" s="23"/>
      <c r="GM792" s="23"/>
    </row>
    <row r="793" spans="1:195"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c r="GK793" s="23"/>
      <c r="GL793" s="23"/>
      <c r="GM793" s="23"/>
    </row>
    <row r="794" spans="1:195"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c r="GK794" s="23"/>
      <c r="GL794" s="23"/>
      <c r="GM794" s="23"/>
    </row>
    <row r="795" spans="1:195"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c r="GK795" s="23"/>
      <c r="GL795" s="23"/>
      <c r="GM795" s="23"/>
    </row>
    <row r="796" spans="1:195"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c r="GK796" s="23"/>
      <c r="GL796" s="23"/>
      <c r="GM796" s="23"/>
    </row>
    <row r="797" spans="1:195"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c r="GK797" s="23"/>
      <c r="GL797" s="23"/>
      <c r="GM797" s="23"/>
    </row>
    <row r="798" spans="1:195"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c r="GK798" s="23"/>
      <c r="GL798" s="23"/>
      <c r="GM798" s="23"/>
    </row>
    <row r="799" spans="1:195"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c r="GK799" s="23"/>
      <c r="GL799" s="23"/>
      <c r="GM799" s="23"/>
    </row>
    <row r="800" spans="1:195"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c r="GK800" s="23"/>
      <c r="GL800" s="23"/>
      <c r="GM800" s="23"/>
    </row>
    <row r="801" spans="1:195"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c r="GK801" s="23"/>
      <c r="GL801" s="23"/>
      <c r="GM801" s="23"/>
    </row>
    <row r="802" spans="1:195"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c r="GK802" s="23"/>
      <c r="GL802" s="23"/>
      <c r="GM802" s="23"/>
    </row>
    <row r="803" spans="1:195"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c r="GL803" s="23"/>
      <c r="GM803" s="23"/>
    </row>
    <row r="804" spans="1:195"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c r="GL804" s="23"/>
      <c r="GM804" s="23"/>
    </row>
    <row r="805" spans="1:195"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c r="GL805" s="23"/>
      <c r="GM805" s="23"/>
    </row>
    <row r="806" spans="1:195"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c r="GL806" s="23"/>
      <c r="GM806" s="23"/>
    </row>
    <row r="807" spans="1:195"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c r="GL807" s="23"/>
      <c r="GM807" s="23"/>
    </row>
    <row r="808" spans="1:195"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c r="GL808" s="23"/>
      <c r="GM808" s="23"/>
    </row>
    <row r="809" spans="1:195"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c r="GL809" s="23"/>
      <c r="GM809" s="23"/>
    </row>
    <row r="810" spans="1:195"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c r="GL810" s="23"/>
      <c r="GM810" s="23"/>
    </row>
    <row r="811" spans="1:195"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c r="GL811" s="23"/>
      <c r="GM811" s="23"/>
    </row>
    <row r="812" spans="1:195"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c r="GL812" s="23"/>
      <c r="GM812" s="23"/>
    </row>
    <row r="813" spans="1:195"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c r="GK813" s="23"/>
      <c r="GL813" s="23"/>
      <c r="GM813" s="23"/>
    </row>
    <row r="814" spans="1:195"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c r="GK814" s="23"/>
      <c r="GL814" s="23"/>
      <c r="GM814" s="23"/>
    </row>
    <row r="815" spans="1:195"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c r="GK815" s="23"/>
      <c r="GL815" s="23"/>
      <c r="GM815" s="23"/>
    </row>
    <row r="816" spans="1:195"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c r="GK816" s="23"/>
      <c r="GL816" s="23"/>
      <c r="GM816" s="23"/>
    </row>
    <row r="817" spans="1:195"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c r="GK817" s="23"/>
      <c r="GL817" s="23"/>
      <c r="GM817" s="23"/>
    </row>
    <row r="818" spans="1:195"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c r="GK818" s="23"/>
      <c r="GL818" s="23"/>
      <c r="GM818" s="23"/>
    </row>
    <row r="819" spans="1:195"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c r="GK819" s="23"/>
      <c r="GL819" s="23"/>
      <c r="GM819" s="23"/>
    </row>
    <row r="820" spans="1:195"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c r="GK820" s="23"/>
      <c r="GL820" s="23"/>
      <c r="GM820" s="23"/>
    </row>
    <row r="821" spans="1:195"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c r="GK821" s="23"/>
      <c r="GL821" s="23"/>
      <c r="GM821" s="23"/>
    </row>
    <row r="822" spans="1:195"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c r="GK822" s="23"/>
      <c r="GL822" s="23"/>
      <c r="GM822" s="23"/>
    </row>
    <row r="823" spans="1:195"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c r="GK823" s="23"/>
      <c r="GL823" s="23"/>
      <c r="GM823" s="23"/>
    </row>
    <row r="824" spans="1:195"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c r="GK824" s="23"/>
      <c r="GL824" s="23"/>
      <c r="GM824" s="23"/>
    </row>
    <row r="825" spans="1:195"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c r="GK825" s="23"/>
      <c r="GL825" s="23"/>
      <c r="GM825" s="23"/>
    </row>
    <row r="826" spans="1:195"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c r="GK826" s="23"/>
      <c r="GL826" s="23"/>
      <c r="GM826" s="23"/>
    </row>
    <row r="827" spans="1:195"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c r="GK827" s="23"/>
      <c r="GL827" s="23"/>
      <c r="GM827" s="23"/>
    </row>
    <row r="828" spans="1:195"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c r="GK828" s="23"/>
      <c r="GL828" s="23"/>
      <c r="GM828" s="23"/>
    </row>
    <row r="829" spans="1:195"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c r="GK829" s="23"/>
      <c r="GL829" s="23"/>
      <c r="GM829" s="23"/>
    </row>
    <row r="830" spans="1:195"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c r="GK830" s="23"/>
      <c r="GL830" s="23"/>
      <c r="GM830" s="23"/>
    </row>
    <row r="831" spans="1:195"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c r="GK831" s="23"/>
      <c r="GL831" s="23"/>
      <c r="GM831" s="23"/>
    </row>
    <row r="832" spans="1:195"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c r="GK832" s="23"/>
      <c r="GL832" s="23"/>
      <c r="GM832" s="23"/>
    </row>
    <row r="833" spans="1:195"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c r="GK833" s="23"/>
      <c r="GL833" s="23"/>
      <c r="GM833" s="23"/>
    </row>
    <row r="834" spans="1:195"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c r="GK834" s="23"/>
      <c r="GL834" s="23"/>
      <c r="GM834" s="23"/>
    </row>
    <row r="835" spans="1:195"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c r="GK835" s="23"/>
      <c r="GL835" s="23"/>
      <c r="GM835" s="23"/>
    </row>
    <row r="836" spans="1:195"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c r="GK836" s="23"/>
      <c r="GL836" s="23"/>
      <c r="GM836" s="23"/>
    </row>
    <row r="837" spans="1:195"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c r="GK837" s="23"/>
      <c r="GL837" s="23"/>
      <c r="GM837" s="23"/>
    </row>
    <row r="838" spans="1:195"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c r="GK838" s="23"/>
      <c r="GL838" s="23"/>
      <c r="GM838" s="23"/>
    </row>
    <row r="839" spans="1:195"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c r="GK839" s="23"/>
      <c r="GL839" s="23"/>
      <c r="GM839" s="23"/>
    </row>
    <row r="840" spans="1:195"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c r="GK840" s="23"/>
      <c r="GL840" s="23"/>
      <c r="GM840" s="23"/>
    </row>
    <row r="841" spans="1:195"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c r="GK841" s="23"/>
      <c r="GL841" s="23"/>
      <c r="GM841" s="23"/>
    </row>
    <row r="842" spans="1:195"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c r="GK842" s="23"/>
      <c r="GL842" s="23"/>
      <c r="GM842" s="23"/>
    </row>
    <row r="843" spans="1:195"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c r="GK843" s="23"/>
      <c r="GL843" s="23"/>
      <c r="GM843" s="23"/>
    </row>
    <row r="844" spans="1:195"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c r="GK844" s="23"/>
      <c r="GL844" s="23"/>
      <c r="GM844" s="23"/>
    </row>
    <row r="845" spans="1:195"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c r="GK845" s="23"/>
      <c r="GL845" s="23"/>
      <c r="GM845" s="23"/>
    </row>
    <row r="846" spans="1:195"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c r="GK846" s="23"/>
      <c r="GL846" s="23"/>
      <c r="GM846" s="23"/>
    </row>
    <row r="847" spans="1:195"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c r="GK847" s="23"/>
      <c r="GL847" s="23"/>
      <c r="GM847" s="23"/>
    </row>
    <row r="848" spans="1:195"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c r="GK848" s="23"/>
      <c r="GL848" s="23"/>
      <c r="GM848" s="23"/>
    </row>
    <row r="849" spans="1:195"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c r="GK849" s="23"/>
      <c r="GL849" s="23"/>
      <c r="GM849" s="23"/>
    </row>
    <row r="850" spans="1:195"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c r="GK850" s="23"/>
      <c r="GL850" s="23"/>
      <c r="GM850" s="23"/>
    </row>
    <row r="851" spans="1:195"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c r="GK851" s="23"/>
      <c r="GL851" s="23"/>
      <c r="GM851" s="23"/>
    </row>
    <row r="852" spans="1:195"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c r="GK852" s="23"/>
      <c r="GL852" s="23"/>
      <c r="GM852" s="23"/>
    </row>
    <row r="853" spans="1:195"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c r="GK853" s="23"/>
      <c r="GL853" s="23"/>
      <c r="GM853" s="23"/>
    </row>
    <row r="854" spans="1:195"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c r="GK854" s="23"/>
      <c r="GL854" s="23"/>
      <c r="GM854" s="23"/>
    </row>
    <row r="855" spans="1:195"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c r="GK855" s="23"/>
      <c r="GL855" s="23"/>
      <c r="GM855" s="23"/>
    </row>
    <row r="856" spans="1:195"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c r="GK856" s="23"/>
      <c r="GL856" s="23"/>
      <c r="GM856" s="23"/>
    </row>
    <row r="857" spans="1:195"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c r="GK857" s="23"/>
      <c r="GL857" s="23"/>
      <c r="GM857" s="23"/>
    </row>
    <row r="858" spans="1:195"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c r="GK858" s="23"/>
      <c r="GL858" s="23"/>
      <c r="GM858" s="23"/>
    </row>
    <row r="859" spans="1:195"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c r="GK859" s="23"/>
      <c r="GL859" s="23"/>
      <c r="GM859" s="23"/>
    </row>
    <row r="860" spans="1:195"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c r="GK860" s="23"/>
      <c r="GL860" s="23"/>
      <c r="GM860" s="23"/>
    </row>
    <row r="861" spans="1:195"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c r="GK861" s="23"/>
      <c r="GL861" s="23"/>
      <c r="GM861" s="23"/>
    </row>
    <row r="862" spans="1:195"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c r="GK862" s="23"/>
      <c r="GL862" s="23"/>
      <c r="GM862" s="23"/>
    </row>
    <row r="863" spans="1:195"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c r="GK863" s="23"/>
      <c r="GL863" s="23"/>
      <c r="GM863" s="23"/>
    </row>
    <row r="864" spans="1:195"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c r="GK864" s="23"/>
      <c r="GL864" s="23"/>
      <c r="GM864" s="23"/>
    </row>
    <row r="865" spans="1:195"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c r="GK865" s="23"/>
      <c r="GL865" s="23"/>
      <c r="GM865" s="23"/>
    </row>
    <row r="866" spans="1:195"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c r="GK866" s="23"/>
      <c r="GL866" s="23"/>
      <c r="GM866" s="23"/>
    </row>
    <row r="867" spans="1:195"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c r="GK867" s="23"/>
      <c r="GL867" s="23"/>
      <c r="GM867" s="23"/>
    </row>
    <row r="868" spans="1:195"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c r="GK868" s="23"/>
      <c r="GL868" s="23"/>
      <c r="GM868" s="23"/>
    </row>
    <row r="869" spans="1:195"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c r="GK869" s="23"/>
      <c r="GL869" s="23"/>
      <c r="GM869" s="23"/>
    </row>
    <row r="870" spans="1:195"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c r="GK870" s="23"/>
      <c r="GL870" s="23"/>
      <c r="GM870" s="23"/>
    </row>
    <row r="871" spans="1:195"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c r="GK871" s="23"/>
      <c r="GL871" s="23"/>
      <c r="GM871" s="23"/>
    </row>
    <row r="872" spans="1:195"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c r="GK872" s="23"/>
      <c r="GL872" s="23"/>
      <c r="GM872" s="23"/>
    </row>
    <row r="873" spans="1:195"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c r="GK873" s="23"/>
      <c r="GL873" s="23"/>
      <c r="GM873" s="23"/>
    </row>
    <row r="874" spans="1:195"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c r="GK874" s="23"/>
      <c r="GL874" s="23"/>
      <c r="GM874" s="23"/>
    </row>
    <row r="875" spans="1:195"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c r="GK875" s="23"/>
      <c r="GL875" s="23"/>
      <c r="GM875" s="23"/>
    </row>
    <row r="876" spans="1:195"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c r="GK876" s="23"/>
      <c r="GL876" s="23"/>
      <c r="GM876" s="23"/>
    </row>
    <row r="877" spans="1:195"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c r="GK877" s="23"/>
      <c r="GL877" s="23"/>
      <c r="GM877" s="23"/>
    </row>
    <row r="878" spans="1:195"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c r="GK878" s="23"/>
      <c r="GL878" s="23"/>
      <c r="GM878" s="23"/>
    </row>
    <row r="879" spans="1:195"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c r="GK879" s="23"/>
      <c r="GL879" s="23"/>
      <c r="GM879" s="23"/>
    </row>
    <row r="880" spans="1:195"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c r="GK880" s="23"/>
      <c r="GL880" s="23"/>
      <c r="GM880" s="23"/>
    </row>
    <row r="881" spans="1:195"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c r="GK881" s="23"/>
      <c r="GL881" s="23"/>
      <c r="GM881" s="23"/>
    </row>
    <row r="882" spans="1:195"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c r="GK882" s="23"/>
      <c r="GL882" s="23"/>
      <c r="GM882" s="23"/>
    </row>
    <row r="883" spans="1:195"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c r="GK883" s="23"/>
      <c r="GL883" s="23"/>
      <c r="GM883" s="23"/>
    </row>
    <row r="884" spans="1:195"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c r="GK884" s="23"/>
      <c r="GL884" s="23"/>
      <c r="GM884" s="23"/>
    </row>
    <row r="885" spans="1:195"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c r="GK885" s="23"/>
      <c r="GL885" s="23"/>
      <c r="GM885" s="23"/>
    </row>
    <row r="886" spans="1:195"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c r="GK886" s="23"/>
      <c r="GL886" s="23"/>
      <c r="GM886" s="23"/>
    </row>
    <row r="887" spans="1:195"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c r="GK887" s="23"/>
      <c r="GL887" s="23"/>
      <c r="GM887" s="23"/>
    </row>
    <row r="888" spans="1:195"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c r="GK888" s="23"/>
      <c r="GL888" s="23"/>
      <c r="GM888" s="23"/>
    </row>
    <row r="889" spans="1:195"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c r="GK889" s="23"/>
      <c r="GL889" s="23"/>
      <c r="GM889" s="23"/>
    </row>
    <row r="890" spans="1:195"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c r="GK890" s="23"/>
      <c r="GL890" s="23"/>
      <c r="GM890" s="23"/>
    </row>
    <row r="891" spans="1:195"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c r="GK891" s="23"/>
      <c r="GL891" s="23"/>
      <c r="GM891" s="23"/>
    </row>
    <row r="892" spans="1:195"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c r="GK892" s="23"/>
      <c r="GL892" s="23"/>
      <c r="GM892" s="23"/>
    </row>
    <row r="893" spans="1:195"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c r="GK893" s="23"/>
      <c r="GL893" s="23"/>
      <c r="GM893" s="23"/>
    </row>
    <row r="894" spans="1:195"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c r="GK894" s="23"/>
      <c r="GL894" s="23"/>
      <c r="GM894" s="23"/>
    </row>
    <row r="895" spans="1:195"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c r="GK895" s="23"/>
      <c r="GL895" s="23"/>
      <c r="GM895" s="23"/>
    </row>
    <row r="896" spans="1:195"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c r="GK896" s="23"/>
      <c r="GL896" s="23"/>
      <c r="GM896" s="23"/>
    </row>
    <row r="897" spans="1:195"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c r="GK897" s="23"/>
      <c r="GL897" s="23"/>
      <c r="GM897" s="23"/>
    </row>
    <row r="898" spans="1:195"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c r="GK898" s="23"/>
      <c r="GL898" s="23"/>
      <c r="GM898" s="23"/>
    </row>
    <row r="899" spans="1:195"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c r="GK899" s="23"/>
      <c r="GL899" s="23"/>
      <c r="GM899" s="23"/>
    </row>
    <row r="900" spans="1:195"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c r="GK900" s="23"/>
      <c r="GL900" s="23"/>
      <c r="GM900" s="23"/>
    </row>
    <row r="901" spans="1:195"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c r="GK901" s="23"/>
      <c r="GL901" s="23"/>
      <c r="GM901" s="23"/>
    </row>
    <row r="902" spans="1:195"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c r="GK902" s="23"/>
      <c r="GL902" s="23"/>
      <c r="GM902" s="23"/>
    </row>
    <row r="903" spans="1:195"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c r="GK903" s="23"/>
      <c r="GL903" s="23"/>
      <c r="GM903" s="23"/>
    </row>
    <row r="904" spans="1:195"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c r="GK904" s="23"/>
      <c r="GL904" s="23"/>
      <c r="GM904" s="23"/>
    </row>
    <row r="905" spans="1:195"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c r="GK905" s="23"/>
      <c r="GL905" s="23"/>
      <c r="GM905" s="23"/>
    </row>
    <row r="906" spans="1:195"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c r="GK906" s="23"/>
      <c r="GL906" s="23"/>
      <c r="GM906" s="23"/>
    </row>
    <row r="907" spans="1:195"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c r="GK907" s="23"/>
      <c r="GL907" s="23"/>
      <c r="GM907" s="23"/>
    </row>
    <row r="908" spans="1:195"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c r="GK908" s="23"/>
      <c r="GL908" s="23"/>
      <c r="GM908" s="23"/>
    </row>
    <row r="909" spans="1:195"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c r="GK909" s="23"/>
      <c r="GL909" s="23"/>
      <c r="GM909" s="23"/>
    </row>
    <row r="910" spans="1:195"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c r="GK910" s="23"/>
      <c r="GL910" s="23"/>
      <c r="GM910" s="23"/>
    </row>
    <row r="911" spans="1:195"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c r="GK911" s="23"/>
      <c r="GL911" s="23"/>
      <c r="GM911" s="23"/>
    </row>
    <row r="912" spans="1:195"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c r="GK912" s="23"/>
      <c r="GL912" s="23"/>
      <c r="GM912" s="23"/>
    </row>
    <row r="913" spans="1:195"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c r="GK913" s="23"/>
      <c r="GL913" s="23"/>
      <c r="GM913" s="23"/>
    </row>
    <row r="914" spans="1:195"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c r="GK914" s="23"/>
      <c r="GL914" s="23"/>
      <c r="GM914" s="23"/>
    </row>
    <row r="915" spans="1:195"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c r="GK915" s="23"/>
      <c r="GL915" s="23"/>
      <c r="GM915" s="23"/>
    </row>
    <row r="916" spans="1:195"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c r="GK916" s="23"/>
      <c r="GL916" s="23"/>
      <c r="GM916" s="23"/>
    </row>
    <row r="917" spans="1:195"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c r="GK917" s="23"/>
      <c r="GL917" s="23"/>
      <c r="GM917" s="23"/>
    </row>
    <row r="918" spans="1:195"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c r="GK918" s="23"/>
      <c r="GL918" s="23"/>
      <c r="GM918" s="23"/>
    </row>
    <row r="919" spans="1:195"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c r="GK919" s="23"/>
      <c r="GL919" s="23"/>
      <c r="GM919" s="23"/>
    </row>
    <row r="920" spans="1:195"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c r="GK920" s="23"/>
      <c r="GL920" s="23"/>
      <c r="GM920" s="23"/>
    </row>
    <row r="921" spans="1:195"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c r="GK921" s="23"/>
      <c r="GL921" s="23"/>
      <c r="GM921" s="23"/>
    </row>
    <row r="922" spans="1:195"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c r="GK922" s="23"/>
      <c r="GL922" s="23"/>
      <c r="GM922" s="23"/>
    </row>
    <row r="923" spans="1:195"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c r="GK923" s="23"/>
      <c r="GL923" s="23"/>
      <c r="GM923" s="23"/>
    </row>
    <row r="924" spans="1:195"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c r="GK924" s="23"/>
      <c r="GL924" s="23"/>
      <c r="GM924" s="23"/>
    </row>
    <row r="925" spans="1:195"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c r="GK925" s="23"/>
      <c r="GL925" s="23"/>
      <c r="GM925" s="23"/>
    </row>
    <row r="926" spans="1:195"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c r="GK926" s="23"/>
      <c r="GL926" s="23"/>
      <c r="GM926" s="23"/>
    </row>
    <row r="927" spans="1:195"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c r="GK927" s="23"/>
      <c r="GL927" s="23"/>
      <c r="GM927" s="23"/>
    </row>
    <row r="928" spans="1:195"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c r="GK928" s="23"/>
      <c r="GL928" s="23"/>
      <c r="GM928" s="23"/>
    </row>
    <row r="929" spans="1:195"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c r="GK929" s="23"/>
      <c r="GL929" s="23"/>
      <c r="GM929" s="23"/>
    </row>
    <row r="930" spans="1:195"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c r="GK930" s="23"/>
      <c r="GL930" s="23"/>
      <c r="GM930" s="23"/>
    </row>
    <row r="931" spans="1:195"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c r="GK931" s="23"/>
      <c r="GL931" s="23"/>
      <c r="GM931" s="23"/>
    </row>
    <row r="932" spans="1:195"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c r="GK932" s="23"/>
      <c r="GL932" s="23"/>
      <c r="GM932" s="23"/>
    </row>
    <row r="933" spans="1:195"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c r="GK933" s="23"/>
      <c r="GL933" s="23"/>
      <c r="GM933" s="23"/>
    </row>
    <row r="934" spans="1:195"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c r="GK934" s="23"/>
      <c r="GL934" s="23"/>
      <c r="GM934" s="23"/>
    </row>
    <row r="935" spans="1:195"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c r="GK935" s="23"/>
      <c r="GL935" s="23"/>
      <c r="GM935" s="23"/>
    </row>
    <row r="936" spans="1:195"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c r="GK936" s="23"/>
      <c r="GL936" s="23"/>
      <c r="GM936" s="23"/>
    </row>
    <row r="937" spans="1:195"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c r="GK937" s="23"/>
      <c r="GL937" s="23"/>
      <c r="GM937" s="23"/>
    </row>
    <row r="938" spans="1:195"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c r="GK938" s="23"/>
      <c r="GL938" s="23"/>
      <c r="GM938" s="23"/>
    </row>
    <row r="939" spans="1:195"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c r="GK939" s="23"/>
      <c r="GL939" s="23"/>
      <c r="GM939" s="23"/>
    </row>
    <row r="940" spans="1:195"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c r="GK940" s="23"/>
      <c r="GL940" s="23"/>
      <c r="GM940" s="23"/>
    </row>
    <row r="941" spans="1:195"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c r="GK941" s="23"/>
      <c r="GL941" s="23"/>
      <c r="GM941" s="23"/>
    </row>
    <row r="942" spans="1:195"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c r="GK942" s="23"/>
      <c r="GL942" s="23"/>
      <c r="GM942" s="23"/>
    </row>
    <row r="943" spans="1:195"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c r="GK943" s="23"/>
      <c r="GL943" s="23"/>
      <c r="GM943" s="23"/>
    </row>
    <row r="944" spans="1:195"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c r="GK944" s="23"/>
      <c r="GL944" s="23"/>
      <c r="GM944" s="23"/>
    </row>
    <row r="945" spans="1:195"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c r="GK945" s="23"/>
      <c r="GL945" s="23"/>
      <c r="GM945" s="23"/>
    </row>
    <row r="946" spans="1:195"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c r="GK946" s="23"/>
      <c r="GL946" s="23"/>
      <c r="GM946" s="23"/>
    </row>
    <row r="947" spans="1:195"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c r="GK947" s="23"/>
      <c r="GL947" s="23"/>
      <c r="GM947" s="23"/>
    </row>
    <row r="948" spans="1:195"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c r="GK948" s="23"/>
      <c r="GL948" s="23"/>
      <c r="GM948" s="23"/>
    </row>
    <row r="949" spans="1:195"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c r="GK949" s="23"/>
      <c r="GL949" s="23"/>
      <c r="GM949" s="23"/>
    </row>
    <row r="950" spans="1:195"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c r="GK950" s="23"/>
      <c r="GL950" s="23"/>
      <c r="GM950" s="23"/>
    </row>
    <row r="951" spans="1:195"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c r="GK951" s="23"/>
      <c r="GL951" s="23"/>
      <c r="GM951" s="23"/>
    </row>
    <row r="952" spans="1:195"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c r="GK952" s="23"/>
      <c r="GL952" s="23"/>
      <c r="GM952" s="23"/>
    </row>
    <row r="953" spans="1:195"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c r="GK953" s="23"/>
      <c r="GL953" s="23"/>
      <c r="GM953" s="23"/>
    </row>
    <row r="954" spans="1:195"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c r="GK954" s="23"/>
      <c r="GL954" s="23"/>
      <c r="GM954" s="23"/>
    </row>
    <row r="955" spans="1:195"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c r="GK955" s="23"/>
      <c r="GL955" s="23"/>
      <c r="GM955" s="23"/>
    </row>
    <row r="956" spans="1:195"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c r="GK956" s="23"/>
      <c r="GL956" s="23"/>
      <c r="GM956" s="23"/>
    </row>
    <row r="957" spans="1:195"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c r="GK957" s="23"/>
      <c r="GL957" s="23"/>
      <c r="GM957" s="23"/>
    </row>
    <row r="958" spans="1:195"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c r="GK958" s="23"/>
      <c r="GL958" s="23"/>
      <c r="GM958" s="23"/>
    </row>
    <row r="959" spans="1:195"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c r="GK959" s="23"/>
      <c r="GL959" s="23"/>
      <c r="GM959" s="23"/>
    </row>
    <row r="960" spans="1:195"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c r="GK960" s="23"/>
      <c r="GL960" s="23"/>
      <c r="GM960" s="23"/>
    </row>
    <row r="961" spans="1:195"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c r="GK961" s="23"/>
      <c r="GL961" s="23"/>
      <c r="GM961" s="23"/>
    </row>
    <row r="962" spans="1:195"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c r="GK962" s="23"/>
      <c r="GL962" s="23"/>
      <c r="GM962" s="23"/>
    </row>
    <row r="963" spans="1:195"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c r="GK963" s="23"/>
      <c r="GL963" s="23"/>
      <c r="GM963" s="23"/>
    </row>
    <row r="964" spans="1:195"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c r="GK964" s="23"/>
      <c r="GL964" s="23"/>
      <c r="GM964" s="23"/>
    </row>
    <row r="965" spans="1:195"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c r="GK965" s="23"/>
      <c r="GL965" s="23"/>
      <c r="GM965" s="23"/>
    </row>
    <row r="966" spans="1:195"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c r="GK966" s="23"/>
      <c r="GL966" s="23"/>
      <c r="GM966" s="23"/>
    </row>
    <row r="967" spans="1:195"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c r="GK967" s="23"/>
      <c r="GL967" s="23"/>
      <c r="GM967" s="23"/>
    </row>
    <row r="968" spans="1:195"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c r="GK968" s="23"/>
      <c r="GL968" s="23"/>
      <c r="GM968" s="23"/>
    </row>
    <row r="969" spans="1:195"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c r="GK969" s="23"/>
      <c r="GL969" s="23"/>
      <c r="GM969" s="23"/>
    </row>
    <row r="970" spans="1:195"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c r="GK970" s="23"/>
      <c r="GL970" s="23"/>
      <c r="GM970" s="23"/>
    </row>
    <row r="971" spans="1:195"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c r="GK971" s="23"/>
      <c r="GL971" s="23"/>
      <c r="GM971" s="23"/>
    </row>
    <row r="972" spans="1:195"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c r="GK972" s="23"/>
      <c r="GL972" s="23"/>
      <c r="GM972" s="23"/>
    </row>
    <row r="973" spans="1:195"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c r="GK973" s="23"/>
      <c r="GL973" s="23"/>
      <c r="GM973" s="23"/>
    </row>
    <row r="974" spans="1:195"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c r="GK974" s="23"/>
      <c r="GL974" s="23"/>
      <c r="GM974" s="23"/>
    </row>
    <row r="975" spans="1:195"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c r="GK975" s="23"/>
      <c r="GL975" s="23"/>
      <c r="GM975" s="23"/>
    </row>
    <row r="976" spans="1:195"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c r="GK976" s="23"/>
      <c r="GL976" s="23"/>
      <c r="GM976" s="23"/>
    </row>
    <row r="977" spans="1:195"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c r="GK977" s="23"/>
      <c r="GL977" s="23"/>
      <c r="GM977" s="23"/>
    </row>
    <row r="978" spans="1:195"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c r="GK978" s="23"/>
      <c r="GL978" s="23"/>
      <c r="GM978" s="23"/>
    </row>
    <row r="979" spans="1:195"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c r="GK979" s="23"/>
      <c r="GL979" s="23"/>
      <c r="GM979" s="23"/>
    </row>
    <row r="980" spans="1:195"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c r="GK980" s="23"/>
      <c r="GL980" s="23"/>
      <c r="GM980" s="23"/>
    </row>
    <row r="981" spans="1:195"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c r="GK981" s="23"/>
      <c r="GL981" s="23"/>
      <c r="GM981" s="23"/>
    </row>
    <row r="982" spans="1:195"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c r="GK982" s="23"/>
      <c r="GL982" s="23"/>
      <c r="GM982" s="23"/>
    </row>
    <row r="983" spans="1:195"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c r="GK983" s="23"/>
      <c r="GL983" s="23"/>
      <c r="GM983" s="23"/>
    </row>
    <row r="984" spans="1:195"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c r="GK984" s="23"/>
      <c r="GL984" s="23"/>
      <c r="GM984" s="23"/>
    </row>
    <row r="985" spans="1:195"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c r="GK985" s="23"/>
      <c r="GL985" s="23"/>
      <c r="GM985" s="23"/>
    </row>
    <row r="986" spans="1:195"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c r="GK986" s="23"/>
      <c r="GL986" s="23"/>
      <c r="GM986" s="23"/>
    </row>
    <row r="987" spans="1:195"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c r="GK987" s="23"/>
      <c r="GL987" s="23"/>
      <c r="GM987" s="23"/>
    </row>
    <row r="988" spans="1:195"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c r="GK988" s="23"/>
      <c r="GL988" s="23"/>
      <c r="GM988" s="23"/>
    </row>
    <row r="989" spans="1:195"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c r="GK989" s="23"/>
      <c r="GL989" s="23"/>
      <c r="GM989" s="23"/>
    </row>
    <row r="990" spans="1:195"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c r="GK990" s="23"/>
      <c r="GL990" s="23"/>
      <c r="GM990" s="23"/>
    </row>
    <row r="991" spans="1:195"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c r="GK991" s="23"/>
      <c r="GL991" s="23"/>
      <c r="GM991" s="23"/>
    </row>
    <row r="992" spans="1:195"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c r="GK992" s="23"/>
      <c r="GL992" s="23"/>
      <c r="GM992" s="23"/>
    </row>
    <row r="993" spans="1:195"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c r="GK993" s="23"/>
      <c r="GL993" s="23"/>
      <c r="GM993" s="23"/>
    </row>
    <row r="994" spans="1:195"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c r="GK994" s="23"/>
      <c r="GL994" s="23"/>
      <c r="GM994" s="23"/>
    </row>
    <row r="995" spans="1:195"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c r="GK995" s="23"/>
      <c r="GL995" s="23"/>
      <c r="GM995" s="23"/>
    </row>
    <row r="996" spans="1:195"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c r="GK996" s="23"/>
      <c r="GL996" s="23"/>
      <c r="GM996" s="23"/>
    </row>
    <row r="997" spans="1:195"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c r="GK997" s="23"/>
      <c r="GL997" s="23"/>
      <c r="GM997" s="23"/>
    </row>
    <row r="998" spans="1:195"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c r="GK998" s="23"/>
      <c r="GL998" s="23"/>
      <c r="GM998" s="23"/>
    </row>
    <row r="999" spans="1:195"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c r="GK999" s="23"/>
      <c r="GL999" s="23"/>
      <c r="GM999" s="23"/>
    </row>
    <row r="1000" spans="1:195"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c r="GK1000" s="23"/>
      <c r="GL1000" s="23"/>
      <c r="GM1000" s="23"/>
    </row>
    <row r="1001" spans="1:195" x14ac:dyDescent="0.3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c r="GK1001" s="23"/>
      <c r="GL1001" s="23"/>
      <c r="GM1001" s="23"/>
    </row>
    <row r="1002" spans="1:195" x14ac:dyDescent="0.3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c r="GK1002" s="23"/>
      <c r="GL1002" s="23"/>
      <c r="GM1002" s="23"/>
    </row>
    <row r="1003" spans="1:195" x14ac:dyDescent="0.3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c r="GK1003" s="23"/>
      <c r="GL1003" s="23"/>
      <c r="GM1003" s="23"/>
    </row>
    <row r="1004" spans="1:195" x14ac:dyDescent="0.3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c r="GK1004" s="23"/>
      <c r="GL1004" s="23"/>
      <c r="GM1004" s="23"/>
    </row>
    <row r="1005" spans="1:195" x14ac:dyDescent="0.3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c r="GK1005" s="23"/>
      <c r="GL1005" s="23"/>
      <c r="GM1005" s="23"/>
    </row>
    <row r="1006" spans="1:195" x14ac:dyDescent="0.3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c r="GK1006" s="23"/>
      <c r="GL1006" s="23"/>
      <c r="GM1006" s="23"/>
    </row>
    <row r="1007" spans="1:195" x14ac:dyDescent="0.3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c r="GK1007" s="23"/>
      <c r="GL1007" s="23"/>
      <c r="GM1007" s="23"/>
    </row>
    <row r="1008" spans="1:195" x14ac:dyDescent="0.3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c r="GK1008" s="23"/>
      <c r="GL1008" s="23"/>
      <c r="GM1008" s="23"/>
    </row>
    <row r="1009" spans="1:195" x14ac:dyDescent="0.3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c r="GK1009" s="23"/>
      <c r="GL1009" s="23"/>
      <c r="GM1009" s="23"/>
    </row>
    <row r="1010" spans="1:195" x14ac:dyDescent="0.3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c r="GK1010" s="23"/>
      <c r="GL1010" s="23"/>
      <c r="GM1010" s="23"/>
    </row>
    <row r="1011" spans="1:195" x14ac:dyDescent="0.3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c r="GK1011" s="23"/>
      <c r="GL1011" s="23"/>
      <c r="GM1011" s="23"/>
    </row>
    <row r="1012" spans="1:195" x14ac:dyDescent="0.3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c r="GK1012" s="23"/>
      <c r="GL1012" s="23"/>
      <c r="GM1012" s="23"/>
    </row>
    <row r="1013" spans="1:195" x14ac:dyDescent="0.3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c r="GK1013" s="23"/>
      <c r="GL1013" s="23"/>
      <c r="GM1013" s="23"/>
    </row>
    <row r="1014" spans="1:195" x14ac:dyDescent="0.3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c r="GK1014" s="23"/>
      <c r="GL1014" s="23"/>
      <c r="GM1014" s="23"/>
    </row>
    <row r="1015" spans="1:195" x14ac:dyDescent="0.3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c r="GK1015" s="23"/>
      <c r="GL1015" s="23"/>
      <c r="GM1015" s="23"/>
    </row>
    <row r="1016" spans="1:195" x14ac:dyDescent="0.3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c r="GK1016" s="23"/>
      <c r="GL1016" s="23"/>
      <c r="GM1016" s="23"/>
    </row>
    <row r="1017" spans="1:195" x14ac:dyDescent="0.3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c r="GK1017" s="23"/>
      <c r="GL1017" s="23"/>
      <c r="GM1017" s="23"/>
    </row>
    <row r="1018" spans="1:195" x14ac:dyDescent="0.3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c r="GK1018" s="23"/>
      <c r="GL1018" s="23"/>
      <c r="GM1018" s="23"/>
    </row>
    <row r="1019" spans="1:195" x14ac:dyDescent="0.3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c r="GK1019" s="23"/>
      <c r="GL1019" s="23"/>
      <c r="GM1019" s="23"/>
    </row>
    <row r="1020" spans="1:195" x14ac:dyDescent="0.3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c r="GK1020" s="23"/>
      <c r="GL1020" s="23"/>
      <c r="GM1020" s="23"/>
    </row>
    <row r="1021" spans="1:195" x14ac:dyDescent="0.3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c r="GK1021" s="23"/>
      <c r="GL1021" s="23"/>
      <c r="GM1021" s="23"/>
    </row>
    <row r="1022" spans="1:195" x14ac:dyDescent="0.3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c r="GK1022" s="23"/>
      <c r="GL1022" s="23"/>
      <c r="GM1022" s="23"/>
    </row>
    <row r="1023" spans="1:195" x14ac:dyDescent="0.3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c r="GK1023" s="23"/>
      <c r="GL1023" s="23"/>
      <c r="GM1023" s="23"/>
    </row>
    <row r="1024" spans="1:195" x14ac:dyDescent="0.3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c r="GK1024" s="23"/>
      <c r="GL1024" s="23"/>
      <c r="GM1024" s="23"/>
    </row>
    <row r="1025" spans="1:195" x14ac:dyDescent="0.3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c r="GK1025" s="23"/>
      <c r="GL1025" s="23"/>
      <c r="GM1025" s="23"/>
    </row>
    <row r="1026" spans="1:195" x14ac:dyDescent="0.3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c r="GK1026" s="23"/>
      <c r="GL1026" s="23"/>
      <c r="GM1026" s="23"/>
    </row>
    <row r="1027" spans="1:195" x14ac:dyDescent="0.3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c r="GK1027" s="23"/>
      <c r="GL1027" s="23"/>
      <c r="GM1027" s="23"/>
    </row>
    <row r="1028" spans="1:195" x14ac:dyDescent="0.3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c r="GK1028" s="23"/>
      <c r="GL1028" s="23"/>
      <c r="GM1028" s="23"/>
    </row>
    <row r="1029" spans="1:195" x14ac:dyDescent="0.3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c r="GK1029" s="23"/>
      <c r="GL1029" s="23"/>
      <c r="GM1029" s="23"/>
    </row>
    <row r="1030" spans="1:195" x14ac:dyDescent="0.3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c r="GK1030" s="23"/>
      <c r="GL1030" s="23"/>
      <c r="GM1030" s="23"/>
    </row>
    <row r="1031" spans="1:195" x14ac:dyDescent="0.3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c r="GK1031" s="23"/>
      <c r="GL1031" s="23"/>
      <c r="GM1031" s="23"/>
    </row>
    <row r="1032" spans="1:195" x14ac:dyDescent="0.3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c r="GK1032" s="23"/>
      <c r="GL1032" s="23"/>
      <c r="GM1032" s="23"/>
    </row>
    <row r="1033" spans="1:195" x14ac:dyDescent="0.3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c r="GK1033" s="23"/>
      <c r="GL1033" s="23"/>
      <c r="GM1033" s="23"/>
    </row>
    <row r="1034" spans="1:195" x14ac:dyDescent="0.3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c r="GK1034" s="23"/>
      <c r="GL1034" s="23"/>
      <c r="GM1034" s="23"/>
    </row>
    <row r="1035" spans="1:195" x14ac:dyDescent="0.3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c r="GK1035" s="23"/>
      <c r="GL1035" s="23"/>
      <c r="GM1035" s="23"/>
    </row>
    <row r="1036" spans="1:195" x14ac:dyDescent="0.3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c r="GK1036" s="23"/>
      <c r="GL1036" s="23"/>
      <c r="GM1036" s="23"/>
    </row>
    <row r="1037" spans="1:195" x14ac:dyDescent="0.3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c r="GK1037" s="23"/>
      <c r="GL1037" s="23"/>
      <c r="GM1037" s="23"/>
    </row>
    <row r="1038" spans="1:195" x14ac:dyDescent="0.3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c r="GK1038" s="23"/>
      <c r="GL1038" s="23"/>
      <c r="GM1038" s="23"/>
    </row>
    <row r="1039" spans="1:195" x14ac:dyDescent="0.3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c r="GK1039" s="23"/>
      <c r="GL1039" s="23"/>
      <c r="GM1039" s="23"/>
    </row>
    <row r="1040" spans="1:195" x14ac:dyDescent="0.3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c r="GK1040" s="23"/>
      <c r="GL1040" s="23"/>
      <c r="GM1040" s="23"/>
    </row>
    <row r="1041" spans="1:195" x14ac:dyDescent="0.3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c r="GK1041" s="23"/>
      <c r="GL1041" s="23"/>
      <c r="GM1041" s="23"/>
    </row>
    <row r="1042" spans="1:195" x14ac:dyDescent="0.3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c r="GK1042" s="23"/>
      <c r="GL1042" s="23"/>
      <c r="GM1042" s="23"/>
    </row>
    <row r="1043" spans="1:195" x14ac:dyDescent="0.3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c r="GK1043" s="23"/>
      <c r="GL1043" s="23"/>
      <c r="GM1043" s="23"/>
    </row>
    <row r="1044" spans="1:195" x14ac:dyDescent="0.3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c r="GK1044" s="23"/>
      <c r="GL1044" s="23"/>
      <c r="GM1044" s="23"/>
    </row>
    <row r="1045" spans="1:195" x14ac:dyDescent="0.3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c r="GK1045" s="23"/>
      <c r="GL1045" s="23"/>
      <c r="GM1045" s="23"/>
    </row>
    <row r="1046" spans="1:195" x14ac:dyDescent="0.3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c r="GK1046" s="23"/>
      <c r="GL1046" s="23"/>
      <c r="GM1046" s="23"/>
    </row>
    <row r="1047" spans="1:195" x14ac:dyDescent="0.3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c r="GK1047" s="23"/>
      <c r="GL1047" s="23"/>
      <c r="GM1047" s="23"/>
    </row>
    <row r="1048" spans="1:195" x14ac:dyDescent="0.3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c r="GK1048" s="23"/>
      <c r="GL1048" s="23"/>
      <c r="GM1048" s="23"/>
    </row>
    <row r="1049" spans="1:195" x14ac:dyDescent="0.3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c r="GK1049" s="23"/>
      <c r="GL1049" s="23"/>
      <c r="GM1049" s="23"/>
    </row>
    <row r="1050" spans="1:195" x14ac:dyDescent="0.3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c r="GK1050" s="23"/>
      <c r="GL1050" s="23"/>
      <c r="GM1050" s="23"/>
    </row>
    <row r="1051" spans="1:195" x14ac:dyDescent="0.3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c r="GK1051" s="23"/>
      <c r="GL1051" s="23"/>
      <c r="GM1051" s="23"/>
    </row>
    <row r="1052" spans="1:195" x14ac:dyDescent="0.3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c r="GK1052" s="23"/>
      <c r="GL1052" s="23"/>
      <c r="GM1052" s="23"/>
    </row>
    <row r="1053" spans="1:195" x14ac:dyDescent="0.3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c r="GK1053" s="23"/>
      <c r="GL1053" s="23"/>
      <c r="GM1053" s="23"/>
    </row>
    <row r="1054" spans="1:195" x14ac:dyDescent="0.3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c r="GK1054" s="23"/>
      <c r="GL1054" s="23"/>
      <c r="GM1054" s="23"/>
    </row>
    <row r="1055" spans="1:195" x14ac:dyDescent="0.3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c r="GK1055" s="23"/>
      <c r="GL1055" s="23"/>
      <c r="GM1055" s="23"/>
    </row>
    <row r="1056" spans="1:195" x14ac:dyDescent="0.3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c r="GK1056" s="23"/>
      <c r="GL1056" s="23"/>
      <c r="GM1056" s="23"/>
    </row>
    <row r="1057" spans="1:195" x14ac:dyDescent="0.3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c r="GK1057" s="23"/>
      <c r="GL1057" s="23"/>
      <c r="GM1057" s="23"/>
    </row>
    <row r="1058" spans="1:195" x14ac:dyDescent="0.3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c r="GK1058" s="23"/>
      <c r="GL1058" s="23"/>
      <c r="GM1058" s="23"/>
    </row>
    <row r="1059" spans="1:195" x14ac:dyDescent="0.3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c r="GK1059" s="23"/>
      <c r="GL1059" s="23"/>
      <c r="GM1059" s="23"/>
    </row>
    <row r="1060" spans="1:195" x14ac:dyDescent="0.3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c r="GK1060" s="23"/>
      <c r="GL1060" s="23"/>
      <c r="GM1060" s="23"/>
    </row>
    <row r="1061" spans="1:195" x14ac:dyDescent="0.3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c r="GK1061" s="23"/>
      <c r="GL1061" s="23"/>
      <c r="GM1061" s="23"/>
    </row>
    <row r="1062" spans="1:195" x14ac:dyDescent="0.3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c r="GK1062" s="23"/>
      <c r="GL1062" s="23"/>
      <c r="GM1062" s="23"/>
    </row>
    <row r="1063" spans="1:195" x14ac:dyDescent="0.3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c r="GK1063" s="23"/>
      <c r="GL1063" s="23"/>
      <c r="GM1063" s="23"/>
    </row>
    <row r="1064" spans="1:195" x14ac:dyDescent="0.3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c r="GK1064" s="23"/>
      <c r="GL1064" s="23"/>
      <c r="GM1064" s="23"/>
    </row>
    <row r="1065" spans="1:195" x14ac:dyDescent="0.3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c r="GK1065" s="23"/>
      <c r="GL1065" s="23"/>
      <c r="GM1065" s="23"/>
    </row>
    <row r="1066" spans="1:195" x14ac:dyDescent="0.3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c r="GK1066" s="23"/>
      <c r="GL1066" s="23"/>
      <c r="GM1066" s="23"/>
    </row>
    <row r="1067" spans="1:195" x14ac:dyDescent="0.3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c r="GK1067" s="23"/>
      <c r="GL1067" s="23"/>
      <c r="GM1067" s="23"/>
    </row>
    <row r="1068" spans="1:195" x14ac:dyDescent="0.3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c r="GK1068" s="23"/>
      <c r="GL1068" s="23"/>
      <c r="GM1068" s="23"/>
    </row>
    <row r="1069" spans="1:195" x14ac:dyDescent="0.3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c r="GK1069" s="23"/>
      <c r="GL1069" s="23"/>
      <c r="GM1069" s="23"/>
    </row>
    <row r="1070" spans="1:195" x14ac:dyDescent="0.3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c r="GK1070" s="23"/>
      <c r="GL1070" s="23"/>
      <c r="GM1070" s="23"/>
    </row>
    <row r="1071" spans="1:195" x14ac:dyDescent="0.3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c r="GK1071" s="23"/>
      <c r="GL1071" s="23"/>
      <c r="GM1071" s="23"/>
    </row>
    <row r="1072" spans="1:195" x14ac:dyDescent="0.3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c r="GK1072" s="23"/>
      <c r="GL1072" s="23"/>
      <c r="GM1072" s="23"/>
    </row>
    <row r="1073" spans="1:195" x14ac:dyDescent="0.3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c r="GK1073" s="23"/>
      <c r="GL1073" s="23"/>
      <c r="GM1073" s="23"/>
    </row>
    <row r="1074" spans="1:195" x14ac:dyDescent="0.3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c r="GK1074" s="23"/>
      <c r="GL1074" s="23"/>
      <c r="GM1074" s="23"/>
    </row>
    <row r="1075" spans="1:195" x14ac:dyDescent="0.3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c r="GK1075" s="23"/>
      <c r="GL1075" s="23"/>
      <c r="GM1075" s="23"/>
    </row>
    <row r="1076" spans="1:195" x14ac:dyDescent="0.3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c r="GK1076" s="23"/>
      <c r="GL1076" s="23"/>
      <c r="GM1076" s="23"/>
    </row>
    <row r="1077" spans="1:195" x14ac:dyDescent="0.3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c r="GL1077" s="23"/>
      <c r="GM1077" s="23"/>
    </row>
    <row r="1078" spans="1:195" x14ac:dyDescent="0.3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c r="GL1078" s="23"/>
      <c r="GM1078" s="23"/>
    </row>
    <row r="1079" spans="1:195" x14ac:dyDescent="0.3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c r="GK1079" s="23"/>
      <c r="GL1079" s="23"/>
      <c r="GM1079" s="23"/>
    </row>
    <row r="1080" spans="1:195" x14ac:dyDescent="0.3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c r="GK1080" s="23"/>
      <c r="GL1080" s="23"/>
      <c r="GM1080" s="23"/>
    </row>
    <row r="1081" spans="1:195" x14ac:dyDescent="0.3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c r="GK1081" s="23"/>
      <c r="GL1081" s="23"/>
      <c r="GM1081" s="23"/>
    </row>
    <row r="1082" spans="1:195" x14ac:dyDescent="0.3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c r="GK1082" s="23"/>
      <c r="GL1082" s="23"/>
      <c r="GM1082" s="23"/>
    </row>
    <row r="1083" spans="1:195" x14ac:dyDescent="0.3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c r="GK1083" s="23"/>
      <c r="GL1083" s="23"/>
      <c r="GM1083" s="23"/>
    </row>
    <row r="1084" spans="1:195" x14ac:dyDescent="0.3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c r="GK1084" s="23"/>
      <c r="GL1084" s="23"/>
      <c r="GM1084" s="23"/>
    </row>
    <row r="1085" spans="1:195" x14ac:dyDescent="0.3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c r="GK1085" s="23"/>
      <c r="GL1085" s="23"/>
      <c r="GM1085" s="23"/>
    </row>
    <row r="1086" spans="1:195" x14ac:dyDescent="0.3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c r="GK1086" s="23"/>
      <c r="GL1086" s="23"/>
      <c r="GM1086" s="23"/>
    </row>
    <row r="1087" spans="1:195" x14ac:dyDescent="0.3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c r="GK1087" s="23"/>
      <c r="GL1087" s="23"/>
      <c r="GM1087" s="23"/>
    </row>
    <row r="1088" spans="1:195" x14ac:dyDescent="0.3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c r="GK1088" s="23"/>
      <c r="GL1088" s="23"/>
      <c r="GM1088" s="23"/>
    </row>
    <row r="1089" spans="1:195" x14ac:dyDescent="0.3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c r="GK1089" s="23"/>
      <c r="GL1089" s="23"/>
      <c r="GM1089" s="23"/>
    </row>
    <row r="1090" spans="1:195" x14ac:dyDescent="0.3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c r="GK1090" s="23"/>
      <c r="GL1090" s="23"/>
      <c r="GM1090" s="23"/>
    </row>
    <row r="1091" spans="1:195" x14ac:dyDescent="0.3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c r="GK1091" s="23"/>
      <c r="GL1091" s="23"/>
      <c r="GM1091" s="23"/>
    </row>
    <row r="1092" spans="1:195" x14ac:dyDescent="0.3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c r="GK1092" s="23"/>
      <c r="GL1092" s="23"/>
      <c r="GM1092" s="23"/>
    </row>
    <row r="1093" spans="1:195" x14ac:dyDescent="0.3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c r="GK1093" s="23"/>
      <c r="GL1093" s="23"/>
      <c r="GM1093" s="23"/>
    </row>
    <row r="1094" spans="1:195" x14ac:dyDescent="0.3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c r="GK1094" s="23"/>
      <c r="GL1094" s="23"/>
      <c r="GM1094" s="23"/>
    </row>
    <row r="1095" spans="1:195" x14ac:dyDescent="0.3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c r="GK1095" s="23"/>
      <c r="GL1095" s="23"/>
      <c r="GM1095" s="23"/>
    </row>
    <row r="1096" spans="1:195" x14ac:dyDescent="0.3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c r="GK1096" s="23"/>
      <c r="GL1096" s="23"/>
      <c r="GM1096" s="23"/>
    </row>
    <row r="1097" spans="1:195" x14ac:dyDescent="0.3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c r="GK1097" s="23"/>
      <c r="GL1097" s="23"/>
      <c r="GM1097" s="23"/>
    </row>
    <row r="1098" spans="1:195" x14ac:dyDescent="0.3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c r="GK1098" s="23"/>
      <c r="GL1098" s="23"/>
      <c r="GM1098" s="23"/>
    </row>
    <row r="1099" spans="1:195" x14ac:dyDescent="0.3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c r="GK1099" s="23"/>
      <c r="GL1099" s="23"/>
      <c r="GM1099" s="23"/>
    </row>
    <row r="1100" spans="1:195" x14ac:dyDescent="0.3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c r="GK1100" s="23"/>
      <c r="GL1100" s="23"/>
      <c r="GM1100" s="23"/>
    </row>
    <row r="1101" spans="1:195" x14ac:dyDescent="0.3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c r="GK1101" s="23"/>
      <c r="GL1101" s="23"/>
      <c r="GM1101" s="23"/>
    </row>
    <row r="1102" spans="1:195" x14ac:dyDescent="0.3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c r="GL1102" s="23"/>
      <c r="GM1102" s="23"/>
    </row>
    <row r="1103" spans="1:195" x14ac:dyDescent="0.3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c r="GL1103" s="23"/>
      <c r="GM1103" s="23"/>
    </row>
    <row r="1104" spans="1:195" x14ac:dyDescent="0.3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c r="GL1104" s="23"/>
      <c r="GM1104" s="23"/>
    </row>
    <row r="1105" spans="1:195" x14ac:dyDescent="0.3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c r="GL1105" s="23"/>
      <c r="GM1105" s="23"/>
    </row>
    <row r="1106" spans="1:195" x14ac:dyDescent="0.3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c r="GK1106" s="23"/>
      <c r="GL1106" s="23"/>
      <c r="GM1106" s="23"/>
    </row>
    <row r="1107" spans="1:195" x14ac:dyDescent="0.3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c r="GK1107" s="23"/>
      <c r="GL1107" s="23"/>
      <c r="GM1107" s="23"/>
    </row>
    <row r="1108" spans="1:195" x14ac:dyDescent="0.3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c r="GK1108" s="23"/>
      <c r="GL1108" s="23"/>
      <c r="GM1108" s="23"/>
    </row>
    <row r="1109" spans="1:195" x14ac:dyDescent="0.3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c r="GK1109" s="23"/>
      <c r="GL1109" s="23"/>
      <c r="GM1109" s="23"/>
    </row>
    <row r="1110" spans="1:195" x14ac:dyDescent="0.3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c r="GK1110" s="23"/>
      <c r="GL1110" s="23"/>
      <c r="GM1110" s="23"/>
    </row>
    <row r="1111" spans="1:195" x14ac:dyDescent="0.3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c r="GK1111" s="23"/>
      <c r="GL1111" s="23"/>
      <c r="GM1111" s="23"/>
    </row>
    <row r="1112" spans="1:195" x14ac:dyDescent="0.3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c r="GK1112" s="23"/>
      <c r="GL1112" s="23"/>
      <c r="GM1112" s="23"/>
    </row>
    <row r="1113" spans="1:195" x14ac:dyDescent="0.3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c r="GK1113" s="23"/>
      <c r="GL1113" s="23"/>
      <c r="GM1113" s="23"/>
    </row>
    <row r="1114" spans="1:195" x14ac:dyDescent="0.3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c r="GK1114" s="23"/>
      <c r="GL1114" s="23"/>
      <c r="GM1114" s="23"/>
    </row>
    <row r="1115" spans="1:195" x14ac:dyDescent="0.3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c r="GK1115" s="23"/>
      <c r="GL1115" s="23"/>
      <c r="GM1115" s="23"/>
    </row>
    <row r="1116" spans="1:195" x14ac:dyDescent="0.3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c r="GK1116" s="23"/>
      <c r="GL1116" s="23"/>
      <c r="GM1116" s="23"/>
    </row>
    <row r="1117" spans="1:195" x14ac:dyDescent="0.3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c r="GK1117" s="23"/>
      <c r="GL1117" s="23"/>
      <c r="GM1117" s="23"/>
    </row>
    <row r="1118" spans="1:195" x14ac:dyDescent="0.3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c r="GK1118" s="23"/>
      <c r="GL1118" s="23"/>
      <c r="GM1118" s="23"/>
    </row>
    <row r="1119" spans="1:195" x14ac:dyDescent="0.3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c r="GK1119" s="23"/>
      <c r="GL1119" s="23"/>
      <c r="GM1119" s="23"/>
    </row>
    <row r="1120" spans="1:195" x14ac:dyDescent="0.3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c r="GK1120" s="23"/>
      <c r="GL1120" s="23"/>
      <c r="GM1120" s="23"/>
    </row>
    <row r="1121" spans="1:195" x14ac:dyDescent="0.3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c r="GK1121" s="23"/>
      <c r="GL1121" s="23"/>
      <c r="GM1121" s="23"/>
    </row>
    <row r="1122" spans="1:195" x14ac:dyDescent="0.3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c r="GK1122" s="23"/>
      <c r="GL1122" s="23"/>
      <c r="GM1122" s="23"/>
    </row>
    <row r="1123" spans="1:195" x14ac:dyDescent="0.3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c r="GK1123" s="23"/>
      <c r="GL1123" s="23"/>
      <c r="GM1123" s="23"/>
    </row>
    <row r="1124" spans="1:195" x14ac:dyDescent="0.3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c r="GK1124" s="23"/>
      <c r="GL1124" s="23"/>
      <c r="GM1124" s="23"/>
    </row>
    <row r="1125" spans="1:195" x14ac:dyDescent="0.3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c r="GK1125" s="23"/>
      <c r="GL1125" s="23"/>
      <c r="GM1125" s="23"/>
    </row>
    <row r="1126" spans="1:195" x14ac:dyDescent="0.3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c r="GK1126" s="23"/>
      <c r="GL1126" s="23"/>
      <c r="GM1126" s="23"/>
    </row>
    <row r="1127" spans="1:195" x14ac:dyDescent="0.3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c r="GK1127" s="23"/>
      <c r="GL1127" s="23"/>
      <c r="GM1127" s="23"/>
    </row>
    <row r="1128" spans="1:195" x14ac:dyDescent="0.3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c r="GK1128" s="23"/>
      <c r="GL1128" s="23"/>
      <c r="GM1128" s="23"/>
    </row>
    <row r="1129" spans="1:195" x14ac:dyDescent="0.3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c r="GK1129" s="23"/>
      <c r="GL1129" s="23"/>
      <c r="GM1129" s="23"/>
    </row>
    <row r="1130" spans="1:195" x14ac:dyDescent="0.3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c r="GK1130" s="23"/>
      <c r="GL1130" s="23"/>
      <c r="GM1130" s="23"/>
    </row>
    <row r="1131" spans="1:195" x14ac:dyDescent="0.3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c r="GK1131" s="23"/>
      <c r="GL1131" s="23"/>
      <c r="GM1131" s="23"/>
    </row>
    <row r="1132" spans="1:195" x14ac:dyDescent="0.3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c r="GK1132" s="23"/>
      <c r="GL1132" s="23"/>
      <c r="GM1132" s="23"/>
    </row>
    <row r="1133" spans="1:195" x14ac:dyDescent="0.3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c r="GK1133" s="23"/>
      <c r="GL1133" s="23"/>
      <c r="GM1133" s="23"/>
    </row>
    <row r="1134" spans="1:195" x14ac:dyDescent="0.3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c r="GK1134" s="23"/>
      <c r="GL1134" s="23"/>
      <c r="GM1134" s="23"/>
    </row>
    <row r="1135" spans="1:195" x14ac:dyDescent="0.3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c r="GK1135" s="23"/>
      <c r="GL1135" s="23"/>
      <c r="GM1135" s="23"/>
    </row>
    <row r="1136" spans="1:195" x14ac:dyDescent="0.3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c r="GK1136" s="23"/>
      <c r="GL1136" s="23"/>
      <c r="GM1136" s="23"/>
    </row>
    <row r="1137" spans="1:195" x14ac:dyDescent="0.3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c r="GK1137" s="23"/>
      <c r="GL1137" s="23"/>
      <c r="GM1137" s="23"/>
    </row>
    <row r="1138" spans="1:195" x14ac:dyDescent="0.3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c r="GK1138" s="23"/>
      <c r="GL1138" s="23"/>
      <c r="GM1138" s="23"/>
    </row>
    <row r="1139" spans="1:195" x14ac:dyDescent="0.3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c r="GK1139" s="23"/>
      <c r="GL1139" s="23"/>
      <c r="GM1139" s="23"/>
    </row>
    <row r="1140" spans="1:195" x14ac:dyDescent="0.3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c r="GK1140" s="23"/>
      <c r="GL1140" s="23"/>
      <c r="GM1140" s="23"/>
    </row>
    <row r="1141" spans="1:195" x14ac:dyDescent="0.3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c r="GK1141" s="23"/>
      <c r="GL1141" s="23"/>
      <c r="GM1141" s="23"/>
    </row>
    <row r="1142" spans="1:195" x14ac:dyDescent="0.3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c r="GK1142" s="23"/>
      <c r="GL1142" s="23"/>
      <c r="GM1142" s="23"/>
    </row>
    <row r="1143" spans="1:195" x14ac:dyDescent="0.3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c r="GK1143" s="23"/>
      <c r="GL1143" s="23"/>
      <c r="GM1143" s="23"/>
    </row>
    <row r="1144" spans="1:195" x14ac:dyDescent="0.3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c r="GK1144" s="23"/>
      <c r="GL1144" s="23"/>
      <c r="GM1144" s="23"/>
    </row>
    <row r="1145" spans="1:195" x14ac:dyDescent="0.3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c r="GK1145" s="23"/>
      <c r="GL1145" s="23"/>
      <c r="GM1145" s="23"/>
    </row>
    <row r="1146" spans="1:195" x14ac:dyDescent="0.3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c r="GK1146" s="23"/>
      <c r="GL1146" s="23"/>
      <c r="GM1146" s="23"/>
    </row>
    <row r="1147" spans="1:195" x14ac:dyDescent="0.3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c r="GK1147" s="23"/>
      <c r="GL1147" s="23"/>
      <c r="GM1147" s="23"/>
    </row>
    <row r="1148" spans="1:195" x14ac:dyDescent="0.3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c r="GK1148" s="23"/>
      <c r="GL1148" s="23"/>
      <c r="GM1148" s="23"/>
    </row>
    <row r="1149" spans="1:195" x14ac:dyDescent="0.3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c r="GK1149" s="23"/>
      <c r="GL1149" s="23"/>
      <c r="GM1149" s="23"/>
    </row>
    <row r="1150" spans="1:195" x14ac:dyDescent="0.3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c r="GK1150" s="23"/>
      <c r="GL1150" s="23"/>
      <c r="GM1150" s="23"/>
    </row>
    <row r="1151" spans="1:195" x14ac:dyDescent="0.3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c r="GK1151" s="23"/>
      <c r="GL1151" s="23"/>
      <c r="GM1151" s="23"/>
    </row>
    <row r="1152" spans="1:195" x14ac:dyDescent="0.3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c r="GK1152" s="23"/>
      <c r="GL1152" s="23"/>
      <c r="GM1152" s="23"/>
    </row>
    <row r="1153" spans="1:195" x14ac:dyDescent="0.3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c r="GK1153" s="23"/>
      <c r="GL1153" s="23"/>
      <c r="GM1153" s="23"/>
    </row>
    <row r="1154" spans="1:195" x14ac:dyDescent="0.3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c r="GK1154" s="23"/>
      <c r="GL1154" s="23"/>
      <c r="GM1154" s="23"/>
    </row>
    <row r="1155" spans="1:195" x14ac:dyDescent="0.3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c r="GK1155" s="23"/>
      <c r="GL1155" s="23"/>
      <c r="GM1155" s="23"/>
    </row>
    <row r="1156" spans="1:195" x14ac:dyDescent="0.3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c r="GK1156" s="23"/>
      <c r="GL1156" s="23"/>
      <c r="GM1156" s="23"/>
    </row>
    <row r="1157" spans="1:195" x14ac:dyDescent="0.3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c r="GK1157" s="23"/>
      <c r="GL1157" s="23"/>
      <c r="GM1157" s="23"/>
    </row>
    <row r="1158" spans="1:195" x14ac:dyDescent="0.3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c r="GK1158" s="23"/>
      <c r="GL1158" s="23"/>
      <c r="GM1158" s="23"/>
    </row>
    <row r="1159" spans="1:195" x14ac:dyDescent="0.3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c r="GK1159" s="23"/>
      <c r="GL1159" s="23"/>
      <c r="GM1159" s="23"/>
    </row>
    <row r="1160" spans="1:195" x14ac:dyDescent="0.3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c r="GK1160" s="23"/>
      <c r="GL1160" s="23"/>
      <c r="GM1160" s="23"/>
    </row>
    <row r="1161" spans="1:195" x14ac:dyDescent="0.3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c r="GK1161" s="23"/>
      <c r="GL1161" s="23"/>
      <c r="GM1161" s="23"/>
    </row>
    <row r="1162" spans="1:195" x14ac:dyDescent="0.3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c r="GK1162" s="23"/>
      <c r="GL1162" s="23"/>
      <c r="GM1162" s="23"/>
    </row>
    <row r="1163" spans="1:195" x14ac:dyDescent="0.3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c r="GK1163" s="23"/>
      <c r="GL1163" s="23"/>
      <c r="GM1163" s="23"/>
    </row>
    <row r="1164" spans="1:195" x14ac:dyDescent="0.3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c r="GK1164" s="23"/>
      <c r="GL1164" s="23"/>
      <c r="GM1164" s="23"/>
    </row>
    <row r="1165" spans="1:195" x14ac:dyDescent="0.3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c r="GK1165" s="23"/>
      <c r="GL1165" s="23"/>
      <c r="GM1165" s="23"/>
    </row>
    <row r="1166" spans="1:195" x14ac:dyDescent="0.3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c r="GK1166" s="23"/>
      <c r="GL1166" s="23"/>
      <c r="GM1166" s="23"/>
    </row>
    <row r="1167" spans="1:195" x14ac:dyDescent="0.3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c r="GK1167" s="23"/>
      <c r="GL1167" s="23"/>
      <c r="GM1167" s="23"/>
    </row>
    <row r="1168" spans="1:195" x14ac:dyDescent="0.3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c r="GK1168" s="23"/>
      <c r="GL1168" s="23"/>
      <c r="GM1168" s="23"/>
    </row>
    <row r="1169" spans="1:195" x14ac:dyDescent="0.3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c r="GK1169" s="23"/>
      <c r="GL1169" s="23"/>
      <c r="GM1169" s="23"/>
    </row>
    <row r="1170" spans="1:195" x14ac:dyDescent="0.3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c r="GK1170" s="23"/>
      <c r="GL1170" s="23"/>
      <c r="GM1170" s="23"/>
    </row>
    <row r="1171" spans="1:195" x14ac:dyDescent="0.3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c r="GK1171" s="23"/>
      <c r="GL1171" s="23"/>
      <c r="GM1171" s="23"/>
    </row>
    <row r="1172" spans="1:195" x14ac:dyDescent="0.3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c r="GK1172" s="23"/>
      <c r="GL1172" s="23"/>
      <c r="GM1172" s="23"/>
    </row>
    <row r="1173" spans="1:195" x14ac:dyDescent="0.35">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c r="GK1173" s="23"/>
      <c r="GL1173" s="23"/>
      <c r="GM1173" s="23"/>
    </row>
    <row r="1174" spans="1:195" x14ac:dyDescent="0.35">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c r="GK1174" s="23"/>
      <c r="GL1174" s="23"/>
      <c r="GM1174" s="23"/>
    </row>
    <row r="1175" spans="1:195" x14ac:dyDescent="0.35">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c r="GK1175" s="23"/>
      <c r="GL1175" s="23"/>
      <c r="GM1175" s="23"/>
    </row>
    <row r="1176" spans="1:195" x14ac:dyDescent="0.35">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c r="GK1176" s="23"/>
      <c r="GL1176" s="23"/>
      <c r="GM1176" s="23"/>
    </row>
    <row r="1177" spans="1:195" x14ac:dyDescent="0.35">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c r="GK1177" s="23"/>
      <c r="GL1177" s="23"/>
      <c r="GM1177" s="23"/>
    </row>
    <row r="1178" spans="1:195" x14ac:dyDescent="0.35">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c r="GK1178" s="23"/>
      <c r="GL1178" s="23"/>
      <c r="GM1178" s="23"/>
    </row>
    <row r="1179" spans="1:195" x14ac:dyDescent="0.35">
      <c r="A1179" s="23"/>
      <c r="B1179" s="23"/>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c r="CB1179" s="23"/>
      <c r="CC1179" s="23"/>
      <c r="CD1179" s="23"/>
      <c r="CE1179" s="23"/>
      <c r="CF1179" s="23"/>
      <c r="CG1179" s="23"/>
      <c r="CH1179" s="23"/>
      <c r="CI1179" s="23"/>
      <c r="CJ1179" s="23"/>
      <c r="CK1179" s="23"/>
      <c r="CL1179" s="23"/>
      <c r="CM1179" s="23"/>
      <c r="CN1179" s="23"/>
      <c r="CO1179" s="23"/>
      <c r="CP1179" s="23"/>
      <c r="CQ1179" s="23"/>
      <c r="CR1179" s="23"/>
      <c r="CS1179" s="23"/>
      <c r="CT1179" s="23"/>
      <c r="CU1179" s="23"/>
      <c r="CV1179" s="23"/>
      <c r="CW1179" s="23"/>
      <c r="CX1179" s="23"/>
      <c r="CY1179" s="23"/>
      <c r="CZ1179" s="23"/>
      <c r="DA1179" s="23"/>
      <c r="DB1179" s="23"/>
      <c r="DC1179" s="23"/>
      <c r="DD1179" s="23"/>
      <c r="DE1179" s="23"/>
      <c r="DF1179" s="23"/>
      <c r="DG1179" s="23"/>
      <c r="DH1179" s="23"/>
      <c r="DI1179" s="23"/>
      <c r="DJ1179" s="23"/>
      <c r="DK1179" s="23"/>
      <c r="DL1179" s="23"/>
      <c r="DM1179" s="23"/>
      <c r="DN1179" s="23"/>
      <c r="DO1179" s="23"/>
      <c r="DP1179" s="23"/>
      <c r="DQ1179" s="23"/>
      <c r="DR1179" s="23"/>
      <c r="DS1179" s="23"/>
      <c r="DT1179" s="23"/>
      <c r="DU1179" s="23"/>
      <c r="DV1179" s="23"/>
      <c r="DW1179" s="23"/>
      <c r="DX1179" s="23"/>
      <c r="DY1179" s="23"/>
      <c r="DZ1179" s="23"/>
      <c r="EA1179" s="23"/>
      <c r="EB1179" s="23"/>
      <c r="EC1179" s="23"/>
      <c r="ED1179" s="23"/>
      <c r="EE1179" s="23"/>
      <c r="EF1179" s="23"/>
      <c r="EG1179" s="23"/>
      <c r="EH1179" s="23"/>
      <c r="EI1179" s="23"/>
      <c r="EJ1179" s="23"/>
      <c r="EK1179" s="23"/>
      <c r="EL1179" s="23"/>
      <c r="EM1179" s="23"/>
      <c r="EN1179" s="23"/>
      <c r="EO1179" s="23"/>
      <c r="EP1179" s="23"/>
      <c r="EQ1179" s="23"/>
      <c r="ER1179" s="23"/>
      <c r="ES1179" s="23"/>
      <c r="ET1179" s="23"/>
      <c r="EU1179" s="23"/>
      <c r="EV1179" s="23"/>
      <c r="EW1179" s="23"/>
      <c r="EX1179" s="23"/>
      <c r="EY1179" s="23"/>
      <c r="EZ1179" s="23"/>
      <c r="FA1179" s="23"/>
      <c r="FB1179" s="23"/>
      <c r="FC1179" s="23"/>
      <c r="FD1179" s="23"/>
      <c r="FE1179" s="23"/>
      <c r="FF1179" s="23"/>
      <c r="FG1179" s="23"/>
      <c r="FH1179" s="23"/>
      <c r="FI1179" s="23"/>
      <c r="FJ1179" s="23"/>
      <c r="FK1179" s="23"/>
      <c r="FL1179" s="23"/>
      <c r="FM1179" s="23"/>
      <c r="FN1179" s="23"/>
      <c r="FO1179" s="23"/>
      <c r="FP1179" s="23"/>
      <c r="FQ1179" s="23"/>
      <c r="FR1179" s="23"/>
      <c r="FS1179" s="23"/>
      <c r="FT1179" s="23"/>
      <c r="FU1179" s="23"/>
      <c r="FV1179" s="23"/>
      <c r="FW1179" s="23"/>
      <c r="FX1179" s="23"/>
      <c r="FY1179" s="23"/>
      <c r="FZ1179" s="23"/>
      <c r="GA1179" s="23"/>
      <c r="GB1179" s="23"/>
      <c r="GC1179" s="23"/>
      <c r="GD1179" s="23"/>
      <c r="GE1179" s="23"/>
      <c r="GF1179" s="23"/>
      <c r="GG1179" s="23"/>
      <c r="GH1179" s="23"/>
      <c r="GI1179" s="23"/>
      <c r="GJ1179" s="23"/>
      <c r="GK1179" s="23"/>
      <c r="GL1179" s="23"/>
      <c r="GM1179" s="23"/>
    </row>
  </sheetData>
  <pageMargins left="0.25" right="0.25" top="0.75" bottom="0.75" header="0.3" footer="0.3"/>
  <pageSetup scale="1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B1178"/>
  <sheetViews>
    <sheetView showGridLines="0" zoomScaleNormal="100" workbookViewId="0">
      <pane xSplit="2" ySplit="5" topLeftCell="C6" activePane="bottomRight" state="frozen"/>
      <selection pane="topRight" activeCell="P32" sqref="P32"/>
      <selection pane="bottomLeft" activeCell="P32" sqref="P32"/>
      <selection pane="bottomRight" activeCell="R11" sqref="R11"/>
    </sheetView>
  </sheetViews>
  <sheetFormatPr defaultColWidth="9.265625" defaultRowHeight="13.5" outlineLevelCol="1" x14ac:dyDescent="0.35"/>
  <cols>
    <col min="1" max="1" width="9.265625" style="144"/>
    <col min="2" max="2" width="50.265625" style="145" customWidth="1"/>
    <col min="3" max="3" width="20.265625" style="146" hidden="1" customWidth="1" outlineLevel="1"/>
    <col min="4" max="4" width="20.265625" style="144" hidden="1" customWidth="1" outlineLevel="1"/>
    <col min="5" max="5" width="16" style="144" hidden="1" customWidth="1" outlineLevel="1"/>
    <col min="6" max="6" width="15.3984375" style="144" hidden="1" customWidth="1" outlineLevel="1"/>
    <col min="7" max="7" width="19.73046875" style="144" hidden="1" customWidth="1" outlineLevel="1"/>
    <col min="8" max="8" width="21.3984375" style="144" customWidth="1" collapsed="1"/>
    <col min="9" max="9" width="21.3984375" style="144" customWidth="1"/>
    <col min="10" max="11" width="20.265625" style="146" hidden="1" customWidth="1" outlineLevel="1"/>
    <col min="12" max="12" width="16" style="144" hidden="1" customWidth="1" outlineLevel="1"/>
    <col min="13" max="13" width="15.3984375" style="144" hidden="1" customWidth="1" outlineLevel="1"/>
    <col min="14" max="14" width="19.73046875" style="144" hidden="1" customWidth="1" outlineLevel="1"/>
    <col min="15" max="15" width="21.3984375" style="144" customWidth="1" collapsed="1"/>
    <col min="16" max="16" width="21.3984375" style="144" customWidth="1"/>
    <col min="17" max="16384" width="9.265625" style="146"/>
  </cols>
  <sheetData>
    <row r="1" spans="1:236" ht="13.9" x14ac:dyDescent="0.4">
      <c r="A1" s="38" t="s">
        <v>245</v>
      </c>
    </row>
    <row r="2" spans="1:236" x14ac:dyDescent="0.35">
      <c r="A2" s="23" t="s">
        <v>86</v>
      </c>
    </row>
    <row r="3" spans="1:236" x14ac:dyDescent="0.35">
      <c r="C3" s="144"/>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row>
    <row r="4" spans="1:236" ht="27.75" x14ac:dyDescent="0.4">
      <c r="A4" s="146"/>
      <c r="B4" s="38"/>
      <c r="C4" s="149" t="s">
        <v>62</v>
      </c>
      <c r="D4" s="149" t="s">
        <v>111</v>
      </c>
      <c r="E4" s="301" t="s">
        <v>62</v>
      </c>
      <c r="F4" s="326" t="s">
        <v>62</v>
      </c>
      <c r="G4" s="326" t="s">
        <v>63</v>
      </c>
      <c r="H4" s="316" t="s">
        <v>62</v>
      </c>
      <c r="I4" s="316" t="s">
        <v>264</v>
      </c>
      <c r="J4" s="149" t="s">
        <v>62</v>
      </c>
      <c r="K4" s="149" t="s">
        <v>111</v>
      </c>
      <c r="L4" s="301" t="s">
        <v>62</v>
      </c>
      <c r="M4" s="326" t="s">
        <v>62</v>
      </c>
      <c r="N4" s="326" t="s">
        <v>63</v>
      </c>
      <c r="O4" s="316" t="s">
        <v>62</v>
      </c>
      <c r="P4" s="316" t="s">
        <v>264</v>
      </c>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row>
    <row r="5" spans="1:236" ht="13.9" x14ac:dyDescent="0.4">
      <c r="A5" s="146"/>
      <c r="B5" s="38"/>
      <c r="C5" s="150">
        <v>43100</v>
      </c>
      <c r="D5" s="150">
        <v>43100</v>
      </c>
      <c r="E5" s="293">
        <v>43190</v>
      </c>
      <c r="F5" s="150">
        <v>43281</v>
      </c>
      <c r="G5" s="150">
        <v>43281</v>
      </c>
      <c r="H5" s="313">
        <v>43373</v>
      </c>
      <c r="I5" s="313">
        <v>43373</v>
      </c>
      <c r="J5" s="150">
        <v>43465</v>
      </c>
      <c r="K5" s="150">
        <v>43465</v>
      </c>
      <c r="L5" s="293">
        <v>43555</v>
      </c>
      <c r="M5" s="150">
        <v>43646</v>
      </c>
      <c r="N5" s="150">
        <v>43646</v>
      </c>
      <c r="O5" s="313">
        <v>43738</v>
      </c>
      <c r="P5" s="313">
        <v>43738</v>
      </c>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row>
    <row r="6" spans="1:236" ht="13.9" x14ac:dyDescent="0.4">
      <c r="A6" s="21"/>
      <c r="B6" s="34"/>
      <c r="C6" s="73"/>
      <c r="D6" s="58"/>
      <c r="E6" s="73"/>
      <c r="F6" s="73"/>
      <c r="G6" s="73"/>
      <c r="H6" s="73"/>
      <c r="I6" s="73"/>
      <c r="J6" s="73"/>
      <c r="K6" s="58"/>
      <c r="L6" s="73"/>
      <c r="M6" s="73"/>
      <c r="N6" s="73"/>
      <c r="O6" s="73"/>
      <c r="P6" s="7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row>
    <row r="7" spans="1:236" x14ac:dyDescent="0.35">
      <c r="A7" s="34" t="s">
        <v>246</v>
      </c>
      <c r="B7" s="34"/>
      <c r="C7" s="155">
        <v>22.2</v>
      </c>
      <c r="D7" s="59">
        <v>-221.3</v>
      </c>
      <c r="E7" s="155">
        <v>-92.9</v>
      </c>
      <c r="F7" s="155">
        <v>-33.5</v>
      </c>
      <c r="G7" s="155">
        <v>-126.4</v>
      </c>
      <c r="H7" s="155">
        <v>-41.4</v>
      </c>
      <c r="I7" s="155">
        <v>-167.80000000000007</v>
      </c>
      <c r="J7" s="155">
        <v>-18</v>
      </c>
      <c r="K7" s="59">
        <v>-185.8</v>
      </c>
      <c r="L7" s="155">
        <v>-20.9</v>
      </c>
      <c r="M7" s="155">
        <v>6.3</v>
      </c>
      <c r="N7" s="155">
        <v>-14.6</v>
      </c>
      <c r="O7" s="155">
        <v>11.7</v>
      </c>
      <c r="P7" s="155">
        <v>-2.8999999999999986</v>
      </c>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row>
    <row r="8" spans="1:236" x14ac:dyDescent="0.35">
      <c r="A8" s="34" t="s">
        <v>242</v>
      </c>
      <c r="B8" s="34"/>
      <c r="C8" s="73"/>
      <c r="D8" s="58"/>
      <c r="E8" s="73"/>
      <c r="F8" s="73"/>
      <c r="G8" s="73"/>
      <c r="H8" s="73"/>
      <c r="I8" s="73"/>
      <c r="J8" s="73"/>
      <c r="K8" s="59"/>
      <c r="L8" s="73"/>
      <c r="M8" s="73"/>
      <c r="N8" s="73"/>
      <c r="O8" s="73"/>
      <c r="P8" s="7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row>
    <row r="9" spans="1:236" ht="15" x14ac:dyDescent="0.4">
      <c r="A9" s="57" t="s">
        <v>247</v>
      </c>
      <c r="B9" s="34"/>
      <c r="C9" s="156">
        <v>51.4</v>
      </c>
      <c r="D9" s="39">
        <v>192.5</v>
      </c>
      <c r="E9" s="156">
        <v>51.600000000000009</v>
      </c>
      <c r="F9" s="156">
        <v>52.100000000000009</v>
      </c>
      <c r="G9" s="156">
        <v>103.70000000000002</v>
      </c>
      <c r="H9" s="156">
        <v>51.3</v>
      </c>
      <c r="I9" s="156">
        <v>155</v>
      </c>
      <c r="J9" s="156">
        <v>50.8</v>
      </c>
      <c r="K9" s="208">
        <v>205.8</v>
      </c>
      <c r="L9" s="156">
        <v>52.8</v>
      </c>
      <c r="M9" s="156">
        <v>53.5</v>
      </c>
      <c r="N9" s="156">
        <v>106.3</v>
      </c>
      <c r="O9" s="156">
        <v>52.800000000000004</v>
      </c>
      <c r="P9" s="156">
        <v>159.1</v>
      </c>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row>
    <row r="10" spans="1:236" ht="15" x14ac:dyDescent="0.4">
      <c r="A10" s="57" t="s">
        <v>248</v>
      </c>
      <c r="B10" s="34"/>
      <c r="C10" s="156">
        <v>-3.2</v>
      </c>
      <c r="D10" s="39">
        <v>-8.1999999999999993</v>
      </c>
      <c r="E10" s="156">
        <v>2.5</v>
      </c>
      <c r="F10" s="156">
        <v>-1.5</v>
      </c>
      <c r="G10" s="156">
        <v>0.99999999999999989</v>
      </c>
      <c r="H10" s="156">
        <v>48.5</v>
      </c>
      <c r="I10" s="156">
        <v>49.5</v>
      </c>
      <c r="J10" s="156">
        <v>-2.4</v>
      </c>
      <c r="K10" s="208">
        <v>47.1</v>
      </c>
      <c r="L10" s="156">
        <v>-0.3</v>
      </c>
      <c r="M10" s="156">
        <v>-0.39999999999999997</v>
      </c>
      <c r="N10" s="156">
        <v>-0.69999999999999984</v>
      </c>
      <c r="O10" s="156">
        <v>-0.39999999999999997</v>
      </c>
      <c r="P10" s="156">
        <v>-1.0999999999999999</v>
      </c>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row>
    <row r="11" spans="1:236" x14ac:dyDescent="0.35">
      <c r="A11" s="57" t="s">
        <v>249</v>
      </c>
      <c r="B11" s="34"/>
      <c r="C11" s="156">
        <v>113.5</v>
      </c>
      <c r="D11" s="39">
        <v>328.3</v>
      </c>
      <c r="E11" s="156">
        <v>66.2</v>
      </c>
      <c r="F11" s="156">
        <v>43</v>
      </c>
      <c r="G11" s="156">
        <v>109.19999999999999</v>
      </c>
      <c r="H11" s="156">
        <v>64.7</v>
      </c>
      <c r="I11" s="156">
        <v>173.9</v>
      </c>
      <c r="J11" s="156">
        <v>70.599999999999994</v>
      </c>
      <c r="K11" s="59">
        <v>244.7</v>
      </c>
      <c r="L11" s="156">
        <v>21.400000000000002</v>
      </c>
      <c r="M11" s="156">
        <v>22.299999999999997</v>
      </c>
      <c r="N11" s="156">
        <v>44.2</v>
      </c>
      <c r="O11" s="156">
        <v>29.9</v>
      </c>
      <c r="P11" s="156">
        <v>74.099999999999994</v>
      </c>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row>
    <row r="12" spans="1:236" x14ac:dyDescent="0.35">
      <c r="A12" s="57" t="s">
        <v>235</v>
      </c>
      <c r="B12" s="34"/>
      <c r="C12" s="156">
        <v>10.7</v>
      </c>
      <c r="D12" s="39">
        <v>27.1</v>
      </c>
      <c r="E12" s="156">
        <v>6.8</v>
      </c>
      <c r="F12" s="156">
        <v>10.199999999999999</v>
      </c>
      <c r="G12" s="156">
        <v>17</v>
      </c>
      <c r="H12" s="156">
        <v>8</v>
      </c>
      <c r="I12" s="156">
        <v>25</v>
      </c>
      <c r="J12" s="156">
        <v>38.5</v>
      </c>
      <c r="K12" s="59">
        <v>63.4</v>
      </c>
      <c r="L12" s="156">
        <v>11.6</v>
      </c>
      <c r="M12" s="156">
        <v>10.6</v>
      </c>
      <c r="N12" s="156">
        <v>22.2</v>
      </c>
      <c r="O12" s="156">
        <v>11.4</v>
      </c>
      <c r="P12" s="156">
        <v>33.6</v>
      </c>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row>
    <row r="13" spans="1:236" x14ac:dyDescent="0.35">
      <c r="A13" s="57" t="s">
        <v>236</v>
      </c>
      <c r="B13" s="34"/>
      <c r="C13" s="156">
        <v>11.7</v>
      </c>
      <c r="D13" s="39">
        <v>44</v>
      </c>
      <c r="E13" s="156">
        <v>10.4</v>
      </c>
      <c r="F13" s="156">
        <v>9.4</v>
      </c>
      <c r="G13" s="156">
        <v>19.8</v>
      </c>
      <c r="H13" s="156">
        <v>11</v>
      </c>
      <c r="I13" s="156">
        <v>30.8</v>
      </c>
      <c r="J13" s="156">
        <v>2.2000000000000002</v>
      </c>
      <c r="K13" s="59">
        <v>33</v>
      </c>
      <c r="L13" s="156">
        <v>0</v>
      </c>
      <c r="M13" s="156">
        <v>0</v>
      </c>
      <c r="N13" s="156">
        <v>0</v>
      </c>
      <c r="O13" s="156">
        <v>0</v>
      </c>
      <c r="P13" s="156">
        <v>0</v>
      </c>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row>
    <row r="14" spans="1:236" x14ac:dyDescent="0.35">
      <c r="A14" s="57" t="s">
        <v>250</v>
      </c>
      <c r="B14" s="34"/>
      <c r="C14" s="156"/>
      <c r="D14" s="39">
        <v>0</v>
      </c>
      <c r="E14" s="39">
        <v>0</v>
      </c>
      <c r="F14" s="39">
        <v>0</v>
      </c>
      <c r="G14" s="39">
        <v>0</v>
      </c>
      <c r="H14" s="39">
        <v>0</v>
      </c>
      <c r="I14" s="39">
        <v>0</v>
      </c>
      <c r="J14" s="39">
        <v>0</v>
      </c>
      <c r="K14" s="39">
        <v>0</v>
      </c>
      <c r="L14" s="277">
        <v>3.7</v>
      </c>
      <c r="M14" s="156">
        <v>6</v>
      </c>
      <c r="N14" s="156">
        <v>9.6999999999999993</v>
      </c>
      <c r="O14" s="39">
        <v>8</v>
      </c>
      <c r="P14" s="39">
        <v>17.700000000000003</v>
      </c>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row>
    <row r="15" spans="1:236" x14ac:dyDescent="0.35">
      <c r="A15" s="57" t="s">
        <v>238</v>
      </c>
      <c r="B15" s="34"/>
      <c r="C15" s="156">
        <v>5.7</v>
      </c>
      <c r="D15" s="39">
        <v>17.2</v>
      </c>
      <c r="E15" s="156">
        <v>2.1</v>
      </c>
      <c r="F15" s="156">
        <v>2.5</v>
      </c>
      <c r="G15" s="156">
        <v>4.5999999999999996</v>
      </c>
      <c r="H15" s="156">
        <v>3.0000000000000004</v>
      </c>
      <c r="I15" s="156">
        <v>7.6</v>
      </c>
      <c r="J15" s="156">
        <v>2.5</v>
      </c>
      <c r="K15" s="59">
        <v>10</v>
      </c>
      <c r="L15" s="278">
        <v>2.2999999999999998</v>
      </c>
      <c r="M15" s="156">
        <v>5.4</v>
      </c>
      <c r="N15" s="156">
        <v>7.6999999999999993</v>
      </c>
      <c r="O15" s="156">
        <v>6.1000000000000005</v>
      </c>
      <c r="P15" s="156">
        <v>13.799999999999997</v>
      </c>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row>
    <row r="16" spans="1:236" ht="15" x14ac:dyDescent="0.4">
      <c r="A16" s="57" t="s">
        <v>251</v>
      </c>
      <c r="B16" s="34"/>
      <c r="C16" s="158">
        <v>-78.8</v>
      </c>
      <c r="D16" s="39">
        <v>-198</v>
      </c>
      <c r="E16" s="156">
        <v>-35.200000000000003</v>
      </c>
      <c r="F16" s="156">
        <v>-6.7000000000000028</v>
      </c>
      <c r="G16" s="156">
        <v>-41.900000000000006</v>
      </c>
      <c r="H16" s="156">
        <v>-55.8</v>
      </c>
      <c r="I16" s="156">
        <v>-97.600000000000009</v>
      </c>
      <c r="J16" s="156">
        <v>-13.8</v>
      </c>
      <c r="K16" s="59">
        <v>-111.6</v>
      </c>
      <c r="L16" s="156">
        <v>-47.8</v>
      </c>
      <c r="M16" s="156">
        <v>-15.099999999999998</v>
      </c>
      <c r="N16" s="156">
        <v>-62.899999999999991</v>
      </c>
      <c r="O16" s="156">
        <v>-36</v>
      </c>
      <c r="P16" s="156">
        <v>-98.90000000000002</v>
      </c>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row>
    <row r="17" spans="1:236" ht="13.9" x14ac:dyDescent="0.4">
      <c r="A17" s="101" t="s">
        <v>252</v>
      </c>
      <c r="B17" s="101"/>
      <c r="C17" s="159">
        <f t="shared" ref="C17:N17" si="0">SUM(C7:C16)</f>
        <v>133.19999999999993</v>
      </c>
      <c r="D17" s="159">
        <f t="shared" si="0"/>
        <v>181.60000000000002</v>
      </c>
      <c r="E17" s="159">
        <f t="shared" si="0"/>
        <v>11.5</v>
      </c>
      <c r="F17" s="159">
        <f t="shared" si="0"/>
        <v>75.500000000000014</v>
      </c>
      <c r="G17" s="159">
        <f t="shared" si="0"/>
        <v>87</v>
      </c>
      <c r="H17" s="159">
        <v>89.3</v>
      </c>
      <c r="I17" s="159">
        <v>176.39999999999992</v>
      </c>
      <c r="J17" s="159">
        <f t="shared" si="0"/>
        <v>130.39999999999998</v>
      </c>
      <c r="K17" s="159">
        <f t="shared" si="0"/>
        <v>306.59999999999991</v>
      </c>
      <c r="L17" s="159">
        <f t="shared" si="0"/>
        <v>22.799999999999997</v>
      </c>
      <c r="M17" s="159">
        <f t="shared" si="0"/>
        <v>88.6</v>
      </c>
      <c r="N17" s="159">
        <f t="shared" si="0"/>
        <v>111.89999999999996</v>
      </c>
      <c r="O17" s="159">
        <v>83.5</v>
      </c>
      <c r="P17" s="159">
        <v>195.39999999999998</v>
      </c>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row>
    <row r="18" spans="1:236" ht="13.9" x14ac:dyDescent="0.4">
      <c r="A18" s="20"/>
      <c r="B18" s="176" t="s">
        <v>253</v>
      </c>
      <c r="C18" s="117">
        <v>0.3</v>
      </c>
      <c r="D18" s="117">
        <v>0.3</v>
      </c>
      <c r="E18" s="117">
        <v>0.22</v>
      </c>
      <c r="F18" s="117">
        <v>0.22</v>
      </c>
      <c r="G18" s="117">
        <v>0.22</v>
      </c>
      <c r="H18" s="117">
        <v>0.22</v>
      </c>
      <c r="I18" s="117">
        <v>0.22</v>
      </c>
      <c r="J18" s="117">
        <v>0.23</v>
      </c>
      <c r="K18" s="117">
        <v>0.23</v>
      </c>
      <c r="L18" s="117">
        <v>0.23</v>
      </c>
      <c r="M18" s="117">
        <v>0.23</v>
      </c>
      <c r="N18" s="117">
        <v>0.23</v>
      </c>
      <c r="O18" s="117">
        <v>0.23</v>
      </c>
      <c r="P18" s="117">
        <v>0.23</v>
      </c>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row>
    <row r="19" spans="1:236" ht="13.9" x14ac:dyDescent="0.4">
      <c r="A19" s="173" t="s">
        <v>239</v>
      </c>
      <c r="B19" s="174"/>
      <c r="C19" s="20"/>
      <c r="D19" s="20"/>
      <c r="E19" s="20"/>
      <c r="F19" s="20"/>
      <c r="G19" s="20"/>
      <c r="H19" s="20"/>
      <c r="I19" s="20"/>
      <c r="J19" s="117"/>
      <c r="L19" s="20"/>
      <c r="M19" s="20"/>
      <c r="N19" s="20"/>
      <c r="O19" s="20"/>
      <c r="P19" s="20"/>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row>
    <row r="20" spans="1:236" x14ac:dyDescent="0.35">
      <c r="A20" s="175" t="s">
        <v>254</v>
      </c>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row>
    <row r="21" spans="1:236" ht="14.25" customHeight="1" x14ac:dyDescent="0.35">
      <c r="A21" s="175" t="s">
        <v>255</v>
      </c>
      <c r="B21" s="175"/>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row>
    <row r="22" spans="1:236" ht="14.25" customHeight="1" x14ac:dyDescent="0.35">
      <c r="A22" s="175" t="s">
        <v>256</v>
      </c>
      <c r="B22" s="175"/>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row>
    <row r="23" spans="1:236" x14ac:dyDescent="0.35">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row>
    <row r="24" spans="1:236" x14ac:dyDescent="0.35">
      <c r="A24" s="23"/>
      <c r="B24" s="146"/>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row>
    <row r="25" spans="1:236"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row>
    <row r="26" spans="1:236" x14ac:dyDescent="0.35">
      <c r="A26" s="23"/>
      <c r="B26" s="23"/>
      <c r="C26" s="23"/>
      <c r="D26" s="23"/>
      <c r="E26" s="23"/>
      <c r="F26" s="23"/>
      <c r="G26" s="23"/>
      <c r="H26" s="23"/>
      <c r="I26" s="23"/>
      <c r="J26" s="23" t="s">
        <v>257</v>
      </c>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row>
    <row r="27" spans="1:236" x14ac:dyDescent="0.3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row>
    <row r="28" spans="1:236" x14ac:dyDescent="0.3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row>
    <row r="29" spans="1:236" x14ac:dyDescent="0.3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row>
    <row r="30" spans="1:236"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row>
    <row r="31" spans="1:236" x14ac:dyDescent="0.3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row>
    <row r="32" spans="1:236" x14ac:dyDescent="0.3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row>
    <row r="33" spans="1:236" x14ac:dyDescent="0.3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row>
    <row r="34" spans="1:236" x14ac:dyDescent="0.3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row>
    <row r="35" spans="1:236"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row>
    <row r="36" spans="1:236"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row>
    <row r="37" spans="1:236"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row>
    <row r="38" spans="1:236"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row>
    <row r="39" spans="1:236"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row>
    <row r="40" spans="1:236"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row>
    <row r="41" spans="1:236"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row>
    <row r="42" spans="1:236"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row>
    <row r="43" spans="1:236"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row>
    <row r="44" spans="1:236"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row>
    <row r="45" spans="1:236"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row>
    <row r="46" spans="1:236"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row>
    <row r="47" spans="1:236"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row>
    <row r="48" spans="1:236"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row>
    <row r="49" spans="1:236"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row>
    <row r="50" spans="1:236"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row>
    <row r="51" spans="1:236"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row>
    <row r="52" spans="1:236"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row>
    <row r="53" spans="1:236"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row>
    <row r="54" spans="1:236"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row>
    <row r="55" spans="1:236"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row>
    <row r="56" spans="1:236"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row>
    <row r="57" spans="1:236"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row>
    <row r="58" spans="1:236"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row>
    <row r="59" spans="1:236"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row>
    <row r="60" spans="1:236"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row>
    <row r="61" spans="1:236"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row>
    <row r="62" spans="1:236"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row>
    <row r="63" spans="1:236"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row>
    <row r="64" spans="1:236"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row>
    <row r="65" spans="1:236"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row>
    <row r="66" spans="1:236"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row>
    <row r="67" spans="1:236"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row>
    <row r="68" spans="1:236"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row>
    <row r="69" spans="1:236"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row>
    <row r="70" spans="1:236"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row>
    <row r="71" spans="1:236"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row>
    <row r="72" spans="1:236"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row>
    <row r="73" spans="1:236"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row>
    <row r="74" spans="1:236"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row>
    <row r="75" spans="1:236"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row>
    <row r="76" spans="1:236"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row>
    <row r="77" spans="1:236"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row>
    <row r="78" spans="1:236"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row>
    <row r="79" spans="1:236"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row>
    <row r="80" spans="1:236"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row>
    <row r="81" spans="1:236"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row>
    <row r="82" spans="1:236"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row>
    <row r="83" spans="1:236"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row>
    <row r="84" spans="1:236"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row>
    <row r="85" spans="1:236"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row>
    <row r="86" spans="1:236"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row>
    <row r="87" spans="1:236"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row>
    <row r="88" spans="1:236"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row>
    <row r="89" spans="1:236"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c r="IB89" s="23"/>
    </row>
    <row r="90" spans="1:236"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row>
    <row r="91" spans="1:236"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c r="IB91" s="23"/>
    </row>
    <row r="92" spans="1:236"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row>
    <row r="93" spans="1:236"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row>
    <row r="94" spans="1:236"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c r="IB94" s="23"/>
    </row>
    <row r="95" spans="1:236"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c r="IB95" s="23"/>
    </row>
    <row r="96" spans="1:236"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c r="IB96" s="23"/>
    </row>
    <row r="97" spans="1:236"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c r="IB97" s="23"/>
    </row>
    <row r="98" spans="1:236"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c r="IB98" s="23"/>
    </row>
    <row r="99" spans="1:236"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c r="IB99" s="23"/>
    </row>
    <row r="100" spans="1:236"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c r="IB100" s="23"/>
    </row>
    <row r="101" spans="1:236"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c r="IB101" s="23"/>
    </row>
    <row r="102" spans="1:236"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c r="IB102" s="23"/>
    </row>
    <row r="103" spans="1:236"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row>
    <row r="104" spans="1:236"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row>
    <row r="105" spans="1:236"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c r="IB105" s="23"/>
    </row>
    <row r="106" spans="1:236"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c r="IB106" s="23"/>
    </row>
    <row r="107" spans="1:236"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c r="IB107" s="23"/>
    </row>
    <row r="108" spans="1:236"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c r="IB108" s="23"/>
    </row>
    <row r="109" spans="1:236"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row>
    <row r="110" spans="1:236"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row>
    <row r="111" spans="1:236"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row>
    <row r="112" spans="1:236"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row>
    <row r="113" spans="1:236"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row>
    <row r="114" spans="1:236"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row>
    <row r="115" spans="1:236"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row>
    <row r="116" spans="1:236"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row>
    <row r="117" spans="1:236"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row>
    <row r="118" spans="1:236"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c r="IB118" s="23"/>
    </row>
    <row r="119" spans="1:236"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row>
    <row r="120" spans="1:236"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row>
    <row r="121" spans="1:236"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row>
    <row r="122" spans="1:236"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row>
    <row r="123" spans="1:236"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row>
    <row r="124" spans="1:236"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row>
    <row r="125" spans="1:236"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row>
    <row r="126" spans="1:236"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row>
    <row r="127" spans="1:236"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row>
    <row r="128" spans="1:236"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row>
    <row r="129" spans="1:236"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row>
    <row r="130" spans="1:236"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row>
    <row r="131" spans="1:236"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row>
    <row r="132" spans="1:236"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row>
    <row r="133" spans="1:236"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row>
    <row r="134" spans="1:236"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row>
    <row r="135" spans="1:236"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row>
    <row r="136" spans="1:236"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row>
    <row r="137" spans="1:236"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row>
    <row r="138" spans="1:236"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row>
    <row r="139" spans="1:236"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c r="IB139" s="23"/>
    </row>
    <row r="140" spans="1:236"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row>
    <row r="141" spans="1:236"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row>
    <row r="142" spans="1:236"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row>
    <row r="143" spans="1:236"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row>
    <row r="144" spans="1:236"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row>
    <row r="145" spans="1:236"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c r="IB145" s="23"/>
    </row>
    <row r="146" spans="1:236"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c r="IB146" s="23"/>
    </row>
    <row r="147" spans="1:236"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c r="IB147" s="23"/>
    </row>
    <row r="148" spans="1:236"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c r="IB148" s="23"/>
    </row>
    <row r="149" spans="1:236"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c r="IB149" s="23"/>
    </row>
    <row r="150" spans="1:236"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c r="IB150" s="23"/>
    </row>
    <row r="151" spans="1:236"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c r="IB151" s="23"/>
    </row>
    <row r="152" spans="1:236"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c r="IB152" s="23"/>
    </row>
    <row r="153" spans="1:236"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c r="IB153" s="23"/>
    </row>
    <row r="154" spans="1:236"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c r="IB154" s="23"/>
    </row>
    <row r="155" spans="1:236"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c r="IB155" s="23"/>
    </row>
    <row r="156" spans="1:236"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c r="IB156" s="23"/>
    </row>
    <row r="157" spans="1:236"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c r="IB157" s="23"/>
    </row>
    <row r="158" spans="1:236"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c r="IB158" s="23"/>
    </row>
    <row r="159" spans="1:236"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c r="IB159" s="23"/>
    </row>
    <row r="160" spans="1:236"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c r="IB160" s="23"/>
    </row>
    <row r="161" spans="1:236"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c r="IB161" s="23"/>
    </row>
    <row r="162" spans="1:236"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c r="IB162" s="23"/>
    </row>
    <row r="163" spans="1:236"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c r="IB163" s="23"/>
    </row>
    <row r="164" spans="1:236"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c r="IB164" s="23"/>
    </row>
    <row r="165" spans="1:236"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c r="IB165" s="23"/>
    </row>
    <row r="166" spans="1:236"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c r="IB166" s="23"/>
    </row>
    <row r="167" spans="1:236"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c r="IB167" s="23"/>
    </row>
    <row r="168" spans="1:236"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c r="IB168" s="23"/>
    </row>
    <row r="169" spans="1:236"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c r="IB169" s="23"/>
    </row>
    <row r="170" spans="1:236"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c r="IB170" s="23"/>
    </row>
    <row r="171" spans="1:236"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c r="IB171" s="23"/>
    </row>
    <row r="172" spans="1:236"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c r="IB172" s="23"/>
    </row>
    <row r="173" spans="1:236"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c r="IB173" s="23"/>
    </row>
    <row r="174" spans="1:236"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c r="IB174" s="23"/>
    </row>
    <row r="175" spans="1:236"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c r="IB175" s="23"/>
    </row>
    <row r="176" spans="1:236"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c r="IB176" s="23"/>
    </row>
    <row r="177" spans="1:236"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c r="IB177" s="23"/>
    </row>
    <row r="178" spans="1:236"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c r="IB178" s="23"/>
    </row>
    <row r="179" spans="1:236"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c r="IB179" s="23"/>
    </row>
    <row r="180" spans="1:236"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c r="IB180" s="23"/>
    </row>
    <row r="181" spans="1:236"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c r="IB181" s="23"/>
    </row>
    <row r="182" spans="1:236"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c r="IB182" s="23"/>
    </row>
    <row r="183" spans="1:236"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c r="IB183" s="23"/>
    </row>
    <row r="184" spans="1:236"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c r="IB184" s="23"/>
    </row>
    <row r="185" spans="1:236"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c r="IB185" s="23"/>
    </row>
    <row r="186" spans="1:236"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c r="IB186" s="23"/>
    </row>
    <row r="187" spans="1:236"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c r="IB187" s="23"/>
    </row>
    <row r="188" spans="1:236"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c r="IB188" s="23"/>
    </row>
    <row r="189" spans="1:236"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c r="IB189" s="23"/>
    </row>
    <row r="190" spans="1:236"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c r="IB190" s="23"/>
    </row>
    <row r="191" spans="1:236"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c r="IB191" s="23"/>
    </row>
    <row r="192" spans="1:236"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c r="IB192" s="23"/>
    </row>
    <row r="193" spans="1:236"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c r="IB193" s="23"/>
    </row>
    <row r="194" spans="1:236"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c r="IB194" s="23"/>
    </row>
    <row r="195" spans="1:236"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c r="IB195" s="23"/>
    </row>
    <row r="196" spans="1:236"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c r="IB196" s="23"/>
    </row>
    <row r="197" spans="1:236"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c r="IB197" s="23"/>
    </row>
    <row r="198" spans="1:236"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c r="IB198" s="23"/>
    </row>
    <row r="199" spans="1:236"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c r="IB199" s="23"/>
    </row>
    <row r="200" spans="1:236"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c r="IB200" s="23"/>
    </row>
    <row r="201" spans="1:236"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c r="IB201" s="23"/>
    </row>
    <row r="202" spans="1:236"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c r="IB202" s="23"/>
    </row>
    <row r="203" spans="1:236"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c r="IB203" s="23"/>
    </row>
    <row r="204" spans="1:236"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c r="IB204" s="23"/>
    </row>
    <row r="205" spans="1:236"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c r="IB205" s="23"/>
    </row>
    <row r="206" spans="1:236"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c r="IB206" s="23"/>
    </row>
    <row r="207" spans="1:236"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c r="IB207" s="23"/>
    </row>
    <row r="208" spans="1:236"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c r="IB208" s="23"/>
    </row>
    <row r="209" spans="1:236"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c r="IB209" s="23"/>
    </row>
    <row r="210" spans="1:236"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c r="IA210" s="23"/>
      <c r="IB210" s="23"/>
    </row>
    <row r="211" spans="1:236"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c r="IA211" s="23"/>
      <c r="IB211" s="23"/>
    </row>
    <row r="212" spans="1:236"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c r="IB212" s="23"/>
    </row>
    <row r="213" spans="1:236"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c r="IB213" s="23"/>
    </row>
    <row r="214" spans="1:236"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c r="IB214" s="23"/>
    </row>
    <row r="215" spans="1:236"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c r="IB215" s="23"/>
    </row>
    <row r="216" spans="1:236"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c r="IB216" s="23"/>
    </row>
    <row r="217" spans="1:236"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c r="IB217" s="23"/>
    </row>
    <row r="218" spans="1:236"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c r="IB218" s="23"/>
    </row>
    <row r="219" spans="1:236"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c r="IB219" s="23"/>
    </row>
    <row r="220" spans="1:236"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c r="IB220" s="23"/>
    </row>
    <row r="221" spans="1:236"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c r="IB221" s="23"/>
    </row>
    <row r="222" spans="1:236"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c r="IB222" s="23"/>
    </row>
    <row r="223" spans="1:236"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c r="IB223" s="23"/>
    </row>
    <row r="224" spans="1:236"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c r="IB224" s="23"/>
    </row>
    <row r="225" spans="1:236"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c r="IB225" s="23"/>
    </row>
    <row r="226" spans="1:236"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c r="IB226" s="23"/>
    </row>
    <row r="227" spans="1:236"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c r="IB227" s="23"/>
    </row>
    <row r="228" spans="1:236"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c r="IB228" s="23"/>
    </row>
    <row r="229" spans="1:236"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c r="IB229" s="23"/>
    </row>
    <row r="230" spans="1:236"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c r="IB230" s="23"/>
    </row>
    <row r="231" spans="1:236"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c r="IB231" s="23"/>
    </row>
    <row r="232" spans="1:236"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c r="IB232" s="23"/>
    </row>
    <row r="233" spans="1:236"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c r="IB233" s="23"/>
    </row>
    <row r="234" spans="1:236"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c r="IB234" s="23"/>
    </row>
    <row r="235" spans="1:236"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c r="IB235" s="23"/>
    </row>
    <row r="236" spans="1:236"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c r="IB236" s="23"/>
    </row>
    <row r="237" spans="1:236"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c r="IB237" s="23"/>
    </row>
    <row r="238" spans="1:236"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c r="IB238" s="23"/>
    </row>
    <row r="239" spans="1:236"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c r="IB239" s="23"/>
    </row>
    <row r="240" spans="1:236"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c r="IB240" s="23"/>
    </row>
    <row r="241" spans="1:236"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c r="IB241" s="23"/>
    </row>
    <row r="242" spans="1:236"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c r="IB242" s="23"/>
    </row>
    <row r="243" spans="1:236"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c r="IB243" s="23"/>
    </row>
    <row r="244" spans="1:236"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c r="IB244" s="23"/>
    </row>
    <row r="245" spans="1:236"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c r="IB245" s="23"/>
    </row>
    <row r="246" spans="1:236"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c r="IB246" s="23"/>
    </row>
    <row r="247" spans="1:236"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c r="IB247" s="23"/>
    </row>
    <row r="248" spans="1:236"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c r="IB248" s="23"/>
    </row>
    <row r="249" spans="1:236"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c r="IB249" s="23"/>
    </row>
    <row r="250" spans="1:236"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c r="IB250" s="23"/>
    </row>
    <row r="251" spans="1:236"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c r="IB251" s="23"/>
    </row>
    <row r="252" spans="1:236"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c r="IB252" s="23"/>
    </row>
    <row r="253" spans="1:236"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c r="IB253" s="23"/>
    </row>
    <row r="254" spans="1:236"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c r="IB254" s="23"/>
    </row>
    <row r="255" spans="1:236"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c r="IB255" s="23"/>
    </row>
    <row r="256" spans="1:236"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c r="IB256" s="23"/>
    </row>
    <row r="257" spans="1:236"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c r="IB257" s="23"/>
    </row>
    <row r="258" spans="1:236"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c r="IB258" s="23"/>
    </row>
    <row r="259" spans="1:236"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c r="IB259" s="23"/>
    </row>
    <row r="260" spans="1:236"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c r="IB260" s="23"/>
    </row>
    <row r="261" spans="1:236"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c r="IB261" s="23"/>
    </row>
    <row r="262" spans="1:236"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c r="IB262" s="23"/>
    </row>
    <row r="263" spans="1:236"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c r="IB263" s="23"/>
    </row>
    <row r="264" spans="1:236"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c r="IB264" s="23"/>
    </row>
    <row r="265" spans="1:236"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c r="IB265" s="23"/>
    </row>
    <row r="266" spans="1:236"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c r="IB266" s="23"/>
    </row>
    <row r="267" spans="1:236"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c r="IB267" s="23"/>
    </row>
    <row r="268" spans="1:236"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c r="IB268" s="23"/>
    </row>
    <row r="269" spans="1:236"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c r="IB269" s="23"/>
    </row>
    <row r="270" spans="1:236"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c r="IB270" s="23"/>
    </row>
    <row r="271" spans="1:236"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c r="IB271" s="23"/>
    </row>
    <row r="272" spans="1:236"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c r="IB272" s="23"/>
    </row>
    <row r="273" spans="1:236"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c r="IB273" s="23"/>
    </row>
    <row r="274" spans="1:236"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c r="IB274" s="23"/>
    </row>
    <row r="275" spans="1:236"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c r="IB275" s="23"/>
    </row>
    <row r="276" spans="1:236"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c r="IB276" s="23"/>
    </row>
    <row r="277" spans="1:236"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c r="IB277" s="23"/>
    </row>
    <row r="278" spans="1:236"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c r="IB278" s="23"/>
    </row>
    <row r="279" spans="1:236"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c r="IB279" s="23"/>
    </row>
    <row r="280" spans="1:236"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c r="IB280" s="23"/>
    </row>
    <row r="281" spans="1:236"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c r="IB281" s="23"/>
    </row>
    <row r="282" spans="1:236"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c r="IB282" s="23"/>
    </row>
    <row r="283" spans="1:236"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c r="IB283" s="23"/>
    </row>
    <row r="284" spans="1:236"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c r="IB284" s="23"/>
    </row>
    <row r="285" spans="1:236"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c r="IB285" s="23"/>
    </row>
    <row r="286" spans="1:236"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c r="IB286" s="23"/>
    </row>
    <row r="287" spans="1:236"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c r="IB287" s="23"/>
    </row>
    <row r="288" spans="1:236"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c r="IB288" s="23"/>
    </row>
    <row r="289" spans="1:236"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c r="IB289" s="23"/>
    </row>
    <row r="290" spans="1:236"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c r="IB290" s="23"/>
    </row>
    <row r="291" spans="1:236"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c r="IB291" s="23"/>
    </row>
    <row r="292" spans="1:236"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c r="IB292" s="23"/>
    </row>
    <row r="293" spans="1:236"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c r="IB293" s="23"/>
    </row>
    <row r="294" spans="1:236"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c r="IB294" s="23"/>
    </row>
    <row r="295" spans="1:236"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c r="IB295" s="23"/>
    </row>
    <row r="296" spans="1:236"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c r="IB296" s="23"/>
    </row>
    <row r="297" spans="1:236"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c r="IB297" s="23"/>
    </row>
    <row r="298" spans="1:236"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c r="IB298" s="23"/>
    </row>
    <row r="299" spans="1:236"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c r="IB299" s="23"/>
    </row>
    <row r="300" spans="1:236"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c r="IB300" s="23"/>
    </row>
    <row r="301" spans="1:236"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c r="IB301" s="23"/>
    </row>
    <row r="302" spans="1:236"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c r="IB302" s="23"/>
    </row>
    <row r="303" spans="1:236"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c r="IB303" s="23"/>
    </row>
    <row r="304" spans="1:236"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c r="IB304" s="23"/>
    </row>
    <row r="305" spans="1:236"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c r="IB305" s="23"/>
    </row>
    <row r="306" spans="1:236"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c r="IB306" s="23"/>
    </row>
    <row r="307" spans="1:236"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c r="IB307" s="23"/>
    </row>
    <row r="308" spans="1:236"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c r="IB308" s="23"/>
    </row>
    <row r="309" spans="1:236"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c r="IB309" s="23"/>
    </row>
    <row r="310" spans="1:236"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c r="IB310" s="23"/>
    </row>
    <row r="311" spans="1:236"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c r="IB311" s="23"/>
    </row>
    <row r="312" spans="1:236"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c r="IB312" s="23"/>
    </row>
    <row r="313" spans="1:236"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c r="IB313" s="23"/>
    </row>
    <row r="314" spans="1:236"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c r="IB314" s="23"/>
    </row>
    <row r="315" spans="1:236"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c r="IB315" s="23"/>
    </row>
    <row r="316" spans="1:236"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c r="IB316" s="23"/>
    </row>
    <row r="317" spans="1:236"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c r="IB317" s="23"/>
    </row>
    <row r="318" spans="1:236"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c r="IB318" s="23"/>
    </row>
    <row r="319" spans="1:236"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c r="IB319" s="23"/>
    </row>
    <row r="320" spans="1:236"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c r="IB320" s="23"/>
    </row>
    <row r="321" spans="1:236"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c r="IB321" s="23"/>
    </row>
    <row r="322" spans="1:236"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c r="IB322" s="23"/>
    </row>
    <row r="323" spans="1:236"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c r="IB323" s="23"/>
    </row>
    <row r="324" spans="1:236"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c r="IB324" s="23"/>
    </row>
    <row r="325" spans="1:236"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c r="IB325" s="23"/>
    </row>
    <row r="326" spans="1:236"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c r="IB326" s="23"/>
    </row>
    <row r="327" spans="1:236"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c r="IB327" s="23"/>
    </row>
    <row r="328" spans="1:236"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c r="IB328" s="23"/>
    </row>
    <row r="329" spans="1:236"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c r="IB329" s="23"/>
    </row>
    <row r="330" spans="1:236"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c r="IB330" s="23"/>
    </row>
    <row r="331" spans="1:236"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c r="IB331" s="23"/>
    </row>
    <row r="332" spans="1:236"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c r="IB332" s="23"/>
    </row>
    <row r="333" spans="1:236"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c r="IB333" s="23"/>
    </row>
    <row r="334" spans="1:236"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c r="IB334" s="23"/>
    </row>
    <row r="335" spans="1:236"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c r="IB335" s="23"/>
    </row>
    <row r="336" spans="1:236"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c r="IB336" s="23"/>
    </row>
    <row r="337" spans="1:236"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c r="IB337" s="23"/>
    </row>
    <row r="338" spans="1:236"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c r="IB338" s="23"/>
    </row>
    <row r="339" spans="1:236"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c r="IB339" s="23"/>
    </row>
    <row r="340" spans="1:236"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c r="IB340" s="23"/>
    </row>
    <row r="341" spans="1:236"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c r="IB341" s="23"/>
    </row>
    <row r="342" spans="1:236"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c r="IB342" s="23"/>
    </row>
    <row r="343" spans="1:236"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c r="IB343" s="23"/>
    </row>
    <row r="344" spans="1:236"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c r="IB344" s="23"/>
    </row>
    <row r="345" spans="1:236"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c r="IB345" s="23"/>
    </row>
    <row r="346" spans="1:236"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c r="IB346" s="23"/>
    </row>
    <row r="347" spans="1:236"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c r="IB347" s="23"/>
    </row>
    <row r="348" spans="1:236"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c r="IB348" s="23"/>
    </row>
    <row r="349" spans="1:236"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c r="IB349" s="23"/>
    </row>
    <row r="350" spans="1:236"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c r="IB350" s="23"/>
    </row>
    <row r="351" spans="1:236"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c r="IB351" s="23"/>
    </row>
    <row r="352" spans="1:236"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c r="IB352" s="23"/>
    </row>
    <row r="353" spans="1:236"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c r="IB353" s="23"/>
    </row>
    <row r="354" spans="1:236"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c r="IB354" s="23"/>
    </row>
    <row r="355" spans="1:236"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c r="IB355" s="23"/>
    </row>
    <row r="356" spans="1:236"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c r="IB356" s="23"/>
    </row>
    <row r="357" spans="1:236"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c r="IB357" s="23"/>
    </row>
    <row r="358" spans="1:236"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c r="IB358" s="23"/>
    </row>
    <row r="359" spans="1:236"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c r="IB359" s="23"/>
    </row>
    <row r="360" spans="1:236"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c r="IB360" s="23"/>
    </row>
    <row r="361" spans="1:236"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c r="IB361" s="23"/>
    </row>
    <row r="362" spans="1:236"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c r="IB362" s="23"/>
    </row>
    <row r="363" spans="1:236"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c r="IB363" s="23"/>
    </row>
    <row r="364" spans="1:236"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c r="IB364" s="23"/>
    </row>
    <row r="365" spans="1:236"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c r="IB365" s="23"/>
    </row>
    <row r="366" spans="1:236"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c r="IB366" s="23"/>
    </row>
    <row r="367" spans="1:236"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c r="IB367" s="23"/>
    </row>
    <row r="368" spans="1:236"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c r="IB368" s="23"/>
    </row>
    <row r="369" spans="1:236"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c r="IB369" s="23"/>
    </row>
    <row r="370" spans="1:236"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c r="IB370" s="23"/>
    </row>
    <row r="371" spans="1:236"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c r="IB371" s="23"/>
    </row>
    <row r="372" spans="1:236"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c r="IB372" s="23"/>
    </row>
    <row r="373" spans="1:236"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c r="IB373" s="23"/>
    </row>
    <row r="374" spans="1:236"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c r="IB374" s="23"/>
    </row>
    <row r="375" spans="1:236"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c r="IB375" s="23"/>
    </row>
    <row r="376" spans="1:236"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c r="IB376" s="23"/>
    </row>
    <row r="377" spans="1:236"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c r="IB377" s="23"/>
    </row>
    <row r="378" spans="1:236"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c r="IB378" s="23"/>
    </row>
    <row r="379" spans="1:236"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c r="IB379" s="23"/>
    </row>
    <row r="380" spans="1:236"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c r="IB380" s="23"/>
    </row>
    <row r="381" spans="1:236"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c r="IA381" s="23"/>
      <c r="IB381" s="23"/>
    </row>
    <row r="382" spans="1:236"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c r="IA382" s="23"/>
      <c r="IB382" s="23"/>
    </row>
    <row r="383" spans="1:236"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c r="IA383" s="23"/>
      <c r="IB383" s="23"/>
    </row>
    <row r="384" spans="1:236"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c r="IA384" s="23"/>
      <c r="IB384" s="23"/>
    </row>
    <row r="385" spans="1:236"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c r="IA385" s="23"/>
      <c r="IB385" s="23"/>
    </row>
    <row r="386" spans="1:236"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row>
    <row r="387" spans="1:236"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row>
    <row r="388" spans="1:236"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row>
    <row r="389" spans="1:236"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c r="GL389" s="23"/>
    </row>
    <row r="390" spans="1:236"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c r="GL390" s="23"/>
    </row>
    <row r="391" spans="1:236"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c r="GL391" s="23"/>
    </row>
    <row r="392" spans="1:236"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c r="GL392" s="23"/>
    </row>
    <row r="393" spans="1:236"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c r="GL393" s="23"/>
    </row>
    <row r="394" spans="1:236"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c r="GL394" s="23"/>
    </row>
    <row r="395" spans="1:236"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c r="GL395" s="23"/>
    </row>
    <row r="396" spans="1:236"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row>
    <row r="397" spans="1:236"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row>
    <row r="398" spans="1:236"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row>
    <row r="399" spans="1:236"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c r="GL399" s="23"/>
    </row>
    <row r="400" spans="1:236"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c r="GL400" s="23"/>
    </row>
    <row r="401" spans="1:194"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c r="GL401" s="23"/>
    </row>
    <row r="402" spans="1:194"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c r="GL402" s="23"/>
    </row>
    <row r="403" spans="1:194"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c r="GL403" s="23"/>
    </row>
    <row r="404" spans="1:194"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c r="GL404" s="23"/>
    </row>
    <row r="405" spans="1:194"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c r="GL405" s="23"/>
    </row>
    <row r="406" spans="1:194"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c r="GL406" s="23"/>
    </row>
    <row r="407" spans="1:194"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c r="GL407" s="23"/>
    </row>
    <row r="408" spans="1:194"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c r="GL408" s="23"/>
    </row>
    <row r="409" spans="1:194"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row>
    <row r="410" spans="1:194"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c r="GL410" s="23"/>
    </row>
    <row r="411" spans="1:194"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c r="GL411" s="23"/>
    </row>
    <row r="412" spans="1:194"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c r="GL412" s="23"/>
    </row>
    <row r="413" spans="1:194"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c r="GL413" s="23"/>
    </row>
    <row r="414" spans="1:194"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c r="GL414" s="23"/>
    </row>
    <row r="415" spans="1:194"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c r="GL415" s="23"/>
    </row>
    <row r="416" spans="1:194"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c r="GL416" s="23"/>
    </row>
    <row r="417" spans="1:194"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c r="GL417" s="23"/>
    </row>
    <row r="418" spans="1:194"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c r="GL418" s="23"/>
    </row>
    <row r="419" spans="1:194"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c r="GL419" s="23"/>
    </row>
    <row r="420" spans="1:194"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c r="GL420" s="23"/>
    </row>
    <row r="421" spans="1:194"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c r="GL421" s="23"/>
    </row>
    <row r="422" spans="1:194"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c r="GL422" s="23"/>
    </row>
    <row r="423" spans="1:194"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c r="GL423" s="23"/>
    </row>
    <row r="424" spans="1:194"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c r="GL424" s="23"/>
    </row>
    <row r="425" spans="1:194"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row>
    <row r="426" spans="1:194"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c r="GL426" s="23"/>
    </row>
    <row r="427" spans="1:194"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c r="GL427" s="23"/>
    </row>
    <row r="428" spans="1:194"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row>
    <row r="429" spans="1:194"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c r="GL429" s="23"/>
    </row>
    <row r="430" spans="1:194"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c r="GL430" s="23"/>
    </row>
    <row r="431" spans="1:194"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c r="GL431" s="23"/>
    </row>
    <row r="432" spans="1:194"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c r="GL432" s="23"/>
    </row>
    <row r="433" spans="1:194"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c r="GL433" s="23"/>
    </row>
    <row r="434" spans="1:194"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c r="GL434" s="23"/>
    </row>
    <row r="435" spans="1:194"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c r="GL435" s="23"/>
    </row>
    <row r="436" spans="1:194"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c r="GL436" s="23"/>
    </row>
    <row r="437" spans="1:194"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c r="GL437" s="23"/>
    </row>
    <row r="438" spans="1:194"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c r="GL438" s="23"/>
    </row>
    <row r="439" spans="1:194"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c r="GL439" s="23"/>
    </row>
    <row r="440" spans="1:194"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c r="GL440" s="23"/>
    </row>
    <row r="441" spans="1:194"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c r="GL441" s="23"/>
    </row>
    <row r="442" spans="1:194"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c r="GL442" s="23"/>
    </row>
    <row r="443" spans="1:194"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c r="GL443" s="23"/>
    </row>
    <row r="444" spans="1:194"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c r="GL444" s="23"/>
    </row>
    <row r="445" spans="1:194"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c r="GL445" s="23"/>
    </row>
    <row r="446" spans="1:194"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c r="GL446" s="23"/>
    </row>
    <row r="447" spans="1:194"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c r="GL447" s="23"/>
    </row>
    <row r="448" spans="1:194"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c r="GL448" s="23"/>
    </row>
    <row r="449" spans="1:194"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c r="GL449" s="23"/>
    </row>
    <row r="450" spans="1:194"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c r="GL450" s="23"/>
    </row>
    <row r="451" spans="1:194"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c r="GL451" s="23"/>
    </row>
    <row r="452" spans="1:194"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c r="GL452" s="23"/>
    </row>
    <row r="453" spans="1:194"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c r="GL453" s="23"/>
    </row>
    <row r="454" spans="1:194"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c r="GL454" s="23"/>
    </row>
    <row r="455" spans="1:194"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c r="GL455" s="23"/>
    </row>
    <row r="456" spans="1:194"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c r="GL456" s="23"/>
    </row>
    <row r="457" spans="1:194"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c r="GL457" s="23"/>
    </row>
    <row r="458" spans="1:194"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c r="GL458" s="23"/>
    </row>
    <row r="459" spans="1:194"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c r="GL459" s="23"/>
    </row>
    <row r="460" spans="1:194"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c r="GL460" s="23"/>
    </row>
    <row r="461" spans="1:194"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c r="GL461" s="23"/>
    </row>
    <row r="462" spans="1:194"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c r="GL462" s="23"/>
    </row>
    <row r="463" spans="1:194"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c r="GL463" s="23"/>
    </row>
    <row r="464" spans="1:194"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c r="GL464" s="23"/>
    </row>
    <row r="465" spans="1:194"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c r="GL465" s="23"/>
    </row>
    <row r="466" spans="1:194"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c r="GL466" s="23"/>
    </row>
    <row r="467" spans="1:194"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c r="GL467" s="23"/>
    </row>
    <row r="468" spans="1:194"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c r="GL468" s="23"/>
    </row>
    <row r="469" spans="1:194"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c r="GL469" s="23"/>
    </row>
    <row r="470" spans="1:194"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c r="GL470" s="23"/>
    </row>
    <row r="471" spans="1:194"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c r="GL471" s="23"/>
    </row>
    <row r="472" spans="1:194"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c r="GL472" s="23"/>
    </row>
    <row r="473" spans="1:194"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c r="GL473" s="23"/>
    </row>
    <row r="474" spans="1:194"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c r="GL474" s="23"/>
    </row>
    <row r="475" spans="1:194"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c r="GL475" s="23"/>
    </row>
    <row r="476" spans="1:194"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c r="GL476" s="23"/>
    </row>
    <row r="477" spans="1:194"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c r="GL477" s="23"/>
    </row>
    <row r="478" spans="1:194"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c r="GL478" s="23"/>
    </row>
    <row r="479" spans="1:194"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c r="GL479" s="23"/>
    </row>
    <row r="480" spans="1:194"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c r="GL480" s="23"/>
    </row>
    <row r="481" spans="1:194"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c r="GL481" s="23"/>
    </row>
    <row r="482" spans="1:194"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c r="GL482" s="23"/>
    </row>
    <row r="483" spans="1:194"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c r="GL483" s="23"/>
    </row>
    <row r="484" spans="1:194"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c r="GL484" s="23"/>
    </row>
    <row r="485" spans="1:194"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c r="GL485" s="23"/>
    </row>
    <row r="486" spans="1:194"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c r="GL486" s="23"/>
    </row>
    <row r="487" spans="1:194"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c r="GL487" s="23"/>
    </row>
    <row r="488" spans="1:194"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c r="GL488" s="23"/>
    </row>
    <row r="489" spans="1:194"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c r="GL489" s="23"/>
    </row>
    <row r="490" spans="1:194"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c r="GL490" s="23"/>
    </row>
    <row r="491" spans="1:194"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c r="GL491" s="23"/>
    </row>
    <row r="492" spans="1:194"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c r="GL492" s="23"/>
    </row>
    <row r="493" spans="1:194"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c r="GL493" s="23"/>
    </row>
    <row r="494" spans="1:194"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c r="GL494" s="23"/>
    </row>
    <row r="495" spans="1:194"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c r="GL495" s="23"/>
    </row>
    <row r="496" spans="1:194"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c r="GL496" s="23"/>
    </row>
    <row r="497" spans="1:194"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c r="GL497" s="23"/>
    </row>
    <row r="498" spans="1:194"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c r="GL498" s="23"/>
    </row>
    <row r="499" spans="1:194"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c r="GL499" s="23"/>
    </row>
    <row r="500" spans="1:194"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c r="GL500" s="23"/>
    </row>
    <row r="501" spans="1:194"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c r="GL501" s="23"/>
    </row>
    <row r="502" spans="1:194"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c r="GL502" s="23"/>
    </row>
    <row r="503" spans="1:194"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c r="GL503" s="23"/>
    </row>
    <row r="504" spans="1:194"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c r="GL504" s="23"/>
    </row>
    <row r="505" spans="1:194"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c r="GL505" s="23"/>
    </row>
    <row r="506" spans="1:194"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c r="GL506" s="23"/>
    </row>
    <row r="507" spans="1:194"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c r="GL507" s="23"/>
    </row>
    <row r="508" spans="1:194"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c r="GL508" s="23"/>
    </row>
    <row r="509" spans="1:194"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c r="GL509" s="23"/>
    </row>
    <row r="510" spans="1:194"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c r="GL510" s="23"/>
    </row>
    <row r="511" spans="1:194"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c r="GL511" s="23"/>
    </row>
    <row r="512" spans="1:194"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c r="GL512" s="23"/>
    </row>
    <row r="513" spans="1:194"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c r="GL513" s="23"/>
    </row>
    <row r="514" spans="1:194"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c r="GL514" s="23"/>
    </row>
    <row r="515" spans="1:194"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c r="GL515" s="23"/>
    </row>
    <row r="516" spans="1:194"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c r="GL516" s="23"/>
    </row>
    <row r="517" spans="1:194"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c r="GL517" s="23"/>
    </row>
    <row r="518" spans="1:194"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c r="GL518" s="23"/>
    </row>
    <row r="519" spans="1:194"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c r="GL519" s="23"/>
    </row>
    <row r="520" spans="1:194"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c r="GL520" s="23"/>
    </row>
    <row r="521" spans="1:194"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c r="GL521" s="23"/>
    </row>
    <row r="522" spans="1:194"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c r="GL522" s="23"/>
    </row>
    <row r="523" spans="1:194"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c r="GL523" s="23"/>
    </row>
    <row r="524" spans="1:194"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c r="GL524" s="23"/>
    </row>
    <row r="525" spans="1:194"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c r="GL525" s="23"/>
    </row>
    <row r="526" spans="1:194"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c r="GL526" s="23"/>
    </row>
    <row r="527" spans="1:194"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c r="GL527" s="23"/>
    </row>
    <row r="528" spans="1:194"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c r="GL528" s="23"/>
    </row>
    <row r="529" spans="1:194"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c r="GL529" s="23"/>
    </row>
    <row r="530" spans="1:194"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c r="GL530" s="23"/>
    </row>
    <row r="531" spans="1:194"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c r="GL531" s="23"/>
    </row>
    <row r="532" spans="1:194"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c r="GL532" s="23"/>
    </row>
    <row r="533" spans="1:194"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c r="GL533" s="23"/>
    </row>
    <row r="534" spans="1:194"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c r="GL534" s="23"/>
    </row>
    <row r="535" spans="1:194"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c r="GL535" s="23"/>
    </row>
    <row r="536" spans="1:194"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c r="GL536" s="23"/>
    </row>
    <row r="537" spans="1:194"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c r="GL537" s="23"/>
    </row>
    <row r="538" spans="1:194"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c r="GL538" s="23"/>
    </row>
    <row r="539" spans="1:194"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c r="GL539" s="23"/>
    </row>
    <row r="540" spans="1:194"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c r="GL540" s="23"/>
    </row>
    <row r="541" spans="1:194"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c r="GL541" s="23"/>
    </row>
    <row r="542" spans="1:194"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c r="GL542" s="23"/>
    </row>
    <row r="543" spans="1:194"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c r="GL543" s="23"/>
    </row>
    <row r="544" spans="1:194"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c r="GL544" s="23"/>
    </row>
    <row r="545" spans="1:194"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c r="GL545" s="23"/>
    </row>
    <row r="546" spans="1:194"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c r="GL546" s="23"/>
    </row>
    <row r="547" spans="1:194"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c r="GL547" s="23"/>
    </row>
    <row r="548" spans="1:194"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c r="GL548" s="23"/>
    </row>
    <row r="549" spans="1:194"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c r="GL549" s="23"/>
    </row>
    <row r="550" spans="1:194"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c r="GL550" s="23"/>
    </row>
    <row r="551" spans="1:194"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c r="GL551" s="23"/>
    </row>
    <row r="552" spans="1:194"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c r="GL552" s="23"/>
    </row>
    <row r="553" spans="1:194"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c r="GL553" s="23"/>
    </row>
    <row r="554" spans="1:194"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c r="GL554" s="23"/>
    </row>
    <row r="555" spans="1:194"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c r="GL555" s="23"/>
    </row>
    <row r="556" spans="1:194"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c r="GL556" s="23"/>
    </row>
    <row r="557" spans="1:194"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c r="GL557" s="23"/>
    </row>
    <row r="558" spans="1:194"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c r="GL558" s="23"/>
    </row>
    <row r="559" spans="1:194"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c r="GL559" s="23"/>
    </row>
    <row r="560" spans="1:194"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c r="GL560" s="23"/>
    </row>
    <row r="561" spans="1:194"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c r="GL561" s="23"/>
    </row>
    <row r="562" spans="1:194"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c r="GL562" s="23"/>
    </row>
    <row r="563" spans="1:194"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c r="GL563" s="23"/>
    </row>
    <row r="564" spans="1:194"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c r="GL564" s="23"/>
    </row>
    <row r="565" spans="1:194"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c r="GL565" s="23"/>
    </row>
    <row r="566" spans="1:194"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c r="GL566" s="23"/>
    </row>
    <row r="567" spans="1:194"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c r="GL567" s="23"/>
    </row>
    <row r="568" spans="1:194"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c r="GL568" s="23"/>
    </row>
    <row r="569" spans="1:194"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c r="GL569" s="23"/>
    </row>
    <row r="570" spans="1:194"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c r="GK570" s="23"/>
      <c r="GL570" s="23"/>
    </row>
    <row r="571" spans="1:194"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c r="GK571" s="23"/>
      <c r="GL571" s="23"/>
    </row>
    <row r="572" spans="1:194"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c r="GK572" s="23"/>
      <c r="GL572" s="23"/>
    </row>
    <row r="573" spans="1:194"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c r="GK573" s="23"/>
      <c r="GL573" s="23"/>
    </row>
    <row r="574" spans="1:194"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c r="GL574" s="23"/>
    </row>
    <row r="575" spans="1:194"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c r="GL575" s="23"/>
    </row>
    <row r="576" spans="1:194"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c r="GL576" s="23"/>
    </row>
    <row r="577" spans="1:194"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c r="GL577" s="23"/>
    </row>
    <row r="578" spans="1:194"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c r="GK578" s="23"/>
      <c r="GL578" s="23"/>
    </row>
    <row r="579" spans="1:194"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c r="GL579" s="23"/>
    </row>
    <row r="580" spans="1:194"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c r="GK580" s="23"/>
      <c r="GL580" s="23"/>
    </row>
    <row r="581" spans="1:194"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c r="GK581" s="23"/>
      <c r="GL581" s="23"/>
    </row>
    <row r="582" spans="1:194"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c r="GK582" s="23"/>
      <c r="GL582" s="23"/>
    </row>
    <row r="583" spans="1:194"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c r="GK583" s="23"/>
      <c r="GL583" s="23"/>
    </row>
    <row r="584" spans="1:194"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c r="GK584" s="23"/>
      <c r="GL584" s="23"/>
    </row>
    <row r="585" spans="1:194"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c r="GL585" s="23"/>
    </row>
    <row r="586" spans="1:194"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c r="GK586" s="23"/>
      <c r="GL586" s="23"/>
    </row>
    <row r="587" spans="1:194"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c r="GL587" s="23"/>
    </row>
    <row r="588" spans="1:194"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c r="GK588" s="23"/>
      <c r="GL588" s="23"/>
    </row>
    <row r="589" spans="1:194"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c r="GK589" s="23"/>
      <c r="GL589" s="23"/>
    </row>
    <row r="590" spans="1:194"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c r="GK590" s="23"/>
      <c r="GL590" s="23"/>
    </row>
    <row r="591" spans="1:194"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c r="GK591" s="23"/>
      <c r="GL591" s="23"/>
    </row>
    <row r="592" spans="1:194"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c r="GK592" s="23"/>
      <c r="GL592" s="23"/>
    </row>
    <row r="593" spans="1:194"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c r="GL593" s="23"/>
    </row>
    <row r="594" spans="1:194"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c r="GL594" s="23"/>
    </row>
    <row r="595" spans="1:194"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c r="GL595" s="23"/>
    </row>
    <row r="596" spans="1:194"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c r="GL596" s="23"/>
    </row>
    <row r="597" spans="1:194"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c r="GK597" s="23"/>
      <c r="GL597" s="23"/>
    </row>
    <row r="598" spans="1:194"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c r="GL598" s="23"/>
    </row>
    <row r="599" spans="1:194"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c r="GK599" s="23"/>
      <c r="GL599" s="23"/>
    </row>
    <row r="600" spans="1:194"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c r="GK600" s="23"/>
      <c r="GL600" s="23"/>
    </row>
    <row r="601" spans="1:194"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c r="GK601" s="23"/>
      <c r="GL601" s="23"/>
    </row>
    <row r="602" spans="1:194"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c r="GK602" s="23"/>
      <c r="GL602" s="23"/>
    </row>
    <row r="603" spans="1:194"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c r="GK603" s="23"/>
      <c r="GL603" s="23"/>
    </row>
    <row r="604" spans="1:194"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c r="GL604" s="23"/>
    </row>
    <row r="605" spans="1:194"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c r="GL605" s="23"/>
    </row>
    <row r="606" spans="1:194"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c r="GK606" s="23"/>
      <c r="GL606" s="23"/>
    </row>
    <row r="607" spans="1:194"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c r="GL607" s="23"/>
    </row>
    <row r="608" spans="1:194"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c r="GL608" s="23"/>
    </row>
    <row r="609" spans="1:194"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c r="GL609" s="23"/>
    </row>
    <row r="610" spans="1:194"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c r="GL610" s="23"/>
    </row>
    <row r="611" spans="1:194"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c r="GL611" s="23"/>
    </row>
    <row r="612" spans="1:194"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c r="GL612" s="23"/>
    </row>
    <row r="613" spans="1:194"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c r="GL613" s="23"/>
    </row>
    <row r="614" spans="1:194"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c r="GL614" s="23"/>
    </row>
    <row r="615" spans="1:194"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c r="GL615" s="23"/>
    </row>
    <row r="616" spans="1:194"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c r="GL616" s="23"/>
    </row>
    <row r="617" spans="1:194"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c r="GL617" s="23"/>
    </row>
    <row r="618" spans="1:194"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c r="GL618" s="23"/>
    </row>
    <row r="619" spans="1:194"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c r="GL619" s="23"/>
    </row>
    <row r="620" spans="1:194"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c r="GL620" s="23"/>
    </row>
    <row r="621" spans="1:194"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c r="GL621" s="23"/>
    </row>
    <row r="622" spans="1:194"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c r="GL622" s="23"/>
    </row>
    <row r="623" spans="1:194"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c r="GL623" s="23"/>
    </row>
    <row r="624" spans="1:194"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c r="GL624" s="23"/>
    </row>
    <row r="625" spans="1:194"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c r="GL625" s="23"/>
    </row>
    <row r="626" spans="1:194"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c r="GL626" s="23"/>
    </row>
    <row r="627" spans="1:194"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c r="GL627" s="23"/>
    </row>
    <row r="628" spans="1:194"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c r="GL628" s="23"/>
    </row>
    <row r="629" spans="1:194"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c r="GL629" s="23"/>
    </row>
    <row r="630" spans="1:194"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c r="GL630" s="23"/>
    </row>
    <row r="631" spans="1:194"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c r="GL631" s="23"/>
    </row>
    <row r="632" spans="1:194"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c r="GL632" s="23"/>
    </row>
    <row r="633" spans="1:194"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c r="GL633" s="23"/>
    </row>
    <row r="634" spans="1:194"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c r="GL634" s="23"/>
    </row>
    <row r="635" spans="1:194"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c r="GL635" s="23"/>
    </row>
    <row r="636" spans="1:194"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c r="GL636" s="23"/>
    </row>
    <row r="637" spans="1:194"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c r="GL637" s="23"/>
    </row>
    <row r="638" spans="1:194"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c r="GL638" s="23"/>
    </row>
    <row r="639" spans="1:194"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c r="GL639" s="23"/>
    </row>
    <row r="640" spans="1:194"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c r="GL640" s="23"/>
    </row>
    <row r="641" spans="1:194"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c r="GL641" s="23"/>
    </row>
    <row r="642" spans="1:194"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c r="GL642" s="23"/>
    </row>
    <row r="643" spans="1:194"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c r="GL643" s="23"/>
    </row>
    <row r="644" spans="1:194"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c r="GL644" s="23"/>
    </row>
    <row r="645" spans="1:194"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c r="GL645" s="23"/>
    </row>
    <row r="646" spans="1:194"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c r="GL646" s="23"/>
    </row>
    <row r="647" spans="1:194"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c r="GL647" s="23"/>
    </row>
    <row r="648" spans="1:194"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c r="GL648" s="23"/>
    </row>
    <row r="649" spans="1:194"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c r="GL649" s="23"/>
    </row>
    <row r="650" spans="1:194"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c r="GL650" s="23"/>
    </row>
    <row r="651" spans="1:194"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c r="GL651" s="23"/>
    </row>
    <row r="652" spans="1:194"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c r="GL652" s="23"/>
    </row>
    <row r="653" spans="1:194"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c r="GL653" s="23"/>
    </row>
    <row r="654" spans="1:194"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c r="GL654" s="23"/>
    </row>
    <row r="655" spans="1:194"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c r="GL655" s="23"/>
    </row>
    <row r="656" spans="1:194"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c r="GL656" s="23"/>
    </row>
    <row r="657" spans="1:194"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c r="GL657" s="23"/>
    </row>
    <row r="658" spans="1:194"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c r="GL658" s="23"/>
    </row>
    <row r="659" spans="1:194"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c r="GL659" s="23"/>
    </row>
    <row r="660" spans="1:194"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c r="GL660" s="23"/>
    </row>
    <row r="661" spans="1:194"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c r="GL661" s="23"/>
    </row>
    <row r="662" spans="1:194"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c r="GL662" s="23"/>
    </row>
    <row r="663" spans="1:194"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c r="GL663" s="23"/>
    </row>
    <row r="664" spans="1:194"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c r="GL664" s="23"/>
    </row>
    <row r="665" spans="1:194"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c r="GL665" s="23"/>
    </row>
    <row r="666" spans="1:194"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c r="GL666" s="23"/>
    </row>
    <row r="667" spans="1:194"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c r="GL667" s="23"/>
    </row>
    <row r="668" spans="1:194"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c r="GL668" s="23"/>
    </row>
    <row r="669" spans="1:194"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c r="GL669" s="23"/>
    </row>
    <row r="670" spans="1:194"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c r="GL670" s="23"/>
    </row>
    <row r="671" spans="1:194"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c r="GL671" s="23"/>
    </row>
    <row r="672" spans="1:194"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c r="GL672" s="23"/>
    </row>
    <row r="673" spans="1:194"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c r="GL673" s="23"/>
    </row>
    <row r="674" spans="1:194"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c r="GL674" s="23"/>
    </row>
    <row r="675" spans="1:194"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c r="GL675" s="23"/>
    </row>
    <row r="676" spans="1:194"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c r="GL676" s="23"/>
    </row>
    <row r="677" spans="1:194"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c r="GL677" s="23"/>
    </row>
    <row r="678" spans="1:194"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c r="GL678" s="23"/>
    </row>
    <row r="679" spans="1:194"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c r="GL679" s="23"/>
    </row>
    <row r="680" spans="1:194"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c r="GL680" s="23"/>
    </row>
    <row r="681" spans="1:194"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c r="GL681" s="23"/>
    </row>
    <row r="682" spans="1:194"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c r="GL682" s="23"/>
    </row>
    <row r="683" spans="1:194"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c r="GL683" s="23"/>
    </row>
    <row r="684" spans="1:194"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c r="GL684" s="23"/>
    </row>
    <row r="685" spans="1:194"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c r="GL685" s="23"/>
    </row>
    <row r="686" spans="1:194"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c r="GL686" s="23"/>
    </row>
    <row r="687" spans="1:194"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c r="GL687" s="23"/>
    </row>
    <row r="688" spans="1:194"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c r="GL688" s="23"/>
    </row>
    <row r="689" spans="1:194"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c r="GL689" s="23"/>
    </row>
    <row r="690" spans="1:194"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c r="GL690" s="23"/>
    </row>
    <row r="691" spans="1:194"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c r="GL691" s="23"/>
    </row>
    <row r="692" spans="1:194"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c r="GL692" s="23"/>
    </row>
    <row r="693" spans="1:194"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c r="GL693" s="23"/>
    </row>
    <row r="694" spans="1:194"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c r="GL694" s="23"/>
    </row>
    <row r="695" spans="1:194"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c r="GL695" s="23"/>
    </row>
    <row r="696" spans="1:194"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c r="GL696" s="23"/>
    </row>
    <row r="697" spans="1:194"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c r="GL697" s="23"/>
    </row>
    <row r="698" spans="1:194"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c r="GL698" s="23"/>
    </row>
    <row r="699" spans="1:194"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c r="GL699" s="23"/>
    </row>
    <row r="700" spans="1:194"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c r="GL700" s="23"/>
    </row>
    <row r="701" spans="1:194"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c r="GL701" s="23"/>
    </row>
    <row r="702" spans="1:194"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c r="GL702" s="23"/>
    </row>
    <row r="703" spans="1:194"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c r="GL703" s="23"/>
    </row>
    <row r="704" spans="1:194"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c r="GL704" s="23"/>
    </row>
    <row r="705" spans="1:194"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c r="GL705" s="23"/>
    </row>
    <row r="706" spans="1:194"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c r="GL706" s="23"/>
    </row>
    <row r="707" spans="1:194"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c r="GL707" s="23"/>
    </row>
    <row r="708" spans="1:194"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c r="GL708" s="23"/>
    </row>
    <row r="709" spans="1:194"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c r="GL709" s="23"/>
    </row>
    <row r="710" spans="1:194"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c r="GL710" s="23"/>
    </row>
    <row r="711" spans="1:194"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c r="GL711" s="23"/>
    </row>
    <row r="712" spans="1:194"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c r="GL712" s="23"/>
    </row>
    <row r="713" spans="1:194"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c r="GL713" s="23"/>
    </row>
    <row r="714" spans="1:194"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c r="GL714" s="23"/>
    </row>
    <row r="715" spans="1:194"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c r="GL715" s="23"/>
    </row>
    <row r="716" spans="1:194"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c r="GL716" s="23"/>
    </row>
    <row r="717" spans="1:194"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c r="GL717" s="23"/>
    </row>
    <row r="718" spans="1:194"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c r="GL718" s="23"/>
    </row>
    <row r="719" spans="1:194"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c r="GL719" s="23"/>
    </row>
    <row r="720" spans="1:194"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c r="GL720" s="23"/>
    </row>
    <row r="721" spans="1:194"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c r="GL721" s="23"/>
    </row>
    <row r="722" spans="1:194"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c r="GL722" s="23"/>
    </row>
    <row r="723" spans="1:194"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c r="GL723" s="23"/>
    </row>
    <row r="724" spans="1:194"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c r="GL724" s="23"/>
    </row>
    <row r="725" spans="1:194"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c r="GL725" s="23"/>
    </row>
    <row r="726" spans="1:194"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c r="GL726" s="23"/>
    </row>
    <row r="727" spans="1:194"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c r="GL727" s="23"/>
    </row>
    <row r="728" spans="1:194"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c r="GL728" s="23"/>
    </row>
    <row r="729" spans="1:194"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c r="GL729" s="23"/>
    </row>
    <row r="730" spans="1:194"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c r="GL730" s="23"/>
    </row>
    <row r="731" spans="1:194"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c r="GL731" s="23"/>
    </row>
    <row r="732" spans="1:194"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c r="GL732" s="23"/>
    </row>
    <row r="733" spans="1:194"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c r="GK733" s="23"/>
      <c r="GL733" s="23"/>
    </row>
    <row r="734" spans="1:194"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c r="GK734" s="23"/>
      <c r="GL734" s="23"/>
    </row>
    <row r="735" spans="1:194"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c r="GK735" s="23"/>
      <c r="GL735" s="23"/>
    </row>
    <row r="736" spans="1:194"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c r="GK736" s="23"/>
      <c r="GL736" s="23"/>
    </row>
    <row r="737" spans="1:194"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c r="GK737" s="23"/>
      <c r="GL737" s="23"/>
    </row>
    <row r="738" spans="1:194"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c r="GL738" s="23"/>
    </row>
    <row r="739" spans="1:194"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c r="GK739" s="23"/>
      <c r="GL739" s="23"/>
    </row>
    <row r="740" spans="1:194"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c r="GK740" s="23"/>
      <c r="GL740" s="23"/>
    </row>
    <row r="741" spans="1:194"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c r="GK741" s="23"/>
      <c r="GL741" s="23"/>
    </row>
    <row r="742" spans="1:194"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c r="GK742" s="23"/>
      <c r="GL742" s="23"/>
    </row>
    <row r="743" spans="1:194"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c r="GK743" s="23"/>
      <c r="GL743" s="23"/>
    </row>
    <row r="744" spans="1:194"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c r="GK744" s="23"/>
      <c r="GL744" s="23"/>
    </row>
    <row r="745" spans="1:194"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c r="GK745" s="23"/>
      <c r="GL745" s="23"/>
    </row>
    <row r="746" spans="1:194"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c r="GK746" s="23"/>
      <c r="GL746" s="23"/>
    </row>
    <row r="747" spans="1:194"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c r="GK747" s="23"/>
      <c r="GL747" s="23"/>
    </row>
    <row r="748" spans="1:194"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c r="GK748" s="23"/>
      <c r="GL748" s="23"/>
    </row>
    <row r="749" spans="1:194"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c r="GK749" s="23"/>
      <c r="GL749" s="23"/>
    </row>
    <row r="750" spans="1:194"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c r="GK750" s="23"/>
      <c r="GL750" s="23"/>
    </row>
    <row r="751" spans="1:194"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c r="GK751" s="23"/>
      <c r="GL751" s="23"/>
    </row>
    <row r="752" spans="1:194"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c r="GK752" s="23"/>
      <c r="GL752" s="23"/>
    </row>
    <row r="753" spans="1:194"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c r="GK753" s="23"/>
      <c r="GL753" s="23"/>
    </row>
    <row r="754" spans="1:194"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c r="GL754" s="23"/>
    </row>
    <row r="755" spans="1:194"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c r="GL755" s="23"/>
    </row>
    <row r="756" spans="1:194"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c r="GL756" s="23"/>
    </row>
    <row r="757" spans="1:194"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c r="GL757" s="23"/>
    </row>
    <row r="758" spans="1:194"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c r="GL758" s="23"/>
    </row>
    <row r="759" spans="1:194"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c r="GL759" s="23"/>
    </row>
    <row r="760" spans="1:194"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c r="GK760" s="23"/>
      <c r="GL760" s="23"/>
    </row>
    <row r="761" spans="1:194"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c r="GK761" s="23"/>
      <c r="GL761" s="23"/>
    </row>
    <row r="762" spans="1:194"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c r="GK762" s="23"/>
      <c r="GL762" s="23"/>
    </row>
    <row r="763" spans="1:194"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c r="GL763" s="23"/>
    </row>
    <row r="764" spans="1:194"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c r="GL764" s="23"/>
    </row>
    <row r="765" spans="1:194"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c r="GL765" s="23"/>
    </row>
    <row r="766" spans="1:194"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c r="GL766" s="23"/>
    </row>
    <row r="767" spans="1:194"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c r="GL767" s="23"/>
    </row>
    <row r="768" spans="1:194"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c r="GL768" s="23"/>
    </row>
    <row r="769" spans="1:194"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c r="GL769" s="23"/>
    </row>
    <row r="770" spans="1:194"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c r="GL770" s="23"/>
    </row>
    <row r="771" spans="1:194"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c r="GL771" s="23"/>
    </row>
    <row r="772" spans="1:194"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c r="GL772" s="23"/>
    </row>
    <row r="773" spans="1:194"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c r="GL773" s="23"/>
    </row>
    <row r="774" spans="1:194"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c r="GL774" s="23"/>
    </row>
    <row r="775" spans="1:194"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c r="GK775" s="23"/>
      <c r="GL775" s="23"/>
    </row>
    <row r="776" spans="1:194"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c r="GK776" s="23"/>
      <c r="GL776" s="23"/>
    </row>
    <row r="777" spans="1:194"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c r="GK777" s="23"/>
      <c r="GL777" s="23"/>
    </row>
    <row r="778" spans="1:194"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c r="GK778" s="23"/>
      <c r="GL778" s="23"/>
    </row>
    <row r="779" spans="1:194"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c r="GK779" s="23"/>
      <c r="GL779" s="23"/>
    </row>
    <row r="780" spans="1:194"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c r="GK780" s="23"/>
      <c r="GL780" s="23"/>
    </row>
    <row r="781" spans="1:194"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c r="GK781" s="23"/>
      <c r="GL781" s="23"/>
    </row>
    <row r="782" spans="1:194"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c r="GK782" s="23"/>
      <c r="GL782" s="23"/>
    </row>
    <row r="783" spans="1:194"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c r="GK783" s="23"/>
      <c r="GL783" s="23"/>
    </row>
    <row r="784" spans="1:194"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c r="GK784" s="23"/>
      <c r="GL784" s="23"/>
    </row>
    <row r="785" spans="1:194"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c r="GK785" s="23"/>
      <c r="GL785" s="23"/>
    </row>
    <row r="786" spans="1:194"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c r="GK786" s="23"/>
      <c r="GL786" s="23"/>
    </row>
    <row r="787" spans="1:194"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c r="GK787" s="23"/>
      <c r="GL787" s="23"/>
    </row>
    <row r="788" spans="1:194"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c r="GK788" s="23"/>
      <c r="GL788" s="23"/>
    </row>
    <row r="789" spans="1:194"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c r="GK789" s="23"/>
      <c r="GL789" s="23"/>
    </row>
    <row r="790" spans="1:194"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c r="GK790" s="23"/>
      <c r="GL790" s="23"/>
    </row>
    <row r="791" spans="1:194"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c r="GK791" s="23"/>
      <c r="GL791" s="23"/>
    </row>
    <row r="792" spans="1:194"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c r="GK792" s="23"/>
      <c r="GL792" s="23"/>
    </row>
    <row r="793" spans="1:194"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c r="GK793" s="23"/>
      <c r="GL793" s="23"/>
    </row>
    <row r="794" spans="1:194"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c r="GK794" s="23"/>
      <c r="GL794" s="23"/>
    </row>
    <row r="795" spans="1:194"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c r="GK795" s="23"/>
      <c r="GL795" s="23"/>
    </row>
    <row r="796" spans="1:194"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c r="GK796" s="23"/>
      <c r="GL796" s="23"/>
    </row>
    <row r="797" spans="1:194"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c r="GK797" s="23"/>
      <c r="GL797" s="23"/>
    </row>
    <row r="798" spans="1:194"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c r="GK798" s="23"/>
      <c r="GL798" s="23"/>
    </row>
    <row r="799" spans="1:194"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c r="GK799" s="23"/>
      <c r="GL799" s="23"/>
    </row>
    <row r="800" spans="1:194"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c r="GK800" s="23"/>
      <c r="GL800" s="23"/>
    </row>
    <row r="801" spans="1:194"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c r="GK801" s="23"/>
      <c r="GL801" s="23"/>
    </row>
    <row r="802" spans="1:194"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c r="GK802" s="23"/>
      <c r="GL802" s="23"/>
    </row>
    <row r="803" spans="1:194"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c r="GL803" s="23"/>
    </row>
    <row r="804" spans="1:194"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c r="GL804" s="23"/>
    </row>
    <row r="805" spans="1:194"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c r="GL805" s="23"/>
    </row>
    <row r="806" spans="1:194"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c r="GL806" s="23"/>
    </row>
    <row r="807" spans="1:194"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c r="GL807" s="23"/>
    </row>
    <row r="808" spans="1:194"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c r="GL808" s="23"/>
    </row>
    <row r="809" spans="1:194"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c r="GL809" s="23"/>
    </row>
    <row r="810" spans="1:194"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c r="GL810" s="23"/>
    </row>
    <row r="811" spans="1:194"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c r="GL811" s="23"/>
    </row>
    <row r="812" spans="1:194"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c r="GL812" s="23"/>
    </row>
    <row r="813" spans="1:194"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c r="GK813" s="23"/>
      <c r="GL813" s="23"/>
    </row>
    <row r="814" spans="1:194"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c r="GK814" s="23"/>
      <c r="GL814" s="23"/>
    </row>
    <row r="815" spans="1:194"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c r="GK815" s="23"/>
      <c r="GL815" s="23"/>
    </row>
    <row r="816" spans="1:194"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c r="GK816" s="23"/>
      <c r="GL816" s="23"/>
    </row>
    <row r="817" spans="1:194"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c r="GK817" s="23"/>
      <c r="GL817" s="23"/>
    </row>
    <row r="818" spans="1:194"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c r="GK818" s="23"/>
      <c r="GL818" s="23"/>
    </row>
    <row r="819" spans="1:194"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c r="GK819" s="23"/>
      <c r="GL819" s="23"/>
    </row>
    <row r="820" spans="1:194"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c r="GK820" s="23"/>
      <c r="GL820" s="23"/>
    </row>
    <row r="821" spans="1:194"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c r="GK821" s="23"/>
      <c r="GL821" s="23"/>
    </row>
    <row r="822" spans="1:194"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c r="GK822" s="23"/>
      <c r="GL822" s="23"/>
    </row>
    <row r="823" spans="1:194"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c r="GK823" s="23"/>
      <c r="GL823" s="23"/>
    </row>
    <row r="824" spans="1:194"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c r="GK824" s="23"/>
      <c r="GL824" s="23"/>
    </row>
    <row r="825" spans="1:194"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c r="GK825" s="23"/>
      <c r="GL825" s="23"/>
    </row>
    <row r="826" spans="1:194"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c r="GK826" s="23"/>
      <c r="GL826" s="23"/>
    </row>
    <row r="827" spans="1:194"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c r="GK827" s="23"/>
      <c r="GL827" s="23"/>
    </row>
    <row r="828" spans="1:194"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c r="GK828" s="23"/>
      <c r="GL828" s="23"/>
    </row>
    <row r="829" spans="1:194"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c r="GK829" s="23"/>
      <c r="GL829" s="23"/>
    </row>
    <row r="830" spans="1:194"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c r="GK830" s="23"/>
      <c r="GL830" s="23"/>
    </row>
    <row r="831" spans="1:194"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c r="GK831" s="23"/>
      <c r="GL831" s="23"/>
    </row>
    <row r="832" spans="1:194"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c r="GK832" s="23"/>
      <c r="GL832" s="23"/>
    </row>
    <row r="833" spans="1:194"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c r="GK833" s="23"/>
      <c r="GL833" s="23"/>
    </row>
    <row r="834" spans="1:194"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c r="GK834" s="23"/>
      <c r="GL834" s="23"/>
    </row>
    <row r="835" spans="1:194"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c r="GK835" s="23"/>
      <c r="GL835" s="23"/>
    </row>
    <row r="836" spans="1:194"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c r="GK836" s="23"/>
      <c r="GL836" s="23"/>
    </row>
    <row r="837" spans="1:194"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c r="GK837" s="23"/>
      <c r="GL837" s="23"/>
    </row>
    <row r="838" spans="1:194"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c r="GK838" s="23"/>
      <c r="GL838" s="23"/>
    </row>
    <row r="839" spans="1:194"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c r="GK839" s="23"/>
      <c r="GL839" s="23"/>
    </row>
    <row r="840" spans="1:194"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c r="GK840" s="23"/>
      <c r="GL840" s="23"/>
    </row>
    <row r="841" spans="1:194"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c r="GK841" s="23"/>
      <c r="GL841" s="23"/>
    </row>
    <row r="842" spans="1:194"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c r="GK842" s="23"/>
      <c r="GL842" s="23"/>
    </row>
    <row r="843" spans="1:194"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c r="GK843" s="23"/>
      <c r="GL843" s="23"/>
    </row>
    <row r="844" spans="1:194"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c r="GK844" s="23"/>
      <c r="GL844" s="23"/>
    </row>
    <row r="845" spans="1:194"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c r="GK845" s="23"/>
      <c r="GL845" s="23"/>
    </row>
    <row r="846" spans="1:194"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c r="GK846" s="23"/>
      <c r="GL846" s="23"/>
    </row>
    <row r="847" spans="1:194"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c r="GK847" s="23"/>
      <c r="GL847" s="23"/>
    </row>
    <row r="848" spans="1:194"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c r="GK848" s="23"/>
      <c r="GL848" s="23"/>
    </row>
    <row r="849" spans="1:194"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c r="GK849" s="23"/>
      <c r="GL849" s="23"/>
    </row>
    <row r="850" spans="1:194"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c r="GK850" s="23"/>
      <c r="GL850" s="23"/>
    </row>
    <row r="851" spans="1:194"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c r="GK851" s="23"/>
      <c r="GL851" s="23"/>
    </row>
    <row r="852" spans="1:194"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c r="GK852" s="23"/>
      <c r="GL852" s="23"/>
    </row>
    <row r="853" spans="1:194"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c r="GK853" s="23"/>
      <c r="GL853" s="23"/>
    </row>
    <row r="854" spans="1:194"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c r="GK854" s="23"/>
      <c r="GL854" s="23"/>
    </row>
    <row r="855" spans="1:194"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c r="GK855" s="23"/>
      <c r="GL855" s="23"/>
    </row>
    <row r="856" spans="1:194"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c r="GK856" s="23"/>
      <c r="GL856" s="23"/>
    </row>
    <row r="857" spans="1:194"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c r="GK857" s="23"/>
      <c r="GL857" s="23"/>
    </row>
    <row r="858" spans="1:194"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c r="GK858" s="23"/>
      <c r="GL858" s="23"/>
    </row>
    <row r="859" spans="1:194"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c r="GK859" s="23"/>
      <c r="GL859" s="23"/>
    </row>
    <row r="860" spans="1:194"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c r="GK860" s="23"/>
      <c r="GL860" s="23"/>
    </row>
    <row r="861" spans="1:194"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c r="GK861" s="23"/>
      <c r="GL861" s="23"/>
    </row>
    <row r="862" spans="1:194"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c r="GK862" s="23"/>
      <c r="GL862" s="23"/>
    </row>
    <row r="863" spans="1:194"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c r="GK863" s="23"/>
      <c r="GL863" s="23"/>
    </row>
    <row r="864" spans="1:194"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c r="GK864" s="23"/>
      <c r="GL864" s="23"/>
    </row>
    <row r="865" spans="1:194"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c r="GK865" s="23"/>
      <c r="GL865" s="23"/>
    </row>
    <row r="866" spans="1:194"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c r="GK866" s="23"/>
      <c r="GL866" s="23"/>
    </row>
    <row r="867" spans="1:194"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c r="GK867" s="23"/>
      <c r="GL867" s="23"/>
    </row>
    <row r="868" spans="1:194"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c r="GK868" s="23"/>
      <c r="GL868" s="23"/>
    </row>
    <row r="869" spans="1:194"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c r="GK869" s="23"/>
      <c r="GL869" s="23"/>
    </row>
    <row r="870" spans="1:194"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c r="GK870" s="23"/>
      <c r="GL870" s="23"/>
    </row>
    <row r="871" spans="1:194"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c r="GK871" s="23"/>
      <c r="GL871" s="23"/>
    </row>
    <row r="872" spans="1:194"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c r="GK872" s="23"/>
      <c r="GL872" s="23"/>
    </row>
    <row r="873" spans="1:194"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c r="GK873" s="23"/>
      <c r="GL873" s="23"/>
    </row>
    <row r="874" spans="1:194"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c r="GK874" s="23"/>
      <c r="GL874" s="23"/>
    </row>
    <row r="875" spans="1:194"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c r="GK875" s="23"/>
      <c r="GL875" s="23"/>
    </row>
    <row r="876" spans="1:194"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c r="GK876" s="23"/>
      <c r="GL876" s="23"/>
    </row>
    <row r="877" spans="1:194"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c r="GK877" s="23"/>
      <c r="GL877" s="23"/>
    </row>
    <row r="878" spans="1:194"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c r="GK878" s="23"/>
      <c r="GL878" s="23"/>
    </row>
    <row r="879" spans="1:194"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c r="GK879" s="23"/>
      <c r="GL879" s="23"/>
    </row>
    <row r="880" spans="1:194"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c r="GK880" s="23"/>
      <c r="GL880" s="23"/>
    </row>
    <row r="881" spans="1:194"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c r="GK881" s="23"/>
      <c r="GL881" s="23"/>
    </row>
    <row r="882" spans="1:194"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c r="GK882" s="23"/>
      <c r="GL882" s="23"/>
    </row>
    <row r="883" spans="1:194"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c r="GK883" s="23"/>
      <c r="GL883" s="23"/>
    </row>
    <row r="884" spans="1:194"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c r="GK884" s="23"/>
      <c r="GL884" s="23"/>
    </row>
    <row r="885" spans="1:194"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c r="GK885" s="23"/>
      <c r="GL885" s="23"/>
    </row>
    <row r="886" spans="1:194"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c r="GK886" s="23"/>
      <c r="GL886" s="23"/>
    </row>
    <row r="887" spans="1:194"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c r="GK887" s="23"/>
      <c r="GL887" s="23"/>
    </row>
    <row r="888" spans="1:194"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c r="GK888" s="23"/>
      <c r="GL888" s="23"/>
    </row>
    <row r="889" spans="1:194"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c r="GK889" s="23"/>
      <c r="GL889" s="23"/>
    </row>
    <row r="890" spans="1:194"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c r="GK890" s="23"/>
      <c r="GL890" s="23"/>
    </row>
    <row r="891" spans="1:194"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c r="GK891" s="23"/>
      <c r="GL891" s="23"/>
    </row>
    <row r="892" spans="1:194"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c r="GK892" s="23"/>
      <c r="GL892" s="23"/>
    </row>
    <row r="893" spans="1:194"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c r="GK893" s="23"/>
      <c r="GL893" s="23"/>
    </row>
    <row r="894" spans="1:194"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c r="GK894" s="23"/>
      <c r="GL894" s="23"/>
    </row>
    <row r="895" spans="1:194"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c r="GK895" s="23"/>
      <c r="GL895" s="23"/>
    </row>
    <row r="896" spans="1:194"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c r="GK896" s="23"/>
      <c r="GL896" s="23"/>
    </row>
    <row r="897" spans="1:194"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c r="GK897" s="23"/>
      <c r="GL897" s="23"/>
    </row>
    <row r="898" spans="1:194"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c r="GK898" s="23"/>
      <c r="GL898" s="23"/>
    </row>
    <row r="899" spans="1:194"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c r="GK899" s="23"/>
      <c r="GL899" s="23"/>
    </row>
    <row r="900" spans="1:194"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c r="GK900" s="23"/>
      <c r="GL900" s="23"/>
    </row>
    <row r="901" spans="1:194"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c r="GK901" s="23"/>
      <c r="GL901" s="23"/>
    </row>
    <row r="902" spans="1:194"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c r="GK902" s="23"/>
      <c r="GL902" s="23"/>
    </row>
    <row r="903" spans="1:194"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c r="GK903" s="23"/>
      <c r="GL903" s="23"/>
    </row>
    <row r="904" spans="1:194"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c r="GK904" s="23"/>
      <c r="GL904" s="23"/>
    </row>
    <row r="905" spans="1:194"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c r="GK905" s="23"/>
      <c r="GL905" s="23"/>
    </row>
    <row r="906" spans="1:194"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c r="GK906" s="23"/>
      <c r="GL906" s="23"/>
    </row>
    <row r="907" spans="1:194"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c r="GK907" s="23"/>
      <c r="GL907" s="23"/>
    </row>
    <row r="908" spans="1:194"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c r="GK908" s="23"/>
      <c r="GL908" s="23"/>
    </row>
    <row r="909" spans="1:194"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c r="GK909" s="23"/>
      <c r="GL909" s="23"/>
    </row>
    <row r="910" spans="1:194"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c r="GK910" s="23"/>
      <c r="GL910" s="23"/>
    </row>
    <row r="911" spans="1:194"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c r="GK911" s="23"/>
      <c r="GL911" s="23"/>
    </row>
    <row r="912" spans="1:194"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c r="GK912" s="23"/>
      <c r="GL912" s="23"/>
    </row>
    <row r="913" spans="1:194"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c r="GK913" s="23"/>
      <c r="GL913" s="23"/>
    </row>
    <row r="914" spans="1:194"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c r="GK914" s="23"/>
      <c r="GL914" s="23"/>
    </row>
    <row r="915" spans="1:194"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c r="GK915" s="23"/>
      <c r="GL915" s="23"/>
    </row>
    <row r="916" spans="1:194"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c r="GK916" s="23"/>
      <c r="GL916" s="23"/>
    </row>
    <row r="917" spans="1:194"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c r="GK917" s="23"/>
      <c r="GL917" s="23"/>
    </row>
    <row r="918" spans="1:194"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c r="GK918" s="23"/>
      <c r="GL918" s="23"/>
    </row>
    <row r="919" spans="1:194"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c r="GK919" s="23"/>
      <c r="GL919" s="23"/>
    </row>
    <row r="920" spans="1:194"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c r="GK920" s="23"/>
      <c r="GL920" s="23"/>
    </row>
    <row r="921" spans="1:194"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c r="GK921" s="23"/>
      <c r="GL921" s="23"/>
    </row>
    <row r="922" spans="1:194"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c r="GK922" s="23"/>
      <c r="GL922" s="23"/>
    </row>
    <row r="923" spans="1:194"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c r="GK923" s="23"/>
      <c r="GL923" s="23"/>
    </row>
    <row r="924" spans="1:194"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c r="GK924" s="23"/>
      <c r="GL924" s="23"/>
    </row>
    <row r="925" spans="1:194"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c r="GK925" s="23"/>
      <c r="GL925" s="23"/>
    </row>
    <row r="926" spans="1:194"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c r="GK926" s="23"/>
      <c r="GL926" s="23"/>
    </row>
    <row r="927" spans="1:194"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c r="GK927" s="23"/>
      <c r="GL927" s="23"/>
    </row>
    <row r="928" spans="1:194"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c r="GK928" s="23"/>
      <c r="GL928" s="23"/>
    </row>
    <row r="929" spans="1:194"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c r="GK929" s="23"/>
      <c r="GL929" s="23"/>
    </row>
    <row r="930" spans="1:194"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c r="GK930" s="23"/>
      <c r="GL930" s="23"/>
    </row>
    <row r="931" spans="1:194"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c r="GK931" s="23"/>
      <c r="GL931" s="23"/>
    </row>
    <row r="932" spans="1:194"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c r="GK932" s="23"/>
      <c r="GL932" s="23"/>
    </row>
    <row r="933" spans="1:194"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c r="GK933" s="23"/>
      <c r="GL933" s="23"/>
    </row>
    <row r="934" spans="1:194"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c r="GK934" s="23"/>
      <c r="GL934" s="23"/>
    </row>
    <row r="935" spans="1:194"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c r="GK935" s="23"/>
      <c r="GL935" s="23"/>
    </row>
    <row r="936" spans="1:194"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c r="GK936" s="23"/>
      <c r="GL936" s="23"/>
    </row>
    <row r="937" spans="1:194"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c r="GK937" s="23"/>
      <c r="GL937" s="23"/>
    </row>
    <row r="938" spans="1:194"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c r="GK938" s="23"/>
      <c r="GL938" s="23"/>
    </row>
    <row r="939" spans="1:194"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c r="GK939" s="23"/>
      <c r="GL939" s="23"/>
    </row>
    <row r="940" spans="1:194"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c r="GK940" s="23"/>
      <c r="GL940" s="23"/>
    </row>
    <row r="941" spans="1:194"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c r="GK941" s="23"/>
      <c r="GL941" s="23"/>
    </row>
    <row r="942" spans="1:194"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c r="GK942" s="23"/>
      <c r="GL942" s="23"/>
    </row>
    <row r="943" spans="1:194"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c r="GK943" s="23"/>
      <c r="GL943" s="23"/>
    </row>
    <row r="944" spans="1:194"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c r="GK944" s="23"/>
      <c r="GL944" s="23"/>
    </row>
    <row r="945" spans="1:194"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c r="GK945" s="23"/>
      <c r="GL945" s="23"/>
    </row>
    <row r="946" spans="1:194"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c r="GK946" s="23"/>
      <c r="GL946" s="23"/>
    </row>
    <row r="947" spans="1:194"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c r="GK947" s="23"/>
      <c r="GL947" s="23"/>
    </row>
    <row r="948" spans="1:194"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c r="GK948" s="23"/>
      <c r="GL948" s="23"/>
    </row>
    <row r="949" spans="1:194"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c r="GK949" s="23"/>
      <c r="GL949" s="23"/>
    </row>
    <row r="950" spans="1:194"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c r="GK950" s="23"/>
      <c r="GL950" s="23"/>
    </row>
    <row r="951" spans="1:194"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c r="GK951" s="23"/>
      <c r="GL951" s="23"/>
    </row>
    <row r="952" spans="1:194"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c r="GK952" s="23"/>
      <c r="GL952" s="23"/>
    </row>
    <row r="953" spans="1:194"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c r="GK953" s="23"/>
      <c r="GL953" s="23"/>
    </row>
    <row r="954" spans="1:194"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c r="GK954" s="23"/>
      <c r="GL954" s="23"/>
    </row>
    <row r="955" spans="1:194"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c r="GK955" s="23"/>
      <c r="GL955" s="23"/>
    </row>
    <row r="956" spans="1:194"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c r="GK956" s="23"/>
      <c r="GL956" s="23"/>
    </row>
    <row r="957" spans="1:194"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c r="GK957" s="23"/>
      <c r="GL957" s="23"/>
    </row>
    <row r="958" spans="1:194"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c r="GK958" s="23"/>
      <c r="GL958" s="23"/>
    </row>
    <row r="959" spans="1:194"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c r="GK959" s="23"/>
      <c r="GL959" s="23"/>
    </row>
    <row r="960" spans="1:194"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c r="GK960" s="23"/>
      <c r="GL960" s="23"/>
    </row>
    <row r="961" spans="1:194"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c r="GK961" s="23"/>
      <c r="GL961" s="23"/>
    </row>
    <row r="962" spans="1:194"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c r="GK962" s="23"/>
      <c r="GL962" s="23"/>
    </row>
    <row r="963" spans="1:194"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c r="GK963" s="23"/>
      <c r="GL963" s="23"/>
    </row>
    <row r="964" spans="1:194"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c r="GK964" s="23"/>
      <c r="GL964" s="23"/>
    </row>
    <row r="965" spans="1:194"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c r="GK965" s="23"/>
      <c r="GL965" s="23"/>
    </row>
    <row r="966" spans="1:194"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c r="GK966" s="23"/>
      <c r="GL966" s="23"/>
    </row>
    <row r="967" spans="1:194"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c r="GK967" s="23"/>
      <c r="GL967" s="23"/>
    </row>
    <row r="968" spans="1:194"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c r="GK968" s="23"/>
      <c r="GL968" s="23"/>
    </row>
    <row r="969" spans="1:194"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c r="GK969" s="23"/>
      <c r="GL969" s="23"/>
    </row>
    <row r="970" spans="1:194"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c r="GK970" s="23"/>
      <c r="GL970" s="23"/>
    </row>
    <row r="971" spans="1:194"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c r="GK971" s="23"/>
      <c r="GL971" s="23"/>
    </row>
    <row r="972" spans="1:194"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c r="GK972" s="23"/>
      <c r="GL972" s="23"/>
    </row>
    <row r="973" spans="1:194"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c r="GK973" s="23"/>
      <c r="GL973" s="23"/>
    </row>
    <row r="974" spans="1:194"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c r="GK974" s="23"/>
      <c r="GL974" s="23"/>
    </row>
    <row r="975" spans="1:194"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c r="GK975" s="23"/>
      <c r="GL975" s="23"/>
    </row>
    <row r="976" spans="1:194"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c r="GK976" s="23"/>
      <c r="GL976" s="23"/>
    </row>
    <row r="977" spans="1:194"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c r="GK977" s="23"/>
      <c r="GL977" s="23"/>
    </row>
    <row r="978" spans="1:194"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c r="GK978" s="23"/>
      <c r="GL978" s="23"/>
    </row>
    <row r="979" spans="1:194"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c r="GK979" s="23"/>
      <c r="GL979" s="23"/>
    </row>
    <row r="980" spans="1:194"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c r="GK980" s="23"/>
      <c r="GL980" s="23"/>
    </row>
    <row r="981" spans="1:194"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c r="GK981" s="23"/>
      <c r="GL981" s="23"/>
    </row>
    <row r="982" spans="1:194"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c r="GK982" s="23"/>
      <c r="GL982" s="23"/>
    </row>
    <row r="983" spans="1:194"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c r="GK983" s="23"/>
      <c r="GL983" s="23"/>
    </row>
    <row r="984" spans="1:194"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c r="GK984" s="23"/>
      <c r="GL984" s="23"/>
    </row>
    <row r="985" spans="1:194"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c r="GK985" s="23"/>
      <c r="GL985" s="23"/>
    </row>
    <row r="986" spans="1:194"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c r="GK986" s="23"/>
      <c r="GL986" s="23"/>
    </row>
    <row r="987" spans="1:194"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c r="GK987" s="23"/>
      <c r="GL987" s="23"/>
    </row>
    <row r="988" spans="1:194"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c r="GK988" s="23"/>
      <c r="GL988" s="23"/>
    </row>
    <row r="989" spans="1:194"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c r="GK989" s="23"/>
      <c r="GL989" s="23"/>
    </row>
    <row r="990" spans="1:194"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c r="GK990" s="23"/>
      <c r="GL990" s="23"/>
    </row>
    <row r="991" spans="1:194"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c r="GK991" s="23"/>
      <c r="GL991" s="23"/>
    </row>
    <row r="992" spans="1:194"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c r="GK992" s="23"/>
      <c r="GL992" s="23"/>
    </row>
    <row r="993" spans="1:194"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c r="GK993" s="23"/>
      <c r="GL993" s="23"/>
    </row>
    <row r="994" spans="1:194"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c r="GK994" s="23"/>
      <c r="GL994" s="23"/>
    </row>
    <row r="995" spans="1:194"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c r="GK995" s="23"/>
      <c r="GL995" s="23"/>
    </row>
    <row r="996" spans="1:194"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c r="GK996" s="23"/>
      <c r="GL996" s="23"/>
    </row>
    <row r="997" spans="1:194"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c r="GK997" s="23"/>
      <c r="GL997" s="23"/>
    </row>
    <row r="998" spans="1:194"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c r="GK998" s="23"/>
      <c r="GL998" s="23"/>
    </row>
    <row r="999" spans="1:194"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c r="GK999" s="23"/>
      <c r="GL999" s="23"/>
    </row>
    <row r="1000" spans="1:194"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c r="GK1000" s="23"/>
      <c r="GL1000" s="23"/>
    </row>
    <row r="1001" spans="1:194" x14ac:dyDescent="0.3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c r="GK1001" s="23"/>
      <c r="GL1001" s="23"/>
    </row>
    <row r="1002" spans="1:194" x14ac:dyDescent="0.3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c r="GK1002" s="23"/>
      <c r="GL1002" s="23"/>
    </row>
    <row r="1003" spans="1:194" x14ac:dyDescent="0.3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c r="GK1003" s="23"/>
      <c r="GL1003" s="23"/>
    </row>
    <row r="1004" spans="1:194" x14ac:dyDescent="0.3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c r="GK1004" s="23"/>
      <c r="GL1004" s="23"/>
    </row>
    <row r="1005" spans="1:194" x14ac:dyDescent="0.3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c r="GK1005" s="23"/>
      <c r="GL1005" s="23"/>
    </row>
    <row r="1006" spans="1:194" x14ac:dyDescent="0.3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c r="GK1006" s="23"/>
      <c r="GL1006" s="23"/>
    </row>
    <row r="1007" spans="1:194" x14ac:dyDescent="0.3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c r="GK1007" s="23"/>
      <c r="GL1007" s="23"/>
    </row>
    <row r="1008" spans="1:194" x14ac:dyDescent="0.3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c r="GK1008" s="23"/>
      <c r="GL1008" s="23"/>
    </row>
    <row r="1009" spans="1:194" x14ac:dyDescent="0.3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c r="GK1009" s="23"/>
      <c r="GL1009" s="23"/>
    </row>
    <row r="1010" spans="1:194" x14ac:dyDescent="0.3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c r="GK1010" s="23"/>
      <c r="GL1010" s="23"/>
    </row>
    <row r="1011" spans="1:194" x14ac:dyDescent="0.3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c r="GK1011" s="23"/>
      <c r="GL1011" s="23"/>
    </row>
    <row r="1012" spans="1:194" x14ac:dyDescent="0.3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c r="GK1012" s="23"/>
      <c r="GL1012" s="23"/>
    </row>
    <row r="1013" spans="1:194" x14ac:dyDescent="0.3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c r="GK1013" s="23"/>
      <c r="GL1013" s="23"/>
    </row>
    <row r="1014" spans="1:194" x14ac:dyDescent="0.3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c r="GK1014" s="23"/>
      <c r="GL1014" s="23"/>
    </row>
    <row r="1015" spans="1:194" x14ac:dyDescent="0.3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c r="GK1015" s="23"/>
      <c r="GL1015" s="23"/>
    </row>
    <row r="1016" spans="1:194" x14ac:dyDescent="0.3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c r="GK1016" s="23"/>
      <c r="GL1016" s="23"/>
    </row>
    <row r="1017" spans="1:194" x14ac:dyDescent="0.3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c r="GK1017" s="23"/>
      <c r="GL1017" s="23"/>
    </row>
    <row r="1018" spans="1:194" x14ac:dyDescent="0.3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c r="GK1018" s="23"/>
      <c r="GL1018" s="23"/>
    </row>
    <row r="1019" spans="1:194" x14ac:dyDescent="0.3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c r="GK1019" s="23"/>
      <c r="GL1019" s="23"/>
    </row>
    <row r="1020" spans="1:194" x14ac:dyDescent="0.3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c r="GK1020" s="23"/>
      <c r="GL1020" s="23"/>
    </row>
    <row r="1021" spans="1:194" x14ac:dyDescent="0.3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c r="GK1021" s="23"/>
      <c r="GL1021" s="23"/>
    </row>
    <row r="1022" spans="1:194" x14ac:dyDescent="0.3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c r="GK1022" s="23"/>
      <c r="GL1022" s="23"/>
    </row>
    <row r="1023" spans="1:194" x14ac:dyDescent="0.3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c r="GK1023" s="23"/>
      <c r="GL1023" s="23"/>
    </row>
    <row r="1024" spans="1:194" x14ac:dyDescent="0.3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c r="GK1024" s="23"/>
      <c r="GL1024" s="23"/>
    </row>
    <row r="1025" spans="1:194" x14ac:dyDescent="0.3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c r="GK1025" s="23"/>
      <c r="GL1025" s="23"/>
    </row>
    <row r="1026" spans="1:194" x14ac:dyDescent="0.3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c r="GK1026" s="23"/>
      <c r="GL1026" s="23"/>
    </row>
    <row r="1027" spans="1:194" x14ac:dyDescent="0.3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c r="GK1027" s="23"/>
      <c r="GL1027" s="23"/>
    </row>
    <row r="1028" spans="1:194" x14ac:dyDescent="0.3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c r="GK1028" s="23"/>
      <c r="GL1028" s="23"/>
    </row>
    <row r="1029" spans="1:194" x14ac:dyDescent="0.3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c r="GK1029" s="23"/>
      <c r="GL1029" s="23"/>
    </row>
    <row r="1030" spans="1:194" x14ac:dyDescent="0.3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c r="GK1030" s="23"/>
      <c r="GL1030" s="23"/>
    </row>
    <row r="1031" spans="1:194" x14ac:dyDescent="0.3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c r="GK1031" s="23"/>
      <c r="GL1031" s="23"/>
    </row>
    <row r="1032" spans="1:194" x14ac:dyDescent="0.3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c r="GK1032" s="23"/>
      <c r="GL1032" s="23"/>
    </row>
    <row r="1033" spans="1:194" x14ac:dyDescent="0.3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c r="GK1033" s="23"/>
      <c r="GL1033" s="23"/>
    </row>
    <row r="1034" spans="1:194" x14ac:dyDescent="0.3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c r="GK1034" s="23"/>
      <c r="GL1034" s="23"/>
    </row>
    <row r="1035" spans="1:194" x14ac:dyDescent="0.3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c r="GK1035" s="23"/>
      <c r="GL1035" s="23"/>
    </row>
    <row r="1036" spans="1:194" x14ac:dyDescent="0.3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c r="GK1036" s="23"/>
      <c r="GL1036" s="23"/>
    </row>
    <row r="1037" spans="1:194" x14ac:dyDescent="0.3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c r="GK1037" s="23"/>
      <c r="GL1037" s="23"/>
    </row>
    <row r="1038" spans="1:194" x14ac:dyDescent="0.3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c r="GK1038" s="23"/>
      <c r="GL1038" s="23"/>
    </row>
    <row r="1039" spans="1:194" x14ac:dyDescent="0.3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c r="GK1039" s="23"/>
      <c r="GL1039" s="23"/>
    </row>
    <row r="1040" spans="1:194" x14ac:dyDescent="0.3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c r="GK1040" s="23"/>
      <c r="GL1040" s="23"/>
    </row>
    <row r="1041" spans="1:194" x14ac:dyDescent="0.3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c r="GK1041" s="23"/>
      <c r="GL1041" s="23"/>
    </row>
    <row r="1042" spans="1:194" x14ac:dyDescent="0.3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c r="GK1042" s="23"/>
      <c r="GL1042" s="23"/>
    </row>
    <row r="1043" spans="1:194" x14ac:dyDescent="0.3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c r="GK1043" s="23"/>
      <c r="GL1043" s="23"/>
    </row>
    <row r="1044" spans="1:194" x14ac:dyDescent="0.3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c r="GK1044" s="23"/>
      <c r="GL1044" s="23"/>
    </row>
    <row r="1045" spans="1:194" x14ac:dyDescent="0.3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c r="GK1045" s="23"/>
      <c r="GL1045" s="23"/>
    </row>
    <row r="1046" spans="1:194" x14ac:dyDescent="0.3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c r="GK1046" s="23"/>
      <c r="GL1046" s="23"/>
    </row>
    <row r="1047" spans="1:194" x14ac:dyDescent="0.3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c r="GK1047" s="23"/>
      <c r="GL1047" s="23"/>
    </row>
    <row r="1048" spans="1:194" x14ac:dyDescent="0.3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c r="GK1048" s="23"/>
      <c r="GL1048" s="23"/>
    </row>
    <row r="1049" spans="1:194" x14ac:dyDescent="0.3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c r="GK1049" s="23"/>
      <c r="GL1049" s="23"/>
    </row>
    <row r="1050" spans="1:194" x14ac:dyDescent="0.3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c r="GK1050" s="23"/>
      <c r="GL1050" s="23"/>
    </row>
    <row r="1051" spans="1:194" x14ac:dyDescent="0.3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c r="GK1051" s="23"/>
      <c r="GL1051" s="23"/>
    </row>
    <row r="1052" spans="1:194" x14ac:dyDescent="0.3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c r="GK1052" s="23"/>
      <c r="GL1052" s="23"/>
    </row>
    <row r="1053" spans="1:194" x14ac:dyDescent="0.3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c r="GK1053" s="23"/>
      <c r="GL1053" s="23"/>
    </row>
    <row r="1054" spans="1:194" x14ac:dyDescent="0.3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c r="GK1054" s="23"/>
      <c r="GL1054" s="23"/>
    </row>
    <row r="1055" spans="1:194" x14ac:dyDescent="0.3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c r="GK1055" s="23"/>
      <c r="GL1055" s="23"/>
    </row>
    <row r="1056" spans="1:194" x14ac:dyDescent="0.3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c r="GK1056" s="23"/>
      <c r="GL1056" s="23"/>
    </row>
    <row r="1057" spans="1:194" x14ac:dyDescent="0.3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c r="GK1057" s="23"/>
      <c r="GL1057" s="23"/>
    </row>
    <row r="1058" spans="1:194" x14ac:dyDescent="0.3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c r="GK1058" s="23"/>
      <c r="GL1058" s="23"/>
    </row>
    <row r="1059" spans="1:194" x14ac:dyDescent="0.3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c r="GK1059" s="23"/>
      <c r="GL1059" s="23"/>
    </row>
    <row r="1060" spans="1:194" x14ac:dyDescent="0.3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c r="GK1060" s="23"/>
      <c r="GL1060" s="23"/>
    </row>
    <row r="1061" spans="1:194" x14ac:dyDescent="0.3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c r="GK1061" s="23"/>
      <c r="GL1061" s="23"/>
    </row>
    <row r="1062" spans="1:194" x14ac:dyDescent="0.3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c r="GK1062" s="23"/>
      <c r="GL1062" s="23"/>
    </row>
    <row r="1063" spans="1:194" x14ac:dyDescent="0.3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c r="GK1063" s="23"/>
      <c r="GL1063" s="23"/>
    </row>
    <row r="1064" spans="1:194" x14ac:dyDescent="0.3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c r="GK1064" s="23"/>
      <c r="GL1064" s="23"/>
    </row>
    <row r="1065" spans="1:194" x14ac:dyDescent="0.3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c r="GK1065" s="23"/>
      <c r="GL1065" s="23"/>
    </row>
    <row r="1066" spans="1:194" x14ac:dyDescent="0.3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c r="GK1066" s="23"/>
      <c r="GL1066" s="23"/>
    </row>
    <row r="1067" spans="1:194" x14ac:dyDescent="0.3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c r="GK1067" s="23"/>
      <c r="GL1067" s="23"/>
    </row>
    <row r="1068" spans="1:194" x14ac:dyDescent="0.3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c r="GK1068" s="23"/>
      <c r="GL1068" s="23"/>
    </row>
    <row r="1069" spans="1:194" x14ac:dyDescent="0.3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c r="GK1069" s="23"/>
      <c r="GL1069" s="23"/>
    </row>
    <row r="1070" spans="1:194" x14ac:dyDescent="0.3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c r="GK1070" s="23"/>
      <c r="GL1070" s="23"/>
    </row>
    <row r="1071" spans="1:194" x14ac:dyDescent="0.3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c r="GK1071" s="23"/>
      <c r="GL1071" s="23"/>
    </row>
    <row r="1072" spans="1:194" x14ac:dyDescent="0.3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c r="GK1072" s="23"/>
      <c r="GL1072" s="23"/>
    </row>
    <row r="1073" spans="1:194" x14ac:dyDescent="0.3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c r="GK1073" s="23"/>
      <c r="GL1073" s="23"/>
    </row>
    <row r="1074" spans="1:194" x14ac:dyDescent="0.3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c r="GK1074" s="23"/>
      <c r="GL1074" s="23"/>
    </row>
    <row r="1075" spans="1:194" x14ac:dyDescent="0.3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c r="GK1075" s="23"/>
      <c r="GL1075" s="23"/>
    </row>
    <row r="1076" spans="1:194" x14ac:dyDescent="0.3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c r="GK1076" s="23"/>
      <c r="GL1076" s="23"/>
    </row>
    <row r="1077" spans="1:194" x14ac:dyDescent="0.3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c r="GL1077" s="23"/>
    </row>
    <row r="1078" spans="1:194" x14ac:dyDescent="0.3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c r="GL1078" s="23"/>
    </row>
    <row r="1079" spans="1:194" x14ac:dyDescent="0.3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c r="GK1079" s="23"/>
      <c r="GL1079" s="23"/>
    </row>
    <row r="1080" spans="1:194" x14ac:dyDescent="0.3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c r="GK1080" s="23"/>
      <c r="GL1080" s="23"/>
    </row>
    <row r="1081" spans="1:194" x14ac:dyDescent="0.3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c r="GK1081" s="23"/>
      <c r="GL1081" s="23"/>
    </row>
    <row r="1082" spans="1:194" x14ac:dyDescent="0.3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c r="GK1082" s="23"/>
      <c r="GL1082" s="23"/>
    </row>
    <row r="1083" spans="1:194" x14ac:dyDescent="0.3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c r="GK1083" s="23"/>
      <c r="GL1083" s="23"/>
    </row>
    <row r="1084" spans="1:194" x14ac:dyDescent="0.3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c r="GK1084" s="23"/>
      <c r="GL1084" s="23"/>
    </row>
    <row r="1085" spans="1:194" x14ac:dyDescent="0.3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c r="GK1085" s="23"/>
      <c r="GL1085" s="23"/>
    </row>
    <row r="1086" spans="1:194" x14ac:dyDescent="0.3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c r="GK1086" s="23"/>
      <c r="GL1086" s="23"/>
    </row>
    <row r="1087" spans="1:194" x14ac:dyDescent="0.3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c r="GK1087" s="23"/>
      <c r="GL1087" s="23"/>
    </row>
    <row r="1088" spans="1:194" x14ac:dyDescent="0.3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c r="GK1088" s="23"/>
      <c r="GL1088" s="23"/>
    </row>
    <row r="1089" spans="1:194" x14ac:dyDescent="0.3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c r="GK1089" s="23"/>
      <c r="GL1089" s="23"/>
    </row>
    <row r="1090" spans="1:194" x14ac:dyDescent="0.3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c r="GK1090" s="23"/>
      <c r="GL1090" s="23"/>
    </row>
    <row r="1091" spans="1:194" x14ac:dyDescent="0.3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c r="GK1091" s="23"/>
      <c r="GL1091" s="23"/>
    </row>
    <row r="1092" spans="1:194" x14ac:dyDescent="0.3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c r="GK1092" s="23"/>
      <c r="GL1092" s="23"/>
    </row>
    <row r="1093" spans="1:194" x14ac:dyDescent="0.3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c r="GK1093" s="23"/>
      <c r="GL1093" s="23"/>
    </row>
    <row r="1094" spans="1:194" x14ac:dyDescent="0.3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c r="GK1094" s="23"/>
      <c r="GL1094" s="23"/>
    </row>
    <row r="1095" spans="1:194" x14ac:dyDescent="0.3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c r="GK1095" s="23"/>
      <c r="GL1095" s="23"/>
    </row>
    <row r="1096" spans="1:194" x14ac:dyDescent="0.3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c r="GK1096" s="23"/>
      <c r="GL1096" s="23"/>
    </row>
    <row r="1097" spans="1:194" x14ac:dyDescent="0.3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c r="GK1097" s="23"/>
      <c r="GL1097" s="23"/>
    </row>
    <row r="1098" spans="1:194" x14ac:dyDescent="0.3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c r="GK1098" s="23"/>
      <c r="GL1098" s="23"/>
    </row>
    <row r="1099" spans="1:194" x14ac:dyDescent="0.3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c r="GK1099" s="23"/>
      <c r="GL1099" s="23"/>
    </row>
    <row r="1100" spans="1:194" x14ac:dyDescent="0.3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c r="GK1100" s="23"/>
      <c r="GL1100" s="23"/>
    </row>
    <row r="1101" spans="1:194" x14ac:dyDescent="0.3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c r="GK1101" s="23"/>
      <c r="GL1101" s="23"/>
    </row>
    <row r="1102" spans="1:194" x14ac:dyDescent="0.3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c r="GL1102" s="23"/>
    </row>
    <row r="1103" spans="1:194" x14ac:dyDescent="0.3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c r="GL1103" s="23"/>
    </row>
    <row r="1104" spans="1:194" x14ac:dyDescent="0.3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c r="GL1104" s="23"/>
    </row>
    <row r="1105" spans="1:194" x14ac:dyDescent="0.3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c r="GL1105" s="23"/>
    </row>
    <row r="1106" spans="1:194" x14ac:dyDescent="0.3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c r="GK1106" s="23"/>
      <c r="GL1106" s="23"/>
    </row>
    <row r="1107" spans="1:194" x14ac:dyDescent="0.3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c r="GK1107" s="23"/>
      <c r="GL1107" s="23"/>
    </row>
    <row r="1108" spans="1:194" x14ac:dyDescent="0.3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c r="GK1108" s="23"/>
      <c r="GL1108" s="23"/>
    </row>
    <row r="1109" spans="1:194" x14ac:dyDescent="0.3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c r="GK1109" s="23"/>
      <c r="GL1109" s="23"/>
    </row>
    <row r="1110" spans="1:194" x14ac:dyDescent="0.3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c r="GK1110" s="23"/>
      <c r="GL1110" s="23"/>
    </row>
    <row r="1111" spans="1:194" x14ac:dyDescent="0.3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c r="GK1111" s="23"/>
      <c r="GL1111" s="23"/>
    </row>
    <row r="1112" spans="1:194" x14ac:dyDescent="0.3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c r="GK1112" s="23"/>
      <c r="GL1112" s="23"/>
    </row>
    <row r="1113" spans="1:194" x14ac:dyDescent="0.3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c r="GK1113" s="23"/>
      <c r="GL1113" s="23"/>
    </row>
    <row r="1114" spans="1:194" x14ac:dyDescent="0.3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c r="GK1114" s="23"/>
      <c r="GL1114" s="23"/>
    </row>
    <row r="1115" spans="1:194" x14ac:dyDescent="0.3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c r="GK1115" s="23"/>
      <c r="GL1115" s="23"/>
    </row>
    <row r="1116" spans="1:194" x14ac:dyDescent="0.3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c r="GK1116" s="23"/>
      <c r="GL1116" s="23"/>
    </row>
    <row r="1117" spans="1:194" x14ac:dyDescent="0.3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c r="GK1117" s="23"/>
      <c r="GL1117" s="23"/>
    </row>
    <row r="1118" spans="1:194" x14ac:dyDescent="0.3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c r="GK1118" s="23"/>
      <c r="GL1118" s="23"/>
    </row>
    <row r="1119" spans="1:194" x14ac:dyDescent="0.3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c r="GK1119" s="23"/>
      <c r="GL1119" s="23"/>
    </row>
    <row r="1120" spans="1:194" x14ac:dyDescent="0.3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c r="GK1120" s="23"/>
      <c r="GL1120" s="23"/>
    </row>
    <row r="1121" spans="1:194" x14ac:dyDescent="0.3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c r="GK1121" s="23"/>
      <c r="GL1121" s="23"/>
    </row>
    <row r="1122" spans="1:194" x14ac:dyDescent="0.3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c r="GK1122" s="23"/>
      <c r="GL1122" s="23"/>
    </row>
    <row r="1123" spans="1:194" x14ac:dyDescent="0.3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c r="GK1123" s="23"/>
      <c r="GL1123" s="23"/>
    </row>
    <row r="1124" spans="1:194" x14ac:dyDescent="0.3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c r="GK1124" s="23"/>
      <c r="GL1124" s="23"/>
    </row>
    <row r="1125" spans="1:194" x14ac:dyDescent="0.3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c r="GK1125" s="23"/>
      <c r="GL1125" s="23"/>
    </row>
    <row r="1126" spans="1:194" x14ac:dyDescent="0.3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c r="GK1126" s="23"/>
      <c r="GL1126" s="23"/>
    </row>
    <row r="1127" spans="1:194" x14ac:dyDescent="0.3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c r="GK1127" s="23"/>
      <c r="GL1127" s="23"/>
    </row>
    <row r="1128" spans="1:194" x14ac:dyDescent="0.3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c r="GK1128" s="23"/>
      <c r="GL1128" s="23"/>
    </row>
    <row r="1129" spans="1:194" x14ac:dyDescent="0.3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c r="GK1129" s="23"/>
      <c r="GL1129" s="23"/>
    </row>
    <row r="1130" spans="1:194" x14ac:dyDescent="0.3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c r="GK1130" s="23"/>
      <c r="GL1130" s="23"/>
    </row>
    <row r="1131" spans="1:194" x14ac:dyDescent="0.3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c r="GK1131" s="23"/>
      <c r="GL1131" s="23"/>
    </row>
    <row r="1132" spans="1:194" x14ac:dyDescent="0.3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c r="GK1132" s="23"/>
      <c r="GL1132" s="23"/>
    </row>
    <row r="1133" spans="1:194" x14ac:dyDescent="0.3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c r="GK1133" s="23"/>
      <c r="GL1133" s="23"/>
    </row>
    <row r="1134" spans="1:194" x14ac:dyDescent="0.3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c r="GK1134" s="23"/>
      <c r="GL1134" s="23"/>
    </row>
    <row r="1135" spans="1:194" x14ac:dyDescent="0.3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c r="GK1135" s="23"/>
      <c r="GL1135" s="23"/>
    </row>
    <row r="1136" spans="1:194" x14ac:dyDescent="0.3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c r="GK1136" s="23"/>
      <c r="GL1136" s="23"/>
    </row>
    <row r="1137" spans="1:194" x14ac:dyDescent="0.3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c r="GK1137" s="23"/>
      <c r="GL1137" s="23"/>
    </row>
    <row r="1138" spans="1:194" x14ac:dyDescent="0.3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c r="GK1138" s="23"/>
      <c r="GL1138" s="23"/>
    </row>
    <row r="1139" spans="1:194" x14ac:dyDescent="0.3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c r="GK1139" s="23"/>
      <c r="GL1139" s="23"/>
    </row>
    <row r="1140" spans="1:194" x14ac:dyDescent="0.3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c r="GK1140" s="23"/>
      <c r="GL1140" s="23"/>
    </row>
    <row r="1141" spans="1:194" x14ac:dyDescent="0.3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c r="GK1141" s="23"/>
      <c r="GL1141" s="23"/>
    </row>
    <row r="1142" spans="1:194" x14ac:dyDescent="0.3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c r="GK1142" s="23"/>
      <c r="GL1142" s="23"/>
    </row>
    <row r="1143" spans="1:194" x14ac:dyDescent="0.3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c r="GK1143" s="23"/>
      <c r="GL1143" s="23"/>
    </row>
    <row r="1144" spans="1:194" x14ac:dyDescent="0.3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c r="GK1144" s="23"/>
      <c r="GL1144" s="23"/>
    </row>
    <row r="1145" spans="1:194" x14ac:dyDescent="0.3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c r="GK1145" s="23"/>
      <c r="GL1145" s="23"/>
    </row>
    <row r="1146" spans="1:194" x14ac:dyDescent="0.3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c r="GK1146" s="23"/>
      <c r="GL1146" s="23"/>
    </row>
    <row r="1147" spans="1:194" x14ac:dyDescent="0.3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c r="GK1147" s="23"/>
      <c r="GL1147" s="23"/>
    </row>
    <row r="1148" spans="1:194" x14ac:dyDescent="0.3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c r="GK1148" s="23"/>
      <c r="GL1148" s="23"/>
    </row>
    <row r="1149" spans="1:194" x14ac:dyDescent="0.3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c r="GK1149" s="23"/>
      <c r="GL1149" s="23"/>
    </row>
    <row r="1150" spans="1:194" x14ac:dyDescent="0.3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c r="GK1150" s="23"/>
      <c r="GL1150" s="23"/>
    </row>
    <row r="1151" spans="1:194" x14ac:dyDescent="0.3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c r="GK1151" s="23"/>
      <c r="GL1151" s="23"/>
    </row>
    <row r="1152" spans="1:194" x14ac:dyDescent="0.3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c r="GK1152" s="23"/>
      <c r="GL1152" s="23"/>
    </row>
    <row r="1153" spans="1:194" x14ac:dyDescent="0.3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c r="GK1153" s="23"/>
      <c r="GL1153" s="23"/>
    </row>
    <row r="1154" spans="1:194" x14ac:dyDescent="0.3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c r="GK1154" s="23"/>
      <c r="GL1154" s="23"/>
    </row>
    <row r="1155" spans="1:194" x14ac:dyDescent="0.3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c r="GK1155" s="23"/>
      <c r="GL1155" s="23"/>
    </row>
    <row r="1156" spans="1:194" x14ac:dyDescent="0.3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c r="GK1156" s="23"/>
      <c r="GL1156" s="23"/>
    </row>
    <row r="1157" spans="1:194" x14ac:dyDescent="0.3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c r="GK1157" s="23"/>
      <c r="GL1157" s="23"/>
    </row>
    <row r="1158" spans="1:194" x14ac:dyDescent="0.3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c r="GK1158" s="23"/>
      <c r="GL1158" s="23"/>
    </row>
    <row r="1159" spans="1:194" x14ac:dyDescent="0.3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c r="GK1159" s="23"/>
      <c r="GL1159" s="23"/>
    </row>
    <row r="1160" spans="1:194" x14ac:dyDescent="0.3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c r="GK1160" s="23"/>
      <c r="GL1160" s="23"/>
    </row>
    <row r="1161" spans="1:194" x14ac:dyDescent="0.3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c r="GK1161" s="23"/>
      <c r="GL1161" s="23"/>
    </row>
    <row r="1162" spans="1:194" x14ac:dyDescent="0.3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c r="GK1162" s="23"/>
      <c r="GL1162" s="23"/>
    </row>
    <row r="1163" spans="1:194" x14ac:dyDescent="0.3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c r="GK1163" s="23"/>
      <c r="GL1163" s="23"/>
    </row>
    <row r="1164" spans="1:194" x14ac:dyDescent="0.3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c r="GK1164" s="23"/>
      <c r="GL1164" s="23"/>
    </row>
    <row r="1165" spans="1:194" x14ac:dyDescent="0.3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c r="GK1165" s="23"/>
      <c r="GL1165" s="23"/>
    </row>
    <row r="1166" spans="1:194" x14ac:dyDescent="0.3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c r="GK1166" s="23"/>
      <c r="GL1166" s="23"/>
    </row>
    <row r="1167" spans="1:194" x14ac:dyDescent="0.3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c r="GK1167" s="23"/>
      <c r="GL1167" s="23"/>
    </row>
    <row r="1168" spans="1:194" x14ac:dyDescent="0.3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c r="GK1168" s="23"/>
      <c r="GL1168" s="23"/>
    </row>
    <row r="1169" spans="1:194" x14ac:dyDescent="0.3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c r="GK1169" s="23"/>
      <c r="GL1169" s="23"/>
    </row>
    <row r="1170" spans="1:194" x14ac:dyDescent="0.3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c r="GK1170" s="23"/>
      <c r="GL1170" s="23"/>
    </row>
    <row r="1171" spans="1:194" x14ac:dyDescent="0.3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c r="GK1171" s="23"/>
      <c r="GL1171" s="23"/>
    </row>
    <row r="1172" spans="1:194" x14ac:dyDescent="0.3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c r="GK1172" s="23"/>
      <c r="GL1172" s="23"/>
    </row>
    <row r="1173" spans="1:194" x14ac:dyDescent="0.35">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c r="GK1173" s="23"/>
      <c r="GL1173" s="23"/>
    </row>
    <row r="1174" spans="1:194" x14ac:dyDescent="0.35">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c r="GK1174" s="23"/>
      <c r="GL1174" s="23"/>
    </row>
    <row r="1175" spans="1:194" x14ac:dyDescent="0.35">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c r="GK1175" s="23"/>
      <c r="GL1175" s="23"/>
    </row>
    <row r="1176" spans="1:194" x14ac:dyDescent="0.35">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c r="GK1176" s="23"/>
      <c r="GL1176" s="23"/>
    </row>
    <row r="1177" spans="1:194" x14ac:dyDescent="0.35">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c r="GK1177" s="23"/>
      <c r="GL1177" s="23"/>
    </row>
    <row r="1178" spans="1:194" x14ac:dyDescent="0.35">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c r="GK1178" s="23"/>
      <c r="GL1178" s="23"/>
    </row>
  </sheetData>
  <pageMargins left="0.25" right="0.25" top="0.75" bottom="0.75" header="0.3" footer="0.3"/>
  <pageSetup scale="1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C1172"/>
  <sheetViews>
    <sheetView showGridLines="0" tabSelected="1" topLeftCell="A4" zoomScaleNormal="100" workbookViewId="0">
      <selection activeCell="P16" sqref="P16"/>
    </sheetView>
  </sheetViews>
  <sheetFormatPr defaultColWidth="9.265625" defaultRowHeight="13.5" outlineLevelCol="1" x14ac:dyDescent="0.35"/>
  <cols>
    <col min="1" max="1" width="9.265625" style="144"/>
    <col min="2" max="2" width="50.265625" style="145" customWidth="1"/>
    <col min="3" max="3" width="21.3984375" style="146" hidden="1" customWidth="1" outlineLevel="1"/>
    <col min="4" max="7" width="21.3984375" style="144" hidden="1" customWidth="1" outlineLevel="1"/>
    <col min="8" max="8" width="21.3984375" style="144" customWidth="1" collapsed="1"/>
    <col min="9" max="9" width="21.3984375" style="144" customWidth="1"/>
    <col min="10" max="11" width="21.3984375" style="146" hidden="1" customWidth="1" outlineLevel="1"/>
    <col min="12" max="14" width="21.3984375" style="144" hidden="1" customWidth="1" outlineLevel="1"/>
    <col min="15" max="15" width="21.3984375" style="144" customWidth="1" collapsed="1"/>
    <col min="16" max="16" width="21.3984375" style="144" customWidth="1"/>
    <col min="17" max="16384" width="9.265625" style="146"/>
  </cols>
  <sheetData>
    <row r="1" spans="1:237" ht="13.9" x14ac:dyDescent="0.4">
      <c r="A1" s="38" t="s">
        <v>258</v>
      </c>
    </row>
    <row r="2" spans="1:237" x14ac:dyDescent="0.35">
      <c r="A2" s="23" t="s">
        <v>259</v>
      </c>
    </row>
    <row r="3" spans="1:237" x14ac:dyDescent="0.35">
      <c r="C3" s="144"/>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row>
    <row r="4" spans="1:237" ht="27.75" x14ac:dyDescent="0.4">
      <c r="A4" s="146"/>
      <c r="B4" s="38"/>
      <c r="C4" s="149" t="s">
        <v>62</v>
      </c>
      <c r="D4" s="149" t="s">
        <v>61</v>
      </c>
      <c r="E4" s="294" t="s">
        <v>62</v>
      </c>
      <c r="F4" s="149" t="s">
        <v>62</v>
      </c>
      <c r="G4" s="149" t="s">
        <v>63</v>
      </c>
      <c r="H4" s="312" t="s">
        <v>62</v>
      </c>
      <c r="I4" s="312" t="s">
        <v>264</v>
      </c>
      <c r="J4" s="294" t="s">
        <v>62</v>
      </c>
      <c r="K4" s="294" t="s">
        <v>61</v>
      </c>
      <c r="L4" s="294" t="s">
        <v>62</v>
      </c>
      <c r="M4" s="149" t="s">
        <v>62</v>
      </c>
      <c r="N4" s="149" t="s">
        <v>63</v>
      </c>
      <c r="O4" s="312" t="s">
        <v>62</v>
      </c>
      <c r="P4" s="312" t="s">
        <v>264</v>
      </c>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row>
    <row r="5" spans="1:237" ht="13.9" x14ac:dyDescent="0.4">
      <c r="A5" s="146"/>
      <c r="B5" s="38"/>
      <c r="C5" s="150">
        <v>43100</v>
      </c>
      <c r="D5" s="150">
        <v>43100</v>
      </c>
      <c r="E5" s="293">
        <v>43190</v>
      </c>
      <c r="F5" s="150">
        <v>43281</v>
      </c>
      <c r="G5" s="150">
        <v>43281</v>
      </c>
      <c r="H5" s="313">
        <v>43373</v>
      </c>
      <c r="I5" s="313">
        <v>43373</v>
      </c>
      <c r="J5" s="293">
        <v>43465</v>
      </c>
      <c r="K5" s="293">
        <v>43465</v>
      </c>
      <c r="L5" s="293">
        <v>43555</v>
      </c>
      <c r="M5" s="150">
        <v>43646</v>
      </c>
      <c r="N5" s="150">
        <v>43646</v>
      </c>
      <c r="O5" s="313">
        <v>43738</v>
      </c>
      <c r="P5" s="313">
        <v>43738</v>
      </c>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row>
    <row r="6" spans="1:237" ht="13.9" hidden="1" x14ac:dyDescent="0.4">
      <c r="A6" s="21"/>
      <c r="B6" s="34"/>
      <c r="C6" s="58"/>
      <c r="D6" s="58"/>
      <c r="E6" s="58"/>
      <c r="F6" s="73"/>
      <c r="G6" s="73"/>
      <c r="H6" s="73"/>
      <c r="I6" s="73"/>
      <c r="J6" s="73"/>
      <c r="K6" s="58"/>
      <c r="L6" s="73"/>
      <c r="M6" s="73"/>
      <c r="N6" s="73"/>
      <c r="O6" s="73"/>
      <c r="P6" s="7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row>
    <row r="7" spans="1:237" ht="13.9" x14ac:dyDescent="0.4">
      <c r="A7" s="101" t="s">
        <v>252</v>
      </c>
      <c r="B7" s="101"/>
      <c r="C7" s="209">
        <v>133.19999999999999</v>
      </c>
      <c r="D7" s="157">
        <v>181.6</v>
      </c>
      <c r="E7" s="132">
        <v>11.5</v>
      </c>
      <c r="F7" s="157">
        <v>75.500000000000014</v>
      </c>
      <c r="G7" s="157">
        <v>86.999999999999972</v>
      </c>
      <c r="H7" s="157">
        <v>89.3</v>
      </c>
      <c r="I7" s="157">
        <v>176.39999999999992</v>
      </c>
      <c r="J7" s="186">
        <f>130.4</f>
        <v>130.4</v>
      </c>
      <c r="K7" s="157">
        <v>306.60000000000002</v>
      </c>
      <c r="L7" s="157">
        <v>23.29999999999999</v>
      </c>
      <c r="M7" s="157">
        <v>88.6</v>
      </c>
      <c r="N7" s="157">
        <v>111.89999999999996</v>
      </c>
      <c r="O7" s="157">
        <v>83.5</v>
      </c>
      <c r="P7" s="157">
        <v>195.39999999999998</v>
      </c>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row>
    <row r="8" spans="1:237" ht="13.9" x14ac:dyDescent="0.4">
      <c r="A8" s="282" t="s">
        <v>260</v>
      </c>
      <c r="B8" s="38"/>
      <c r="C8" s="272">
        <v>144.80000000000001</v>
      </c>
      <c r="D8" s="273">
        <v>143.9</v>
      </c>
      <c r="E8" s="274">
        <v>145.30000000000001</v>
      </c>
      <c r="F8" s="283">
        <v>145.69999999999999</v>
      </c>
      <c r="G8" s="273">
        <v>145.5</v>
      </c>
      <c r="H8" s="335">
        <v>184</v>
      </c>
      <c r="I8" s="273">
        <v>158.5</v>
      </c>
      <c r="J8" s="275">
        <v>209</v>
      </c>
      <c r="K8" s="273">
        <v>171.2</v>
      </c>
      <c r="L8" s="273">
        <v>216.6</v>
      </c>
      <c r="M8" s="273">
        <v>216.9</v>
      </c>
      <c r="N8" s="273">
        <v>216.8</v>
      </c>
      <c r="O8" s="275">
        <v>218</v>
      </c>
      <c r="P8" s="273">
        <v>217.2</v>
      </c>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row>
    <row r="9" spans="1:237" ht="15.4" x14ac:dyDescent="0.4">
      <c r="A9" s="282" t="s">
        <v>261</v>
      </c>
      <c r="B9" s="38"/>
      <c r="C9" s="276">
        <v>155.69999999999999</v>
      </c>
      <c r="D9" s="273">
        <v>154.1</v>
      </c>
      <c r="E9" s="274">
        <v>156.19999999999999</v>
      </c>
      <c r="F9" s="274">
        <v>157.5</v>
      </c>
      <c r="G9" s="273">
        <v>156.80000000000001</v>
      </c>
      <c r="H9" s="336">
        <v>197</v>
      </c>
      <c r="I9" s="273">
        <v>170.3</v>
      </c>
      <c r="J9" s="275">
        <v>222.2</v>
      </c>
      <c r="K9" s="273">
        <v>183.4</v>
      </c>
      <c r="L9" s="275">
        <v>224</v>
      </c>
      <c r="M9" s="275">
        <v>224.8</v>
      </c>
      <c r="N9" s="275">
        <v>224.4</v>
      </c>
      <c r="O9" s="275">
        <v>224.5</v>
      </c>
      <c r="P9" s="275">
        <v>224.4</v>
      </c>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row>
    <row r="10" spans="1:237" ht="13.9" x14ac:dyDescent="0.4">
      <c r="A10" s="282" t="s">
        <v>262</v>
      </c>
      <c r="B10" s="38"/>
      <c r="C10" s="210">
        <f t="shared" ref="C10:N10" si="0">C7/C8</f>
        <v>0.91988950276243076</v>
      </c>
      <c r="D10" s="187">
        <f t="shared" si="0"/>
        <v>1.2619874913134119</v>
      </c>
      <c r="E10" s="255">
        <f t="shared" si="0"/>
        <v>7.9146593255333783E-2</v>
      </c>
      <c r="F10" s="255">
        <f t="shared" ref="F10:G10" si="1">F7/F8</f>
        <v>0.51818805765271114</v>
      </c>
      <c r="G10" s="255">
        <f t="shared" si="1"/>
        <v>0.59793814432989667</v>
      </c>
      <c r="H10" s="255">
        <f>H7/H8</f>
        <v>0.48532608695652174</v>
      </c>
      <c r="I10" s="255">
        <f>I7/I8</f>
        <v>1.1129337539432171</v>
      </c>
      <c r="J10" s="187">
        <f t="shared" si="0"/>
        <v>0.62392344497607655</v>
      </c>
      <c r="K10" s="187">
        <f t="shared" si="0"/>
        <v>1.79088785046729</v>
      </c>
      <c r="L10" s="187">
        <f t="shared" si="0"/>
        <v>0.1075715604801477</v>
      </c>
      <c r="M10" s="187">
        <f t="shared" si="0"/>
        <v>0.40848317196864908</v>
      </c>
      <c r="N10" s="187">
        <f t="shared" si="0"/>
        <v>0.5161439114391142</v>
      </c>
      <c r="O10" s="187">
        <f t="shared" ref="O10:P10" si="2">O7/O8</f>
        <v>0.3830275229357798</v>
      </c>
      <c r="P10" s="187">
        <f t="shared" si="2"/>
        <v>0.89963167587476978</v>
      </c>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row>
    <row r="11" spans="1:237" ht="13.9" x14ac:dyDescent="0.4">
      <c r="A11" s="282" t="s">
        <v>263</v>
      </c>
      <c r="B11" s="38"/>
      <c r="C11" s="211">
        <f t="shared" ref="C11:N11" si="3">C7/C9</f>
        <v>0.8554913294797688</v>
      </c>
      <c r="D11" s="188">
        <f t="shared" si="3"/>
        <v>1.1784555483452304</v>
      </c>
      <c r="E11" s="256">
        <f t="shared" si="3"/>
        <v>7.3623559539052502E-2</v>
      </c>
      <c r="F11" s="256">
        <f t="shared" ref="F11:G11" si="4">F7/F9</f>
        <v>0.47936507936507944</v>
      </c>
      <c r="G11" s="256">
        <f t="shared" si="4"/>
        <v>0.55484693877550995</v>
      </c>
      <c r="H11" s="256">
        <f>H7/H9</f>
        <v>0.45329949238578676</v>
      </c>
      <c r="I11" s="256">
        <f>I7/I9</f>
        <v>1.0358191426893713</v>
      </c>
      <c r="J11" s="188">
        <f t="shared" si="3"/>
        <v>0.58685868586858692</v>
      </c>
      <c r="K11" s="188">
        <f t="shared" si="3"/>
        <v>1.6717557251908397</v>
      </c>
      <c r="L11" s="188">
        <f t="shared" si="3"/>
        <v>0.10401785714285709</v>
      </c>
      <c r="M11" s="188">
        <f t="shared" si="3"/>
        <v>0.39412811387900354</v>
      </c>
      <c r="N11" s="188">
        <f t="shared" si="3"/>
        <v>0.4986631016042779</v>
      </c>
      <c r="O11" s="188">
        <f>O7/O9</f>
        <v>0.37193763919821826</v>
      </c>
      <c r="P11" s="188">
        <f>P7/P9</f>
        <v>0.87076648841354709</v>
      </c>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row>
    <row r="12" spans="1:237" ht="13.9" x14ac:dyDescent="0.4">
      <c r="A12" s="38"/>
      <c r="B12" s="38"/>
      <c r="C12" s="182"/>
      <c r="D12" s="182"/>
      <c r="E12" s="182"/>
      <c r="F12" s="182"/>
      <c r="G12" s="182"/>
      <c r="H12" s="182"/>
      <c r="I12" s="182"/>
      <c r="J12" s="182"/>
      <c r="K12" s="182"/>
      <c r="L12" s="182"/>
      <c r="M12" s="182"/>
      <c r="N12" s="182"/>
      <c r="O12" s="182"/>
      <c r="P12" s="182"/>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row>
    <row r="13" spans="1:237" ht="13.9" x14ac:dyDescent="0.4">
      <c r="A13" s="173" t="s">
        <v>239</v>
      </c>
      <c r="B13" s="174"/>
      <c r="C13" s="254"/>
      <c r="D13" s="254"/>
      <c r="E13" s="254"/>
      <c r="F13" s="254"/>
      <c r="G13" s="254"/>
      <c r="H13" s="254"/>
      <c r="I13" s="254"/>
      <c r="J13" s="254"/>
      <c r="K13" s="254"/>
      <c r="L13" s="254"/>
      <c r="M13" s="254"/>
      <c r="N13" s="254"/>
      <c r="O13" s="254"/>
      <c r="P13" s="254"/>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row>
    <row r="14" spans="1:237" ht="21" customHeight="1" x14ac:dyDescent="0.35">
      <c r="A14" s="367" t="s">
        <v>273</v>
      </c>
      <c r="B14" s="367"/>
      <c r="C14" s="367"/>
      <c r="D14" s="367"/>
      <c r="E14" s="367"/>
      <c r="F14" s="367"/>
      <c r="G14" s="367"/>
      <c r="H14" s="367"/>
      <c r="I14" s="367"/>
      <c r="J14" s="367"/>
      <c r="K14" s="367"/>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row>
    <row r="15" spans="1:237" ht="14.25" customHeight="1" x14ac:dyDescent="0.35">
      <c r="A15" s="367"/>
      <c r="B15" s="367"/>
      <c r="C15" s="367"/>
      <c r="D15" s="367"/>
      <c r="E15" s="367"/>
      <c r="F15" s="367"/>
      <c r="G15" s="367"/>
      <c r="H15" s="367"/>
      <c r="I15" s="367"/>
      <c r="J15" s="367"/>
      <c r="K15" s="367"/>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row>
    <row r="16" spans="1:237" ht="14.25" customHeight="1" x14ac:dyDescent="0.35">
      <c r="A16" s="175"/>
      <c r="B16" s="175"/>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row>
    <row r="17" spans="1:237" x14ac:dyDescent="0.35">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row>
    <row r="18" spans="1:237" x14ac:dyDescent="0.35">
      <c r="A18" s="23"/>
      <c r="B18" s="146"/>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row>
    <row r="19" spans="1:237" x14ac:dyDescent="0.35">
      <c r="A19" s="23"/>
      <c r="B19" s="23"/>
      <c r="C19" s="25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row>
    <row r="20" spans="1:237" x14ac:dyDescent="0.35">
      <c r="A20" s="23"/>
      <c r="B20" s="23"/>
      <c r="C20" s="23"/>
      <c r="D20" s="23"/>
      <c r="E20" s="23"/>
      <c r="F20" s="23"/>
      <c r="G20" s="23"/>
      <c r="H20" s="23"/>
      <c r="I20" s="23"/>
      <c r="J20" s="23"/>
      <c r="K20" s="23"/>
      <c r="L20" s="23"/>
      <c r="M20" s="253"/>
      <c r="N20" s="23"/>
      <c r="O20" s="25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row>
    <row r="21" spans="1:237" x14ac:dyDescent="0.3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row>
    <row r="22" spans="1:237" x14ac:dyDescent="0.35">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row>
    <row r="23" spans="1:237" x14ac:dyDescent="0.35">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row>
    <row r="24" spans="1:237" x14ac:dyDescent="0.35">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row>
    <row r="25" spans="1:237"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row>
    <row r="26" spans="1:237" x14ac:dyDescent="0.35">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row>
    <row r="27" spans="1:237" x14ac:dyDescent="0.3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row>
    <row r="28" spans="1:237" x14ac:dyDescent="0.3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row>
    <row r="29" spans="1:237" x14ac:dyDescent="0.3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row>
    <row r="30" spans="1:237"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row>
    <row r="31" spans="1:237" x14ac:dyDescent="0.3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row>
    <row r="32" spans="1:237" x14ac:dyDescent="0.3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row>
    <row r="33" spans="1:237" x14ac:dyDescent="0.3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row>
    <row r="34" spans="1:237" x14ac:dyDescent="0.3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row>
    <row r="35" spans="1:237"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row>
    <row r="36" spans="1:237"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row>
    <row r="37" spans="1:237"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row>
    <row r="38" spans="1:237"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row>
    <row r="39" spans="1:237"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row>
    <row r="40" spans="1:237"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row>
    <row r="41" spans="1:237"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row>
    <row r="42" spans="1:237"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row>
    <row r="43" spans="1:237"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row>
    <row r="44" spans="1:237"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row>
    <row r="45" spans="1:237"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row>
    <row r="46" spans="1:237"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row>
    <row r="47" spans="1:237"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row>
    <row r="48" spans="1:237"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row>
    <row r="49" spans="1:237"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row>
    <row r="50" spans="1:237"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row>
    <row r="51" spans="1:237"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row>
    <row r="52" spans="1:237"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row>
    <row r="53" spans="1:237"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row>
    <row r="54" spans="1:237"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row>
    <row r="55" spans="1:237"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row>
    <row r="56" spans="1:237"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row>
    <row r="57" spans="1:237"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row>
    <row r="58" spans="1:237"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row>
    <row r="59" spans="1:237"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row>
    <row r="60" spans="1:237"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row>
    <row r="61" spans="1:237"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row>
    <row r="62" spans="1:237"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row>
    <row r="63" spans="1:237"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row>
    <row r="64" spans="1:237"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row>
    <row r="65" spans="1:237"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row>
    <row r="66" spans="1:237"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row>
    <row r="67" spans="1:237"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row>
    <row r="68" spans="1:237"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row>
    <row r="69" spans="1:237"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row>
    <row r="70" spans="1:237"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row>
    <row r="71" spans="1:237"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row>
    <row r="72" spans="1:237"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row>
    <row r="73" spans="1:237"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row>
    <row r="74" spans="1:237"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row>
    <row r="75" spans="1:237"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row>
    <row r="76" spans="1:237"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row>
    <row r="77" spans="1:237"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row>
    <row r="78" spans="1:237"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row>
    <row r="79" spans="1:237"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row>
    <row r="80" spans="1:237"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row>
    <row r="81" spans="1:237"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row>
    <row r="82" spans="1:237"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row>
    <row r="83" spans="1:237"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row>
    <row r="84" spans="1:237"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row>
    <row r="85" spans="1:237"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row>
    <row r="86" spans="1:237"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row>
    <row r="87" spans="1:237"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row>
    <row r="88" spans="1:237"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c r="IC88" s="23"/>
    </row>
    <row r="89" spans="1:237"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c r="IB89" s="23"/>
      <c r="IC89" s="23"/>
    </row>
    <row r="90" spans="1:237"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c r="IC90" s="23"/>
    </row>
    <row r="91" spans="1:237"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c r="IB91" s="23"/>
      <c r="IC91" s="23"/>
    </row>
    <row r="92" spans="1:237"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c r="IC92" s="23"/>
    </row>
    <row r="93" spans="1:237"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c r="IC93" s="23"/>
    </row>
    <row r="94" spans="1:237"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c r="IB94" s="23"/>
      <c r="IC94" s="23"/>
    </row>
    <row r="95" spans="1:237"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c r="IB95" s="23"/>
      <c r="IC95" s="23"/>
    </row>
    <row r="96" spans="1:237"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c r="IB96" s="23"/>
      <c r="IC96" s="23"/>
    </row>
    <row r="97" spans="1:237"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c r="IB97" s="23"/>
      <c r="IC97" s="23"/>
    </row>
    <row r="98" spans="1:237"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c r="IB98" s="23"/>
      <c r="IC98" s="23"/>
    </row>
    <row r="99" spans="1:237"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c r="IB99" s="23"/>
      <c r="IC99" s="23"/>
    </row>
    <row r="100" spans="1:237"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c r="IB100" s="23"/>
      <c r="IC100" s="23"/>
    </row>
    <row r="101" spans="1:237"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c r="IB101" s="23"/>
      <c r="IC101" s="23"/>
    </row>
    <row r="102" spans="1:237"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c r="IB102" s="23"/>
      <c r="IC102" s="23"/>
    </row>
    <row r="103" spans="1:237"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row>
    <row r="104" spans="1:237"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c r="IC104" s="23"/>
    </row>
    <row r="105" spans="1:237"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c r="IB105" s="23"/>
      <c r="IC105" s="23"/>
    </row>
    <row r="106" spans="1:237"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c r="IB106" s="23"/>
      <c r="IC106" s="23"/>
    </row>
    <row r="107" spans="1:237"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c r="IB107" s="23"/>
      <c r="IC107" s="23"/>
    </row>
    <row r="108" spans="1:237"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c r="IB108" s="23"/>
      <c r="IC108" s="23"/>
    </row>
    <row r="109" spans="1:237"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c r="IC109" s="23"/>
    </row>
    <row r="110" spans="1:237"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c r="IC110" s="23"/>
    </row>
    <row r="111" spans="1:237"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c r="IC111" s="23"/>
    </row>
    <row r="112" spans="1:237"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c r="IC112" s="23"/>
    </row>
    <row r="113" spans="1:237"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c r="IC113" s="23"/>
    </row>
    <row r="114" spans="1:237"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c r="IC114" s="23"/>
    </row>
    <row r="115" spans="1:237"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c r="IC115" s="23"/>
    </row>
    <row r="116" spans="1:237"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c r="IC116" s="23"/>
    </row>
    <row r="117" spans="1:237"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c r="IC117" s="23"/>
    </row>
    <row r="118" spans="1:237"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c r="IB118" s="23"/>
      <c r="IC118" s="23"/>
    </row>
    <row r="119" spans="1:237"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row>
    <row r="120" spans="1:237"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row>
    <row r="121" spans="1:237"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row>
    <row r="122" spans="1:237"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row>
    <row r="123" spans="1:237"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row>
    <row r="124" spans="1:237"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row>
    <row r="125" spans="1:237"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row>
    <row r="126" spans="1:237"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row>
    <row r="127" spans="1:237"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row>
    <row r="128" spans="1:237"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row>
    <row r="129" spans="1:237"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row>
    <row r="130" spans="1:237"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row>
    <row r="131" spans="1:237"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row>
    <row r="132" spans="1:237"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row>
    <row r="133" spans="1:237"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row>
    <row r="134" spans="1:237"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row>
    <row r="135" spans="1:237"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row>
    <row r="136" spans="1:237"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row>
    <row r="137" spans="1:237"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row>
    <row r="138" spans="1:237"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row>
    <row r="139" spans="1:237"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c r="IB139" s="23"/>
      <c r="IC139" s="23"/>
    </row>
    <row r="140" spans="1:237"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row>
    <row r="141" spans="1:237"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row>
    <row r="142" spans="1:237"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row>
    <row r="143" spans="1:237"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row>
    <row r="144" spans="1:237"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row>
    <row r="145" spans="1:237"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c r="IB145" s="23"/>
      <c r="IC145" s="23"/>
    </row>
    <row r="146" spans="1:237"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c r="IB146" s="23"/>
      <c r="IC146" s="23"/>
    </row>
    <row r="147" spans="1:237"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c r="IB147" s="23"/>
      <c r="IC147" s="23"/>
    </row>
    <row r="148" spans="1:237"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c r="IB148" s="23"/>
      <c r="IC148" s="23"/>
    </row>
    <row r="149" spans="1:237"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c r="IB149" s="23"/>
      <c r="IC149" s="23"/>
    </row>
    <row r="150" spans="1:237"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c r="IB150" s="23"/>
      <c r="IC150" s="23"/>
    </row>
    <row r="151" spans="1:237"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c r="IB151" s="23"/>
      <c r="IC151" s="23"/>
    </row>
    <row r="152" spans="1:237"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c r="IB152" s="23"/>
      <c r="IC152" s="23"/>
    </row>
    <row r="153" spans="1:237"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c r="IB153" s="23"/>
      <c r="IC153" s="23"/>
    </row>
    <row r="154" spans="1:237"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c r="IB154" s="23"/>
      <c r="IC154" s="23"/>
    </row>
    <row r="155" spans="1:237"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c r="IB155" s="23"/>
      <c r="IC155" s="23"/>
    </row>
    <row r="156" spans="1:237"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c r="IB156" s="23"/>
      <c r="IC156" s="23"/>
    </row>
    <row r="157" spans="1:237"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c r="IB157" s="23"/>
      <c r="IC157" s="23"/>
    </row>
    <row r="158" spans="1:237"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c r="IB158" s="23"/>
      <c r="IC158" s="23"/>
    </row>
    <row r="159" spans="1:237"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c r="IB159" s="23"/>
      <c r="IC159" s="23"/>
    </row>
    <row r="160" spans="1:237"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c r="IB160" s="23"/>
      <c r="IC160" s="23"/>
    </row>
    <row r="161" spans="1:237"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c r="IB161" s="23"/>
      <c r="IC161" s="23"/>
    </row>
    <row r="162" spans="1:237"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c r="IB162" s="23"/>
      <c r="IC162" s="23"/>
    </row>
    <row r="163" spans="1:237"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c r="IB163" s="23"/>
      <c r="IC163" s="23"/>
    </row>
    <row r="164" spans="1:237"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c r="IB164" s="23"/>
      <c r="IC164" s="23"/>
    </row>
    <row r="165" spans="1:237"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c r="IB165" s="23"/>
      <c r="IC165" s="23"/>
    </row>
    <row r="166" spans="1:237"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c r="IB166" s="23"/>
      <c r="IC166" s="23"/>
    </row>
    <row r="167" spans="1:237"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c r="IB167" s="23"/>
      <c r="IC167" s="23"/>
    </row>
    <row r="168" spans="1:237"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c r="IB168" s="23"/>
      <c r="IC168" s="23"/>
    </row>
    <row r="169" spans="1:237"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c r="IB169" s="23"/>
      <c r="IC169" s="23"/>
    </row>
    <row r="170" spans="1:237"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c r="IB170" s="23"/>
      <c r="IC170" s="23"/>
    </row>
    <row r="171" spans="1:237"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c r="IB171" s="23"/>
      <c r="IC171" s="23"/>
    </row>
    <row r="172" spans="1:237"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c r="IB172" s="23"/>
      <c r="IC172" s="23"/>
    </row>
    <row r="173" spans="1:237"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c r="IB173" s="23"/>
      <c r="IC173" s="23"/>
    </row>
    <row r="174" spans="1:237"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c r="IB174" s="23"/>
      <c r="IC174" s="23"/>
    </row>
    <row r="175" spans="1:237"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c r="IB175" s="23"/>
      <c r="IC175" s="23"/>
    </row>
    <row r="176" spans="1:237"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c r="IB176" s="23"/>
      <c r="IC176" s="23"/>
    </row>
    <row r="177" spans="1:237"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c r="IB177" s="23"/>
      <c r="IC177" s="23"/>
    </row>
    <row r="178" spans="1:237"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c r="IB178" s="23"/>
      <c r="IC178" s="23"/>
    </row>
    <row r="179" spans="1:237"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c r="IB179" s="23"/>
      <c r="IC179" s="23"/>
    </row>
    <row r="180" spans="1:237"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c r="IB180" s="23"/>
      <c r="IC180" s="23"/>
    </row>
    <row r="181" spans="1:237"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c r="IB181" s="23"/>
      <c r="IC181" s="23"/>
    </row>
    <row r="182" spans="1:237"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c r="IB182" s="23"/>
      <c r="IC182" s="23"/>
    </row>
    <row r="183" spans="1:237"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c r="IB183" s="23"/>
      <c r="IC183" s="23"/>
    </row>
    <row r="184" spans="1:237"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c r="IB184" s="23"/>
      <c r="IC184" s="23"/>
    </row>
    <row r="185" spans="1:237"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c r="IB185" s="23"/>
      <c r="IC185" s="23"/>
    </row>
    <row r="186" spans="1:237"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c r="IB186" s="23"/>
      <c r="IC186" s="23"/>
    </row>
    <row r="187" spans="1:237"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c r="IB187" s="23"/>
      <c r="IC187" s="23"/>
    </row>
    <row r="188" spans="1:237"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c r="IB188" s="23"/>
      <c r="IC188" s="23"/>
    </row>
    <row r="189" spans="1:237"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c r="IB189" s="23"/>
      <c r="IC189" s="23"/>
    </row>
    <row r="190" spans="1:237"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c r="IB190" s="23"/>
      <c r="IC190" s="23"/>
    </row>
    <row r="191" spans="1:237"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c r="IB191" s="23"/>
      <c r="IC191" s="23"/>
    </row>
    <row r="192" spans="1:237"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c r="IB192" s="23"/>
      <c r="IC192" s="23"/>
    </row>
    <row r="193" spans="1:237"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c r="IB193" s="23"/>
      <c r="IC193" s="23"/>
    </row>
    <row r="194" spans="1:237"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c r="IB194" s="23"/>
      <c r="IC194" s="23"/>
    </row>
    <row r="195" spans="1:237"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c r="IB195" s="23"/>
      <c r="IC195" s="23"/>
    </row>
    <row r="196" spans="1:237"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c r="IB196" s="23"/>
      <c r="IC196" s="23"/>
    </row>
    <row r="197" spans="1:237"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c r="IB197" s="23"/>
      <c r="IC197" s="23"/>
    </row>
    <row r="198" spans="1:237"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c r="IB198" s="23"/>
      <c r="IC198" s="23"/>
    </row>
    <row r="199" spans="1:237"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c r="IB199" s="23"/>
      <c r="IC199" s="23"/>
    </row>
    <row r="200" spans="1:237"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c r="IB200" s="23"/>
      <c r="IC200" s="23"/>
    </row>
    <row r="201" spans="1:237"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c r="IB201" s="23"/>
      <c r="IC201" s="23"/>
    </row>
    <row r="202" spans="1:237"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c r="IB202" s="23"/>
      <c r="IC202" s="23"/>
    </row>
    <row r="203" spans="1:237"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c r="IB203" s="23"/>
      <c r="IC203" s="23"/>
    </row>
    <row r="204" spans="1:237"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c r="IB204" s="23"/>
      <c r="IC204" s="23"/>
    </row>
    <row r="205" spans="1:237"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c r="IB205" s="23"/>
      <c r="IC205" s="23"/>
    </row>
    <row r="206" spans="1:237"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c r="IB206" s="23"/>
      <c r="IC206" s="23"/>
    </row>
    <row r="207" spans="1:237"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c r="IB207" s="23"/>
      <c r="IC207" s="23"/>
    </row>
    <row r="208" spans="1:237"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c r="IB208" s="23"/>
      <c r="IC208" s="23"/>
    </row>
    <row r="209" spans="1:237"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c r="IB209" s="23"/>
      <c r="IC209" s="23"/>
    </row>
    <row r="210" spans="1:237"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c r="IA210" s="23"/>
      <c r="IB210" s="23"/>
      <c r="IC210" s="23"/>
    </row>
    <row r="211" spans="1:237"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c r="IA211" s="23"/>
      <c r="IB211" s="23"/>
      <c r="IC211" s="23"/>
    </row>
    <row r="212" spans="1:237"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c r="IB212" s="23"/>
      <c r="IC212" s="23"/>
    </row>
    <row r="213" spans="1:237"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c r="IB213" s="23"/>
      <c r="IC213" s="23"/>
    </row>
    <row r="214" spans="1:237"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c r="IB214" s="23"/>
      <c r="IC214" s="23"/>
    </row>
    <row r="215" spans="1:237"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c r="IB215" s="23"/>
      <c r="IC215" s="23"/>
    </row>
    <row r="216" spans="1:237"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c r="IB216" s="23"/>
      <c r="IC216" s="23"/>
    </row>
    <row r="217" spans="1:237"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c r="IB217" s="23"/>
      <c r="IC217" s="23"/>
    </row>
    <row r="218" spans="1:237"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c r="IB218" s="23"/>
      <c r="IC218" s="23"/>
    </row>
    <row r="219" spans="1:237"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c r="IB219" s="23"/>
      <c r="IC219" s="23"/>
    </row>
    <row r="220" spans="1:237"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c r="IB220" s="23"/>
      <c r="IC220" s="23"/>
    </row>
    <row r="221" spans="1:237"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c r="IB221" s="23"/>
      <c r="IC221" s="23"/>
    </row>
    <row r="222" spans="1:237"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c r="IB222" s="23"/>
      <c r="IC222" s="23"/>
    </row>
    <row r="223" spans="1:237"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c r="IB223" s="23"/>
      <c r="IC223" s="23"/>
    </row>
    <row r="224" spans="1:237"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c r="IB224" s="23"/>
      <c r="IC224" s="23"/>
    </row>
    <row r="225" spans="1:237"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c r="IB225" s="23"/>
      <c r="IC225" s="23"/>
    </row>
    <row r="226" spans="1:237"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c r="IB226" s="23"/>
      <c r="IC226" s="23"/>
    </row>
    <row r="227" spans="1:237"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c r="IB227" s="23"/>
      <c r="IC227" s="23"/>
    </row>
    <row r="228" spans="1:237"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c r="IB228" s="23"/>
      <c r="IC228" s="23"/>
    </row>
    <row r="229" spans="1:237"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c r="IB229" s="23"/>
      <c r="IC229" s="23"/>
    </row>
    <row r="230" spans="1:237"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c r="IB230" s="23"/>
      <c r="IC230" s="23"/>
    </row>
    <row r="231" spans="1:237"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c r="IB231" s="23"/>
      <c r="IC231" s="23"/>
    </row>
    <row r="232" spans="1:237"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c r="IB232" s="23"/>
      <c r="IC232" s="23"/>
    </row>
    <row r="233" spans="1:237"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c r="IB233" s="23"/>
      <c r="IC233" s="23"/>
    </row>
    <row r="234" spans="1:237"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c r="IB234" s="23"/>
      <c r="IC234" s="23"/>
    </row>
    <row r="235" spans="1:237"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c r="IB235" s="23"/>
      <c r="IC235" s="23"/>
    </row>
    <row r="236" spans="1:237"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c r="IB236" s="23"/>
      <c r="IC236" s="23"/>
    </row>
    <row r="237" spans="1:237"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c r="IB237" s="23"/>
      <c r="IC237" s="23"/>
    </row>
    <row r="238" spans="1:237"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c r="IB238" s="23"/>
      <c r="IC238" s="23"/>
    </row>
    <row r="239" spans="1:237"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c r="IB239" s="23"/>
      <c r="IC239" s="23"/>
    </row>
    <row r="240" spans="1:237"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c r="IB240" s="23"/>
      <c r="IC240" s="23"/>
    </row>
    <row r="241" spans="1:237"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c r="IB241" s="23"/>
      <c r="IC241" s="23"/>
    </row>
    <row r="242" spans="1:237"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c r="IB242" s="23"/>
      <c r="IC242" s="23"/>
    </row>
    <row r="243" spans="1:237"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c r="IB243" s="23"/>
      <c r="IC243" s="23"/>
    </row>
    <row r="244" spans="1:237"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c r="IB244" s="23"/>
      <c r="IC244" s="23"/>
    </row>
    <row r="245" spans="1:237"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c r="IB245" s="23"/>
      <c r="IC245" s="23"/>
    </row>
    <row r="246" spans="1:237"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c r="IB246" s="23"/>
      <c r="IC246" s="23"/>
    </row>
    <row r="247" spans="1:237"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c r="IB247" s="23"/>
      <c r="IC247" s="23"/>
    </row>
    <row r="248" spans="1:237"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c r="IB248" s="23"/>
      <c r="IC248" s="23"/>
    </row>
    <row r="249" spans="1:237"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c r="IB249" s="23"/>
      <c r="IC249" s="23"/>
    </row>
    <row r="250" spans="1:237"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c r="IB250" s="23"/>
      <c r="IC250" s="23"/>
    </row>
    <row r="251" spans="1:237"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c r="IB251" s="23"/>
      <c r="IC251" s="23"/>
    </row>
    <row r="252" spans="1:237"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c r="IB252" s="23"/>
      <c r="IC252" s="23"/>
    </row>
    <row r="253" spans="1:237"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c r="IB253" s="23"/>
      <c r="IC253" s="23"/>
    </row>
    <row r="254" spans="1:237"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c r="IB254" s="23"/>
      <c r="IC254" s="23"/>
    </row>
    <row r="255" spans="1:237"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c r="IB255" s="23"/>
      <c r="IC255" s="23"/>
    </row>
    <row r="256" spans="1:237"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c r="IB256" s="23"/>
      <c r="IC256" s="23"/>
    </row>
    <row r="257" spans="1:237"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c r="IB257" s="23"/>
      <c r="IC257" s="23"/>
    </row>
    <row r="258" spans="1:237"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c r="IB258" s="23"/>
      <c r="IC258" s="23"/>
    </row>
    <row r="259" spans="1:237"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c r="IB259" s="23"/>
      <c r="IC259" s="23"/>
    </row>
    <row r="260" spans="1:237"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c r="IB260" s="23"/>
      <c r="IC260" s="23"/>
    </row>
    <row r="261" spans="1:237"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c r="IB261" s="23"/>
      <c r="IC261" s="23"/>
    </row>
    <row r="262" spans="1:237"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c r="IB262" s="23"/>
      <c r="IC262" s="23"/>
    </row>
    <row r="263" spans="1:237"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c r="IB263" s="23"/>
      <c r="IC263" s="23"/>
    </row>
    <row r="264" spans="1:237"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c r="IB264" s="23"/>
      <c r="IC264" s="23"/>
    </row>
    <row r="265" spans="1:237"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c r="IB265" s="23"/>
      <c r="IC265" s="23"/>
    </row>
    <row r="266" spans="1:237"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c r="IB266" s="23"/>
      <c r="IC266" s="23"/>
    </row>
    <row r="267" spans="1:237"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c r="IB267" s="23"/>
      <c r="IC267" s="23"/>
    </row>
    <row r="268" spans="1:237"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c r="IB268" s="23"/>
      <c r="IC268" s="23"/>
    </row>
    <row r="269" spans="1:237"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c r="IB269" s="23"/>
      <c r="IC269" s="23"/>
    </row>
    <row r="270" spans="1:237"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c r="IB270" s="23"/>
      <c r="IC270" s="23"/>
    </row>
    <row r="271" spans="1:237"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c r="IB271" s="23"/>
      <c r="IC271" s="23"/>
    </row>
    <row r="272" spans="1:237"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c r="IB272" s="23"/>
      <c r="IC272" s="23"/>
    </row>
    <row r="273" spans="1:237"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c r="IB273" s="23"/>
      <c r="IC273" s="23"/>
    </row>
    <row r="274" spans="1:237"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c r="IB274" s="23"/>
      <c r="IC274" s="23"/>
    </row>
    <row r="275" spans="1:237"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c r="IB275" s="23"/>
      <c r="IC275" s="23"/>
    </row>
    <row r="276" spans="1:237"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c r="IB276" s="23"/>
      <c r="IC276" s="23"/>
    </row>
    <row r="277" spans="1:237"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c r="IB277" s="23"/>
      <c r="IC277" s="23"/>
    </row>
    <row r="278" spans="1:237"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c r="IB278" s="23"/>
      <c r="IC278" s="23"/>
    </row>
    <row r="279" spans="1:237"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c r="IB279" s="23"/>
      <c r="IC279" s="23"/>
    </row>
    <row r="280" spans="1:237"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c r="IB280" s="23"/>
      <c r="IC280" s="23"/>
    </row>
    <row r="281" spans="1:237"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c r="IB281" s="23"/>
      <c r="IC281" s="23"/>
    </row>
    <row r="282" spans="1:237"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c r="IB282" s="23"/>
      <c r="IC282" s="23"/>
    </row>
    <row r="283" spans="1:237"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c r="IB283" s="23"/>
      <c r="IC283" s="23"/>
    </row>
    <row r="284" spans="1:237"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c r="IB284" s="23"/>
      <c r="IC284" s="23"/>
    </row>
    <row r="285" spans="1:237"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c r="IB285" s="23"/>
      <c r="IC285" s="23"/>
    </row>
    <row r="286" spans="1:237"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c r="IB286" s="23"/>
      <c r="IC286" s="23"/>
    </row>
    <row r="287" spans="1:237"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c r="IB287" s="23"/>
      <c r="IC287" s="23"/>
    </row>
    <row r="288" spans="1:237"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c r="IB288" s="23"/>
      <c r="IC288" s="23"/>
    </row>
    <row r="289" spans="1:237"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c r="IB289" s="23"/>
      <c r="IC289" s="23"/>
    </row>
    <row r="290" spans="1:237"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c r="IB290" s="23"/>
      <c r="IC290" s="23"/>
    </row>
    <row r="291" spans="1:237"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c r="IB291" s="23"/>
      <c r="IC291" s="23"/>
    </row>
    <row r="292" spans="1:237"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c r="IB292" s="23"/>
      <c r="IC292" s="23"/>
    </row>
    <row r="293" spans="1:237"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c r="IB293" s="23"/>
      <c r="IC293" s="23"/>
    </row>
    <row r="294" spans="1:237"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c r="IB294" s="23"/>
      <c r="IC294" s="23"/>
    </row>
    <row r="295" spans="1:237"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c r="IB295" s="23"/>
      <c r="IC295" s="23"/>
    </row>
    <row r="296" spans="1:237"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c r="IB296" s="23"/>
      <c r="IC296" s="23"/>
    </row>
    <row r="297" spans="1:237"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c r="IB297" s="23"/>
      <c r="IC297" s="23"/>
    </row>
    <row r="298" spans="1:237"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c r="IB298" s="23"/>
      <c r="IC298" s="23"/>
    </row>
    <row r="299" spans="1:237"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c r="IB299" s="23"/>
      <c r="IC299" s="23"/>
    </row>
    <row r="300" spans="1:237"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c r="IB300" s="23"/>
      <c r="IC300" s="23"/>
    </row>
    <row r="301" spans="1:237"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c r="IB301" s="23"/>
      <c r="IC301" s="23"/>
    </row>
    <row r="302" spans="1:237"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c r="IB302" s="23"/>
      <c r="IC302" s="23"/>
    </row>
    <row r="303" spans="1:237"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c r="IB303" s="23"/>
      <c r="IC303" s="23"/>
    </row>
    <row r="304" spans="1:237"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c r="IB304" s="23"/>
      <c r="IC304" s="23"/>
    </row>
    <row r="305" spans="1:237"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c r="IB305" s="23"/>
      <c r="IC305" s="23"/>
    </row>
    <row r="306" spans="1:237"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c r="IB306" s="23"/>
      <c r="IC306" s="23"/>
    </row>
    <row r="307" spans="1:237"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c r="IB307" s="23"/>
      <c r="IC307" s="23"/>
    </row>
    <row r="308" spans="1:237"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c r="IB308" s="23"/>
      <c r="IC308" s="23"/>
    </row>
    <row r="309" spans="1:237"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c r="IB309" s="23"/>
      <c r="IC309" s="23"/>
    </row>
    <row r="310" spans="1:237"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c r="IB310" s="23"/>
      <c r="IC310" s="23"/>
    </row>
    <row r="311" spans="1:237"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c r="IB311" s="23"/>
      <c r="IC311" s="23"/>
    </row>
    <row r="312" spans="1:237"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c r="IB312" s="23"/>
      <c r="IC312" s="23"/>
    </row>
    <row r="313" spans="1:237"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c r="IB313" s="23"/>
      <c r="IC313" s="23"/>
    </row>
    <row r="314" spans="1:237"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c r="IB314" s="23"/>
      <c r="IC314" s="23"/>
    </row>
    <row r="315" spans="1:237"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c r="IB315" s="23"/>
      <c r="IC315" s="23"/>
    </row>
    <row r="316" spans="1:237"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c r="IB316" s="23"/>
      <c r="IC316" s="23"/>
    </row>
    <row r="317" spans="1:237"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c r="IB317" s="23"/>
      <c r="IC317" s="23"/>
    </row>
    <row r="318" spans="1:237"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c r="IB318" s="23"/>
      <c r="IC318" s="23"/>
    </row>
    <row r="319" spans="1:237"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c r="IB319" s="23"/>
      <c r="IC319" s="23"/>
    </row>
    <row r="320" spans="1:237"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c r="IB320" s="23"/>
      <c r="IC320" s="23"/>
    </row>
    <row r="321" spans="1:237"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c r="IB321" s="23"/>
      <c r="IC321" s="23"/>
    </row>
    <row r="322" spans="1:237"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c r="IB322" s="23"/>
      <c r="IC322" s="23"/>
    </row>
    <row r="323" spans="1:237"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c r="IB323" s="23"/>
      <c r="IC323" s="23"/>
    </row>
    <row r="324" spans="1:237"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c r="IB324" s="23"/>
      <c r="IC324" s="23"/>
    </row>
    <row r="325" spans="1:237"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c r="IB325" s="23"/>
      <c r="IC325" s="23"/>
    </row>
    <row r="326" spans="1:237"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c r="IB326" s="23"/>
      <c r="IC326" s="23"/>
    </row>
    <row r="327" spans="1:237"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c r="IB327" s="23"/>
      <c r="IC327" s="23"/>
    </row>
    <row r="328" spans="1:237"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c r="IB328" s="23"/>
      <c r="IC328" s="23"/>
    </row>
    <row r="329" spans="1:237"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c r="IB329" s="23"/>
      <c r="IC329" s="23"/>
    </row>
    <row r="330" spans="1:237"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c r="IB330" s="23"/>
      <c r="IC330" s="23"/>
    </row>
    <row r="331" spans="1:237"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c r="IB331" s="23"/>
      <c r="IC331" s="23"/>
    </row>
    <row r="332" spans="1:237"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c r="IB332" s="23"/>
      <c r="IC332" s="23"/>
    </row>
    <row r="333" spans="1:237"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c r="IB333" s="23"/>
      <c r="IC333" s="23"/>
    </row>
    <row r="334" spans="1:237"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c r="IB334" s="23"/>
      <c r="IC334" s="23"/>
    </row>
    <row r="335" spans="1:237"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c r="IB335" s="23"/>
      <c r="IC335" s="23"/>
    </row>
    <row r="336" spans="1:237"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c r="IB336" s="23"/>
      <c r="IC336" s="23"/>
    </row>
    <row r="337" spans="1:237"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c r="IB337" s="23"/>
      <c r="IC337" s="23"/>
    </row>
    <row r="338" spans="1:237"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c r="IB338" s="23"/>
      <c r="IC338" s="23"/>
    </row>
    <row r="339" spans="1:237"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c r="IB339" s="23"/>
      <c r="IC339" s="23"/>
    </row>
    <row r="340" spans="1:237"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c r="IB340" s="23"/>
      <c r="IC340" s="23"/>
    </row>
    <row r="341" spans="1:237"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c r="IB341" s="23"/>
      <c r="IC341" s="23"/>
    </row>
    <row r="342" spans="1:237"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c r="IB342" s="23"/>
      <c r="IC342" s="23"/>
    </row>
    <row r="343" spans="1:237"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c r="IB343" s="23"/>
      <c r="IC343" s="23"/>
    </row>
    <row r="344" spans="1:237"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c r="IB344" s="23"/>
      <c r="IC344" s="23"/>
    </row>
    <row r="345" spans="1:237"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c r="IB345" s="23"/>
      <c r="IC345" s="23"/>
    </row>
    <row r="346" spans="1:237"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c r="IB346" s="23"/>
      <c r="IC346" s="23"/>
    </row>
    <row r="347" spans="1:237"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c r="IB347" s="23"/>
      <c r="IC347" s="23"/>
    </row>
    <row r="348" spans="1:237"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c r="IB348" s="23"/>
      <c r="IC348" s="23"/>
    </row>
    <row r="349" spans="1:237"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c r="IB349" s="23"/>
      <c r="IC349" s="23"/>
    </row>
    <row r="350" spans="1:237"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c r="IB350" s="23"/>
      <c r="IC350" s="23"/>
    </row>
    <row r="351" spans="1:237"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c r="IB351" s="23"/>
      <c r="IC351" s="23"/>
    </row>
    <row r="352" spans="1:237"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c r="IB352" s="23"/>
      <c r="IC352" s="23"/>
    </row>
    <row r="353" spans="1:237"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c r="IB353" s="23"/>
      <c r="IC353" s="23"/>
    </row>
    <row r="354" spans="1:237"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c r="IB354" s="23"/>
      <c r="IC354" s="23"/>
    </row>
    <row r="355" spans="1:237"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c r="IB355" s="23"/>
      <c r="IC355" s="23"/>
    </row>
    <row r="356" spans="1:237"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c r="IB356" s="23"/>
      <c r="IC356" s="23"/>
    </row>
    <row r="357" spans="1:237"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c r="IB357" s="23"/>
      <c r="IC357" s="23"/>
    </row>
    <row r="358" spans="1:237"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c r="IB358" s="23"/>
      <c r="IC358" s="23"/>
    </row>
    <row r="359" spans="1:237"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c r="IB359" s="23"/>
      <c r="IC359" s="23"/>
    </row>
    <row r="360" spans="1:237"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c r="IB360" s="23"/>
      <c r="IC360" s="23"/>
    </row>
    <row r="361" spans="1:237"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c r="IB361" s="23"/>
      <c r="IC361" s="23"/>
    </row>
    <row r="362" spans="1:237"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c r="IB362" s="23"/>
      <c r="IC362" s="23"/>
    </row>
    <row r="363" spans="1:237"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c r="IB363" s="23"/>
      <c r="IC363" s="23"/>
    </row>
    <row r="364" spans="1:237"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c r="IB364" s="23"/>
      <c r="IC364" s="23"/>
    </row>
    <row r="365" spans="1:237"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c r="IB365" s="23"/>
      <c r="IC365" s="23"/>
    </row>
    <row r="366" spans="1:237"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c r="IB366" s="23"/>
      <c r="IC366" s="23"/>
    </row>
    <row r="367" spans="1:237"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c r="IB367" s="23"/>
      <c r="IC367" s="23"/>
    </row>
    <row r="368" spans="1:237"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c r="IB368" s="23"/>
      <c r="IC368" s="23"/>
    </row>
    <row r="369" spans="1:237"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c r="IB369" s="23"/>
      <c r="IC369" s="23"/>
    </row>
    <row r="370" spans="1:237"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c r="IB370" s="23"/>
      <c r="IC370" s="23"/>
    </row>
    <row r="371" spans="1:237"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c r="IB371" s="23"/>
      <c r="IC371" s="23"/>
    </row>
    <row r="372" spans="1:237"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c r="IB372" s="23"/>
      <c r="IC372" s="23"/>
    </row>
    <row r="373" spans="1:237"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c r="IB373" s="23"/>
      <c r="IC373" s="23"/>
    </row>
    <row r="374" spans="1:237"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c r="IB374" s="23"/>
      <c r="IC374" s="23"/>
    </row>
    <row r="375" spans="1:237"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c r="IB375" s="23"/>
      <c r="IC375" s="23"/>
    </row>
    <row r="376" spans="1:237"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c r="IB376" s="23"/>
      <c r="IC376" s="23"/>
    </row>
    <row r="377" spans="1:237"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c r="IB377" s="23"/>
      <c r="IC377" s="23"/>
    </row>
    <row r="378" spans="1:237"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c r="IB378" s="23"/>
      <c r="IC378" s="23"/>
    </row>
    <row r="379" spans="1:237"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c r="IB379" s="23"/>
      <c r="IC379" s="23"/>
    </row>
    <row r="380" spans="1:237"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row>
    <row r="381" spans="1:237"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row>
    <row r="382" spans="1:237"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row>
    <row r="383" spans="1:237"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row>
    <row r="384" spans="1:237"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row>
    <row r="385" spans="1:195"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row>
    <row r="386" spans="1:195"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row>
    <row r="387" spans="1:195"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row>
    <row r="388" spans="1:195"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row>
    <row r="389" spans="1:195"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c r="GL389" s="23"/>
      <c r="GM389" s="23"/>
    </row>
    <row r="390" spans="1:195"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c r="GL390" s="23"/>
      <c r="GM390" s="23"/>
    </row>
    <row r="391" spans="1:195"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c r="GL391" s="23"/>
      <c r="GM391" s="23"/>
    </row>
    <row r="392" spans="1:195"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c r="GL392" s="23"/>
      <c r="GM392" s="23"/>
    </row>
    <row r="393" spans="1:195"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c r="GL393" s="23"/>
      <c r="GM393" s="23"/>
    </row>
    <row r="394" spans="1:195"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c r="GL394" s="23"/>
      <c r="GM394" s="23"/>
    </row>
    <row r="395" spans="1:195"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c r="GL395" s="23"/>
      <c r="GM395" s="23"/>
    </row>
    <row r="396" spans="1:195"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row>
    <row r="397" spans="1:195"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row>
    <row r="398" spans="1:195"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c r="GM398" s="23"/>
    </row>
    <row r="399" spans="1:195"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c r="GL399" s="23"/>
      <c r="GM399" s="23"/>
    </row>
    <row r="400" spans="1:195"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c r="GL400" s="23"/>
      <c r="GM400" s="23"/>
    </row>
    <row r="401" spans="1:195"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c r="GL401" s="23"/>
      <c r="GM401" s="23"/>
    </row>
    <row r="402" spans="1:195"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c r="GL402" s="23"/>
      <c r="GM402" s="23"/>
    </row>
    <row r="403" spans="1:195"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c r="GL403" s="23"/>
      <c r="GM403" s="23"/>
    </row>
    <row r="404" spans="1:195"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c r="GL404" s="23"/>
      <c r="GM404" s="23"/>
    </row>
    <row r="405" spans="1:195"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c r="GL405" s="23"/>
      <c r="GM405" s="23"/>
    </row>
    <row r="406" spans="1:195"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c r="GL406" s="23"/>
      <c r="GM406" s="23"/>
    </row>
    <row r="407" spans="1:195"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c r="GL407" s="23"/>
      <c r="GM407" s="23"/>
    </row>
    <row r="408" spans="1:195"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c r="GL408" s="23"/>
      <c r="GM408" s="23"/>
    </row>
    <row r="409" spans="1:195"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c r="GM409" s="23"/>
    </row>
    <row r="410" spans="1:195"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c r="GL410" s="23"/>
      <c r="GM410" s="23"/>
    </row>
    <row r="411" spans="1:195"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c r="GL411" s="23"/>
      <c r="GM411" s="23"/>
    </row>
    <row r="412" spans="1:195"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c r="GL412" s="23"/>
      <c r="GM412" s="23"/>
    </row>
    <row r="413" spans="1:195"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c r="GL413" s="23"/>
      <c r="GM413" s="23"/>
    </row>
    <row r="414" spans="1:195"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c r="GL414" s="23"/>
      <c r="GM414" s="23"/>
    </row>
    <row r="415" spans="1:195"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c r="GL415" s="23"/>
      <c r="GM415" s="23"/>
    </row>
    <row r="416" spans="1:195"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c r="GL416" s="23"/>
      <c r="GM416" s="23"/>
    </row>
    <row r="417" spans="1:195"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c r="GL417" s="23"/>
      <c r="GM417" s="23"/>
    </row>
    <row r="418" spans="1:195"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c r="GL418" s="23"/>
      <c r="GM418" s="23"/>
    </row>
    <row r="419" spans="1:195"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c r="GL419" s="23"/>
      <c r="GM419" s="23"/>
    </row>
    <row r="420" spans="1:195"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c r="GL420" s="23"/>
      <c r="GM420" s="23"/>
    </row>
    <row r="421" spans="1:195"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c r="GL421" s="23"/>
      <c r="GM421" s="23"/>
    </row>
    <row r="422" spans="1:195"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c r="GL422" s="23"/>
      <c r="GM422" s="23"/>
    </row>
    <row r="423" spans="1:195"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c r="GL423" s="23"/>
      <c r="GM423" s="23"/>
    </row>
    <row r="424" spans="1:195"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c r="GL424" s="23"/>
      <c r="GM424" s="23"/>
    </row>
    <row r="425" spans="1:195"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c r="GM425" s="23"/>
    </row>
    <row r="426" spans="1:195"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c r="GL426" s="23"/>
      <c r="GM426" s="23"/>
    </row>
    <row r="427" spans="1:195"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c r="GL427" s="23"/>
      <c r="GM427" s="23"/>
    </row>
    <row r="428" spans="1:195"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c r="GM428" s="23"/>
    </row>
    <row r="429" spans="1:195"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c r="GL429" s="23"/>
      <c r="GM429" s="23"/>
    </row>
    <row r="430" spans="1:195"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c r="GL430" s="23"/>
      <c r="GM430" s="23"/>
    </row>
    <row r="431" spans="1:195"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c r="GL431" s="23"/>
      <c r="GM431" s="23"/>
    </row>
    <row r="432" spans="1:195"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c r="GL432" s="23"/>
      <c r="GM432" s="23"/>
    </row>
    <row r="433" spans="1:195"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c r="GL433" s="23"/>
      <c r="GM433" s="23"/>
    </row>
    <row r="434" spans="1:195"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c r="GL434" s="23"/>
      <c r="GM434" s="23"/>
    </row>
    <row r="435" spans="1:195"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c r="GL435" s="23"/>
      <c r="GM435" s="23"/>
    </row>
    <row r="436" spans="1:195"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c r="GL436" s="23"/>
      <c r="GM436" s="23"/>
    </row>
    <row r="437" spans="1:195"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c r="GL437" s="23"/>
      <c r="GM437" s="23"/>
    </row>
    <row r="438" spans="1:195"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c r="GL438" s="23"/>
      <c r="GM438" s="23"/>
    </row>
    <row r="439" spans="1:195"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c r="GL439" s="23"/>
      <c r="GM439" s="23"/>
    </row>
    <row r="440" spans="1:195"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c r="GL440" s="23"/>
      <c r="GM440" s="23"/>
    </row>
    <row r="441" spans="1:195"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c r="GL441" s="23"/>
      <c r="GM441" s="23"/>
    </row>
    <row r="442" spans="1:195"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c r="GL442" s="23"/>
      <c r="GM442" s="23"/>
    </row>
    <row r="443" spans="1:195"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c r="GL443" s="23"/>
      <c r="GM443" s="23"/>
    </row>
    <row r="444" spans="1:195"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c r="GL444" s="23"/>
      <c r="GM444" s="23"/>
    </row>
    <row r="445" spans="1:195"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c r="GL445" s="23"/>
      <c r="GM445" s="23"/>
    </row>
    <row r="446" spans="1:195"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c r="GL446" s="23"/>
      <c r="GM446" s="23"/>
    </row>
    <row r="447" spans="1:195"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c r="GL447" s="23"/>
      <c r="GM447" s="23"/>
    </row>
    <row r="448" spans="1:195"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c r="GL448" s="23"/>
      <c r="GM448" s="23"/>
    </row>
    <row r="449" spans="1:195"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c r="GL449" s="23"/>
      <c r="GM449" s="23"/>
    </row>
    <row r="450" spans="1:195"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c r="GL450" s="23"/>
      <c r="GM450" s="23"/>
    </row>
    <row r="451" spans="1:195"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c r="GL451" s="23"/>
      <c r="GM451" s="23"/>
    </row>
    <row r="452" spans="1:195"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c r="GL452" s="23"/>
      <c r="GM452" s="23"/>
    </row>
    <row r="453" spans="1:195"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c r="GL453" s="23"/>
      <c r="GM453" s="23"/>
    </row>
    <row r="454" spans="1:195"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c r="GL454" s="23"/>
      <c r="GM454" s="23"/>
    </row>
    <row r="455" spans="1:195"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c r="GL455" s="23"/>
      <c r="GM455" s="23"/>
    </row>
    <row r="456" spans="1:195"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c r="GL456" s="23"/>
      <c r="GM456" s="23"/>
    </row>
    <row r="457" spans="1:195"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c r="GL457" s="23"/>
      <c r="GM457" s="23"/>
    </row>
    <row r="458" spans="1:195"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c r="GL458" s="23"/>
      <c r="GM458" s="23"/>
    </row>
    <row r="459" spans="1:195"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c r="GL459" s="23"/>
      <c r="GM459" s="23"/>
    </row>
    <row r="460" spans="1:195"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c r="GL460" s="23"/>
      <c r="GM460" s="23"/>
    </row>
    <row r="461" spans="1:195"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c r="GL461" s="23"/>
      <c r="GM461" s="23"/>
    </row>
    <row r="462" spans="1:195"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c r="GL462" s="23"/>
      <c r="GM462" s="23"/>
    </row>
    <row r="463" spans="1:195"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c r="GL463" s="23"/>
      <c r="GM463" s="23"/>
    </row>
    <row r="464" spans="1:195"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c r="GL464" s="23"/>
      <c r="GM464" s="23"/>
    </row>
    <row r="465" spans="1:195"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c r="GL465" s="23"/>
      <c r="GM465" s="23"/>
    </row>
    <row r="466" spans="1:195"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c r="GL466" s="23"/>
      <c r="GM466" s="23"/>
    </row>
    <row r="467" spans="1:195"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c r="GL467" s="23"/>
      <c r="GM467" s="23"/>
    </row>
    <row r="468" spans="1:195"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c r="GL468" s="23"/>
      <c r="GM468" s="23"/>
    </row>
    <row r="469" spans="1:195"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c r="GL469" s="23"/>
      <c r="GM469" s="23"/>
    </row>
    <row r="470" spans="1:195"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c r="GL470" s="23"/>
      <c r="GM470" s="23"/>
    </row>
    <row r="471" spans="1:195"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c r="GL471" s="23"/>
      <c r="GM471" s="23"/>
    </row>
    <row r="472" spans="1:195"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c r="GL472" s="23"/>
      <c r="GM472" s="23"/>
    </row>
    <row r="473" spans="1:195"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c r="GL473" s="23"/>
      <c r="GM473" s="23"/>
    </row>
    <row r="474" spans="1:195"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c r="GL474" s="23"/>
      <c r="GM474" s="23"/>
    </row>
    <row r="475" spans="1:195"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c r="GL475" s="23"/>
      <c r="GM475" s="23"/>
    </row>
    <row r="476" spans="1:195"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c r="GL476" s="23"/>
      <c r="GM476" s="23"/>
    </row>
    <row r="477" spans="1:195"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c r="GL477" s="23"/>
      <c r="GM477" s="23"/>
    </row>
    <row r="478" spans="1:195"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c r="GL478" s="23"/>
      <c r="GM478" s="23"/>
    </row>
    <row r="479" spans="1:195"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c r="GL479" s="23"/>
      <c r="GM479" s="23"/>
    </row>
    <row r="480" spans="1:195"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c r="GL480" s="23"/>
      <c r="GM480" s="23"/>
    </row>
    <row r="481" spans="1:195"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c r="GL481" s="23"/>
      <c r="GM481" s="23"/>
    </row>
    <row r="482" spans="1:195"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c r="GL482" s="23"/>
      <c r="GM482" s="23"/>
    </row>
    <row r="483" spans="1:195"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c r="GL483" s="23"/>
      <c r="GM483" s="23"/>
    </row>
    <row r="484" spans="1:195"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c r="GL484" s="23"/>
      <c r="GM484" s="23"/>
    </row>
    <row r="485" spans="1:195"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c r="GL485" s="23"/>
      <c r="GM485" s="23"/>
    </row>
    <row r="486" spans="1:195"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c r="GL486" s="23"/>
      <c r="GM486" s="23"/>
    </row>
    <row r="487" spans="1:195"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c r="GL487" s="23"/>
      <c r="GM487" s="23"/>
    </row>
    <row r="488" spans="1:195"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c r="GL488" s="23"/>
      <c r="GM488" s="23"/>
    </row>
    <row r="489" spans="1:195"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c r="GL489" s="23"/>
      <c r="GM489" s="23"/>
    </row>
    <row r="490" spans="1:195"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c r="GL490" s="23"/>
      <c r="GM490" s="23"/>
    </row>
    <row r="491" spans="1:195"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c r="GL491" s="23"/>
      <c r="GM491" s="23"/>
    </row>
    <row r="492" spans="1:195"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c r="GL492" s="23"/>
      <c r="GM492" s="23"/>
    </row>
    <row r="493" spans="1:195"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c r="GL493" s="23"/>
      <c r="GM493" s="23"/>
    </row>
    <row r="494" spans="1:195"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c r="GL494" s="23"/>
      <c r="GM494" s="23"/>
    </row>
    <row r="495" spans="1:195"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c r="GL495" s="23"/>
      <c r="GM495" s="23"/>
    </row>
    <row r="496" spans="1:195"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c r="GL496" s="23"/>
      <c r="GM496" s="23"/>
    </row>
    <row r="497" spans="1:195"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c r="GL497" s="23"/>
      <c r="GM497" s="23"/>
    </row>
    <row r="498" spans="1:195"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c r="GL498" s="23"/>
      <c r="GM498" s="23"/>
    </row>
    <row r="499" spans="1:195"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c r="GL499" s="23"/>
      <c r="GM499" s="23"/>
    </row>
    <row r="500" spans="1:195"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c r="GL500" s="23"/>
      <c r="GM500" s="23"/>
    </row>
    <row r="501" spans="1:195"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c r="GL501" s="23"/>
      <c r="GM501" s="23"/>
    </row>
    <row r="502" spans="1:195"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c r="GL502" s="23"/>
      <c r="GM502" s="23"/>
    </row>
    <row r="503" spans="1:195"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c r="GL503" s="23"/>
      <c r="GM503" s="23"/>
    </row>
    <row r="504" spans="1:195"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c r="GL504" s="23"/>
      <c r="GM504" s="23"/>
    </row>
    <row r="505" spans="1:195"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c r="GL505" s="23"/>
      <c r="GM505" s="23"/>
    </row>
    <row r="506" spans="1:195"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c r="GL506" s="23"/>
      <c r="GM506" s="23"/>
    </row>
    <row r="507" spans="1:195"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c r="GL507" s="23"/>
      <c r="GM507" s="23"/>
    </row>
    <row r="508" spans="1:195"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c r="GL508" s="23"/>
      <c r="GM508" s="23"/>
    </row>
    <row r="509" spans="1:195"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c r="GL509" s="23"/>
      <c r="GM509" s="23"/>
    </row>
    <row r="510" spans="1:195"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c r="GL510" s="23"/>
      <c r="GM510" s="23"/>
    </row>
    <row r="511" spans="1:195"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c r="GL511" s="23"/>
      <c r="GM511" s="23"/>
    </row>
    <row r="512" spans="1:195"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c r="GL512" s="23"/>
      <c r="GM512" s="23"/>
    </row>
    <row r="513" spans="1:195"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c r="GL513" s="23"/>
      <c r="GM513" s="23"/>
    </row>
    <row r="514" spans="1:195"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c r="GL514" s="23"/>
      <c r="GM514" s="23"/>
    </row>
    <row r="515" spans="1:195"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c r="GL515" s="23"/>
      <c r="GM515" s="23"/>
    </row>
    <row r="516" spans="1:195"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c r="GL516" s="23"/>
      <c r="GM516" s="23"/>
    </row>
    <row r="517" spans="1:195"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c r="GL517" s="23"/>
      <c r="GM517" s="23"/>
    </row>
    <row r="518" spans="1:195"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c r="GL518" s="23"/>
      <c r="GM518" s="23"/>
    </row>
    <row r="519" spans="1:195"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c r="GL519" s="23"/>
      <c r="GM519" s="23"/>
    </row>
    <row r="520" spans="1:195"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c r="GL520" s="23"/>
      <c r="GM520" s="23"/>
    </row>
    <row r="521" spans="1:195"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c r="GL521" s="23"/>
      <c r="GM521" s="23"/>
    </row>
    <row r="522" spans="1:195"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c r="GL522" s="23"/>
      <c r="GM522" s="23"/>
    </row>
    <row r="523" spans="1:195"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c r="GL523" s="23"/>
      <c r="GM523" s="23"/>
    </row>
    <row r="524" spans="1:195"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c r="GL524" s="23"/>
      <c r="GM524" s="23"/>
    </row>
    <row r="525" spans="1:195"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c r="GL525" s="23"/>
      <c r="GM525" s="23"/>
    </row>
    <row r="526" spans="1:195"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c r="GL526" s="23"/>
      <c r="GM526" s="23"/>
    </row>
    <row r="527" spans="1:195"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c r="GL527" s="23"/>
      <c r="GM527" s="23"/>
    </row>
    <row r="528" spans="1:195"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c r="GL528" s="23"/>
      <c r="GM528" s="23"/>
    </row>
    <row r="529" spans="1:195"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c r="GL529" s="23"/>
      <c r="GM529" s="23"/>
    </row>
    <row r="530" spans="1:195"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c r="GL530" s="23"/>
      <c r="GM530" s="23"/>
    </row>
    <row r="531" spans="1:195"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c r="GL531" s="23"/>
      <c r="GM531" s="23"/>
    </row>
    <row r="532" spans="1:195"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c r="GL532" s="23"/>
      <c r="GM532" s="23"/>
    </row>
    <row r="533" spans="1:195"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c r="GL533" s="23"/>
      <c r="GM533" s="23"/>
    </row>
    <row r="534" spans="1:195"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c r="GL534" s="23"/>
      <c r="GM534" s="23"/>
    </row>
    <row r="535" spans="1:195"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c r="GL535" s="23"/>
      <c r="GM535" s="23"/>
    </row>
    <row r="536" spans="1:195"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c r="GL536" s="23"/>
      <c r="GM536" s="23"/>
    </row>
    <row r="537" spans="1:195"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c r="GL537" s="23"/>
      <c r="GM537" s="23"/>
    </row>
    <row r="538" spans="1:195"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c r="GL538" s="23"/>
      <c r="GM538" s="23"/>
    </row>
    <row r="539" spans="1:195"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c r="GL539" s="23"/>
      <c r="GM539" s="23"/>
    </row>
    <row r="540" spans="1:195"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c r="GL540" s="23"/>
      <c r="GM540" s="23"/>
    </row>
    <row r="541" spans="1:195"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c r="GL541" s="23"/>
      <c r="GM541" s="23"/>
    </row>
    <row r="542" spans="1:195"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c r="GL542" s="23"/>
      <c r="GM542" s="23"/>
    </row>
    <row r="543" spans="1:195"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c r="GL543" s="23"/>
      <c r="GM543" s="23"/>
    </row>
    <row r="544" spans="1:195"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c r="GL544" s="23"/>
      <c r="GM544" s="23"/>
    </row>
    <row r="545" spans="1:195"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c r="GL545" s="23"/>
      <c r="GM545" s="23"/>
    </row>
    <row r="546" spans="1:195"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c r="GL546" s="23"/>
      <c r="GM546" s="23"/>
    </row>
    <row r="547" spans="1:195"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c r="GL547" s="23"/>
      <c r="GM547" s="23"/>
    </row>
    <row r="548" spans="1:195"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c r="GL548" s="23"/>
      <c r="GM548" s="23"/>
    </row>
    <row r="549" spans="1:195"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c r="GL549" s="23"/>
      <c r="GM549" s="23"/>
    </row>
    <row r="550" spans="1:195"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c r="GL550" s="23"/>
      <c r="GM550" s="23"/>
    </row>
    <row r="551" spans="1:195"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c r="GL551" s="23"/>
      <c r="GM551" s="23"/>
    </row>
    <row r="552" spans="1:195"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c r="GL552" s="23"/>
      <c r="GM552" s="23"/>
    </row>
    <row r="553" spans="1:195"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c r="GL553" s="23"/>
      <c r="GM553" s="23"/>
    </row>
    <row r="554" spans="1:195"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c r="GL554" s="23"/>
      <c r="GM554" s="23"/>
    </row>
    <row r="555" spans="1:195"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c r="GL555" s="23"/>
      <c r="GM555" s="23"/>
    </row>
    <row r="556" spans="1:195"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c r="GL556" s="23"/>
      <c r="GM556" s="23"/>
    </row>
    <row r="557" spans="1:195"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c r="GL557" s="23"/>
      <c r="GM557" s="23"/>
    </row>
    <row r="558" spans="1:195"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c r="GL558" s="23"/>
      <c r="GM558" s="23"/>
    </row>
    <row r="559" spans="1:195"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c r="GL559" s="23"/>
      <c r="GM559" s="23"/>
    </row>
    <row r="560" spans="1:195"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c r="GL560" s="23"/>
      <c r="GM560" s="23"/>
    </row>
    <row r="561" spans="1:195"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c r="GL561" s="23"/>
      <c r="GM561" s="23"/>
    </row>
    <row r="562" spans="1:195"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c r="GL562" s="23"/>
      <c r="GM562" s="23"/>
    </row>
    <row r="563" spans="1:195"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c r="GL563" s="23"/>
      <c r="GM563" s="23"/>
    </row>
    <row r="564" spans="1:195"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c r="GL564" s="23"/>
      <c r="GM564" s="23"/>
    </row>
    <row r="565" spans="1:195"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c r="GL565" s="23"/>
      <c r="GM565" s="23"/>
    </row>
    <row r="566" spans="1:195"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c r="GL566" s="23"/>
      <c r="GM566" s="23"/>
    </row>
    <row r="567" spans="1:195"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c r="GL567" s="23"/>
      <c r="GM567" s="23"/>
    </row>
    <row r="568" spans="1:195"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c r="GL568" s="23"/>
      <c r="GM568" s="23"/>
    </row>
    <row r="569" spans="1:195"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c r="GL569" s="23"/>
      <c r="GM569" s="23"/>
    </row>
    <row r="570" spans="1:195"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c r="GK570" s="23"/>
      <c r="GL570" s="23"/>
      <c r="GM570" s="23"/>
    </row>
    <row r="571" spans="1:195"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c r="GK571" s="23"/>
      <c r="GL571" s="23"/>
      <c r="GM571" s="23"/>
    </row>
    <row r="572" spans="1:195"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c r="GK572" s="23"/>
      <c r="GL572" s="23"/>
      <c r="GM572" s="23"/>
    </row>
    <row r="573" spans="1:195"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c r="GK573" s="23"/>
      <c r="GL573" s="23"/>
      <c r="GM573" s="23"/>
    </row>
    <row r="574" spans="1:195"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c r="GL574" s="23"/>
      <c r="GM574" s="23"/>
    </row>
    <row r="575" spans="1:195"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c r="GL575" s="23"/>
      <c r="GM575" s="23"/>
    </row>
    <row r="576" spans="1:195"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c r="GL576" s="23"/>
      <c r="GM576" s="23"/>
    </row>
    <row r="577" spans="1:195"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c r="GL577" s="23"/>
      <c r="GM577" s="23"/>
    </row>
    <row r="578" spans="1:195"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c r="GK578" s="23"/>
      <c r="GL578" s="23"/>
      <c r="GM578" s="23"/>
    </row>
    <row r="579" spans="1:195"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c r="GL579" s="23"/>
      <c r="GM579" s="23"/>
    </row>
    <row r="580" spans="1:195"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c r="GK580" s="23"/>
      <c r="GL580" s="23"/>
      <c r="GM580" s="23"/>
    </row>
    <row r="581" spans="1:195"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c r="GK581" s="23"/>
      <c r="GL581" s="23"/>
      <c r="GM581" s="23"/>
    </row>
    <row r="582" spans="1:195"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c r="GK582" s="23"/>
      <c r="GL582" s="23"/>
      <c r="GM582" s="23"/>
    </row>
    <row r="583" spans="1:195"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c r="GK583" s="23"/>
      <c r="GL583" s="23"/>
      <c r="GM583" s="23"/>
    </row>
    <row r="584" spans="1:195"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c r="GK584" s="23"/>
      <c r="GL584" s="23"/>
      <c r="GM584" s="23"/>
    </row>
    <row r="585" spans="1:195"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c r="GL585" s="23"/>
      <c r="GM585" s="23"/>
    </row>
    <row r="586" spans="1:195"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c r="GK586" s="23"/>
      <c r="GL586" s="23"/>
      <c r="GM586" s="23"/>
    </row>
    <row r="587" spans="1:195"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c r="GL587" s="23"/>
      <c r="GM587" s="23"/>
    </row>
    <row r="588" spans="1:195"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c r="GK588" s="23"/>
      <c r="GL588" s="23"/>
      <c r="GM588" s="23"/>
    </row>
    <row r="589" spans="1:195"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c r="GK589" s="23"/>
      <c r="GL589" s="23"/>
      <c r="GM589" s="23"/>
    </row>
    <row r="590" spans="1:195"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c r="GK590" s="23"/>
      <c r="GL590" s="23"/>
      <c r="GM590" s="23"/>
    </row>
    <row r="591" spans="1:195"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c r="GK591" s="23"/>
      <c r="GL591" s="23"/>
      <c r="GM591" s="23"/>
    </row>
    <row r="592" spans="1:195"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c r="GK592" s="23"/>
      <c r="GL592" s="23"/>
      <c r="GM592" s="23"/>
    </row>
    <row r="593" spans="1:195"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c r="GL593" s="23"/>
      <c r="GM593" s="23"/>
    </row>
    <row r="594" spans="1:195"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c r="GL594" s="23"/>
      <c r="GM594" s="23"/>
    </row>
    <row r="595" spans="1:195"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c r="GL595" s="23"/>
      <c r="GM595" s="23"/>
    </row>
    <row r="596" spans="1:195"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c r="GL596" s="23"/>
      <c r="GM596" s="23"/>
    </row>
    <row r="597" spans="1:195"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c r="GK597" s="23"/>
      <c r="GL597" s="23"/>
      <c r="GM597" s="23"/>
    </row>
    <row r="598" spans="1:195"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c r="GL598" s="23"/>
      <c r="GM598" s="23"/>
    </row>
    <row r="599" spans="1:195"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c r="GK599" s="23"/>
      <c r="GL599" s="23"/>
      <c r="GM599" s="23"/>
    </row>
    <row r="600" spans="1:195"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c r="GK600" s="23"/>
      <c r="GL600" s="23"/>
      <c r="GM600" s="23"/>
    </row>
    <row r="601" spans="1:195"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c r="GK601" s="23"/>
      <c r="GL601" s="23"/>
      <c r="GM601" s="23"/>
    </row>
    <row r="602" spans="1:195"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c r="GK602" s="23"/>
      <c r="GL602" s="23"/>
      <c r="GM602" s="23"/>
    </row>
    <row r="603" spans="1:195"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c r="GK603" s="23"/>
      <c r="GL603" s="23"/>
      <c r="GM603" s="23"/>
    </row>
    <row r="604" spans="1:195"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c r="GL604" s="23"/>
      <c r="GM604" s="23"/>
    </row>
    <row r="605" spans="1:195"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c r="GL605" s="23"/>
      <c r="GM605" s="23"/>
    </row>
    <row r="606" spans="1:195"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c r="GK606" s="23"/>
      <c r="GL606" s="23"/>
      <c r="GM606" s="23"/>
    </row>
    <row r="607" spans="1:195"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c r="GL607" s="23"/>
      <c r="GM607" s="23"/>
    </row>
    <row r="608" spans="1:195"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c r="GL608" s="23"/>
      <c r="GM608" s="23"/>
    </row>
    <row r="609" spans="1:195"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c r="GL609" s="23"/>
      <c r="GM609" s="23"/>
    </row>
    <row r="610" spans="1:195"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c r="GL610" s="23"/>
      <c r="GM610" s="23"/>
    </row>
    <row r="611" spans="1:195"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c r="GL611" s="23"/>
      <c r="GM611" s="23"/>
    </row>
    <row r="612" spans="1:195"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c r="GL612" s="23"/>
      <c r="GM612" s="23"/>
    </row>
    <row r="613" spans="1:195"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c r="GL613" s="23"/>
      <c r="GM613" s="23"/>
    </row>
    <row r="614" spans="1:195"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c r="GL614" s="23"/>
      <c r="GM614" s="23"/>
    </row>
    <row r="615" spans="1:195"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c r="GL615" s="23"/>
      <c r="GM615" s="23"/>
    </row>
    <row r="616" spans="1:195"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c r="GL616" s="23"/>
      <c r="GM616" s="23"/>
    </row>
    <row r="617" spans="1:195"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c r="GL617" s="23"/>
      <c r="GM617" s="23"/>
    </row>
    <row r="618" spans="1:195"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c r="GL618" s="23"/>
      <c r="GM618" s="23"/>
    </row>
    <row r="619" spans="1:195"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c r="GL619" s="23"/>
      <c r="GM619" s="23"/>
    </row>
    <row r="620" spans="1:195"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c r="GL620" s="23"/>
      <c r="GM620" s="23"/>
    </row>
    <row r="621" spans="1:195"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c r="GL621" s="23"/>
      <c r="GM621" s="23"/>
    </row>
    <row r="622" spans="1:195"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c r="GL622" s="23"/>
      <c r="GM622" s="23"/>
    </row>
    <row r="623" spans="1:195"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c r="GL623" s="23"/>
      <c r="GM623" s="23"/>
    </row>
    <row r="624" spans="1:195"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c r="GL624" s="23"/>
      <c r="GM624" s="23"/>
    </row>
    <row r="625" spans="1:195"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c r="GL625" s="23"/>
      <c r="GM625" s="23"/>
    </row>
    <row r="626" spans="1:195"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c r="GL626" s="23"/>
      <c r="GM626" s="23"/>
    </row>
    <row r="627" spans="1:195"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c r="GL627" s="23"/>
      <c r="GM627" s="23"/>
    </row>
    <row r="628" spans="1:195"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c r="GL628" s="23"/>
      <c r="GM628" s="23"/>
    </row>
    <row r="629" spans="1:195"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c r="GL629" s="23"/>
      <c r="GM629" s="23"/>
    </row>
    <row r="630" spans="1:195"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c r="GL630" s="23"/>
      <c r="GM630" s="23"/>
    </row>
    <row r="631" spans="1:195"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c r="GL631" s="23"/>
      <c r="GM631" s="23"/>
    </row>
    <row r="632" spans="1:195"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c r="GL632" s="23"/>
      <c r="GM632" s="23"/>
    </row>
    <row r="633" spans="1:195"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c r="GL633" s="23"/>
      <c r="GM633" s="23"/>
    </row>
    <row r="634" spans="1:195"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c r="GL634" s="23"/>
      <c r="GM634" s="23"/>
    </row>
    <row r="635" spans="1:195"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c r="GL635" s="23"/>
      <c r="GM635" s="23"/>
    </row>
    <row r="636" spans="1:195"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c r="GL636" s="23"/>
      <c r="GM636" s="23"/>
    </row>
    <row r="637" spans="1:195"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c r="GL637" s="23"/>
      <c r="GM637" s="23"/>
    </row>
    <row r="638" spans="1:195"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c r="GL638" s="23"/>
      <c r="GM638" s="23"/>
    </row>
    <row r="639" spans="1:195"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c r="GL639" s="23"/>
      <c r="GM639" s="23"/>
    </row>
    <row r="640" spans="1:195"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c r="GL640" s="23"/>
      <c r="GM640" s="23"/>
    </row>
    <row r="641" spans="1:195"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c r="GL641" s="23"/>
      <c r="GM641" s="23"/>
    </row>
    <row r="642" spans="1:195"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c r="GL642" s="23"/>
      <c r="GM642" s="23"/>
    </row>
    <row r="643" spans="1:195"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c r="GL643" s="23"/>
      <c r="GM643" s="23"/>
    </row>
    <row r="644" spans="1:195"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c r="GL644" s="23"/>
      <c r="GM644" s="23"/>
    </row>
    <row r="645" spans="1:195"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c r="GL645" s="23"/>
      <c r="GM645" s="23"/>
    </row>
    <row r="646" spans="1:195"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c r="GL646" s="23"/>
      <c r="GM646" s="23"/>
    </row>
    <row r="647" spans="1:195"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c r="GL647" s="23"/>
      <c r="GM647" s="23"/>
    </row>
    <row r="648" spans="1:195"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c r="GL648" s="23"/>
      <c r="GM648" s="23"/>
    </row>
    <row r="649" spans="1:195"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c r="GL649" s="23"/>
      <c r="GM649" s="23"/>
    </row>
    <row r="650" spans="1:195"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c r="GL650" s="23"/>
      <c r="GM650" s="23"/>
    </row>
    <row r="651" spans="1:195"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c r="GL651" s="23"/>
      <c r="GM651" s="23"/>
    </row>
    <row r="652" spans="1:195"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c r="GL652" s="23"/>
      <c r="GM652" s="23"/>
    </row>
    <row r="653" spans="1:195"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c r="GL653" s="23"/>
      <c r="GM653" s="23"/>
    </row>
    <row r="654" spans="1:195"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c r="GL654" s="23"/>
      <c r="GM654" s="23"/>
    </row>
    <row r="655" spans="1:195"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c r="GL655" s="23"/>
      <c r="GM655" s="23"/>
    </row>
    <row r="656" spans="1:195"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c r="GL656" s="23"/>
      <c r="GM656" s="23"/>
    </row>
    <row r="657" spans="1:195"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c r="GL657" s="23"/>
      <c r="GM657" s="23"/>
    </row>
    <row r="658" spans="1:195"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c r="GL658" s="23"/>
      <c r="GM658" s="23"/>
    </row>
    <row r="659" spans="1:195"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c r="GL659" s="23"/>
      <c r="GM659" s="23"/>
    </row>
    <row r="660" spans="1:195"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c r="GL660" s="23"/>
      <c r="GM660" s="23"/>
    </row>
    <row r="661" spans="1:195"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c r="GL661" s="23"/>
      <c r="GM661" s="23"/>
    </row>
    <row r="662" spans="1:195"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c r="GL662" s="23"/>
      <c r="GM662" s="23"/>
    </row>
    <row r="663" spans="1:195"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c r="GL663" s="23"/>
      <c r="GM663" s="23"/>
    </row>
    <row r="664" spans="1:195"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c r="GL664" s="23"/>
      <c r="GM664" s="23"/>
    </row>
    <row r="665" spans="1:195"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c r="GL665" s="23"/>
      <c r="GM665" s="23"/>
    </row>
    <row r="666" spans="1:195"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c r="GL666" s="23"/>
      <c r="GM666" s="23"/>
    </row>
    <row r="667" spans="1:195"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c r="GL667" s="23"/>
      <c r="GM667" s="23"/>
    </row>
    <row r="668" spans="1:195"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c r="GL668" s="23"/>
      <c r="GM668" s="23"/>
    </row>
    <row r="669" spans="1:195"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c r="GL669" s="23"/>
      <c r="GM669" s="23"/>
    </row>
    <row r="670" spans="1:195"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c r="GL670" s="23"/>
      <c r="GM670" s="23"/>
    </row>
    <row r="671" spans="1:195"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c r="GL671" s="23"/>
      <c r="GM671" s="23"/>
    </row>
    <row r="672" spans="1:195"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c r="GL672" s="23"/>
      <c r="GM672" s="23"/>
    </row>
    <row r="673" spans="1:195"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c r="GL673" s="23"/>
      <c r="GM673" s="23"/>
    </row>
    <row r="674" spans="1:195"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c r="GL674" s="23"/>
      <c r="GM674" s="23"/>
    </row>
    <row r="675" spans="1:195"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c r="GL675" s="23"/>
      <c r="GM675" s="23"/>
    </row>
    <row r="676" spans="1:195"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c r="GL676" s="23"/>
      <c r="GM676" s="23"/>
    </row>
    <row r="677" spans="1:195"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c r="GL677" s="23"/>
      <c r="GM677" s="23"/>
    </row>
    <row r="678" spans="1:195"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c r="GL678" s="23"/>
      <c r="GM678" s="23"/>
    </row>
    <row r="679" spans="1:195"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c r="GL679" s="23"/>
      <c r="GM679" s="23"/>
    </row>
    <row r="680" spans="1:195"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c r="GL680" s="23"/>
      <c r="GM680" s="23"/>
    </row>
    <row r="681" spans="1:195"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c r="GL681" s="23"/>
      <c r="GM681" s="23"/>
    </row>
    <row r="682" spans="1:195"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c r="GL682" s="23"/>
      <c r="GM682" s="23"/>
    </row>
    <row r="683" spans="1:195"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c r="GL683" s="23"/>
      <c r="GM683" s="23"/>
    </row>
    <row r="684" spans="1:195"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c r="GL684" s="23"/>
      <c r="GM684" s="23"/>
    </row>
    <row r="685" spans="1:195"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c r="GL685" s="23"/>
      <c r="GM685" s="23"/>
    </row>
    <row r="686" spans="1:195"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c r="GL686" s="23"/>
      <c r="GM686" s="23"/>
    </row>
    <row r="687" spans="1:195"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c r="GL687" s="23"/>
      <c r="GM687" s="23"/>
    </row>
    <row r="688" spans="1:195"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c r="GL688" s="23"/>
      <c r="GM688" s="23"/>
    </row>
    <row r="689" spans="1:195"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c r="GL689" s="23"/>
      <c r="GM689" s="23"/>
    </row>
    <row r="690" spans="1:195"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c r="GL690" s="23"/>
      <c r="GM690" s="23"/>
    </row>
    <row r="691" spans="1:195"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c r="GL691" s="23"/>
      <c r="GM691" s="23"/>
    </row>
    <row r="692" spans="1:195"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c r="GL692" s="23"/>
      <c r="GM692" s="23"/>
    </row>
    <row r="693" spans="1:195"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c r="GL693" s="23"/>
      <c r="GM693" s="23"/>
    </row>
    <row r="694" spans="1:195"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c r="GL694" s="23"/>
      <c r="GM694" s="23"/>
    </row>
    <row r="695" spans="1:195"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c r="GL695" s="23"/>
      <c r="GM695" s="23"/>
    </row>
    <row r="696" spans="1:195"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c r="GL696" s="23"/>
      <c r="GM696" s="23"/>
    </row>
    <row r="697" spans="1:195"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c r="GL697" s="23"/>
      <c r="GM697" s="23"/>
    </row>
    <row r="698" spans="1:195"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c r="GL698" s="23"/>
      <c r="GM698" s="23"/>
    </row>
    <row r="699" spans="1:195"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c r="GL699" s="23"/>
      <c r="GM699" s="23"/>
    </row>
    <row r="700" spans="1:195"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c r="GL700" s="23"/>
      <c r="GM700" s="23"/>
    </row>
    <row r="701" spans="1:195"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c r="GL701" s="23"/>
      <c r="GM701" s="23"/>
    </row>
    <row r="702" spans="1:195"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c r="GL702" s="23"/>
      <c r="GM702" s="23"/>
    </row>
    <row r="703" spans="1:195"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c r="GL703" s="23"/>
      <c r="GM703" s="23"/>
    </row>
    <row r="704" spans="1:195"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c r="GL704" s="23"/>
      <c r="GM704" s="23"/>
    </row>
    <row r="705" spans="1:195"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c r="GL705" s="23"/>
      <c r="GM705" s="23"/>
    </row>
    <row r="706" spans="1:195"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c r="GL706" s="23"/>
      <c r="GM706" s="23"/>
    </row>
    <row r="707" spans="1:195"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c r="GL707" s="23"/>
      <c r="GM707" s="23"/>
    </row>
    <row r="708" spans="1:195"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c r="GL708" s="23"/>
      <c r="GM708" s="23"/>
    </row>
    <row r="709" spans="1:195"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c r="GL709" s="23"/>
      <c r="GM709" s="23"/>
    </row>
    <row r="710" spans="1:195"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c r="GL710" s="23"/>
      <c r="GM710" s="23"/>
    </row>
    <row r="711" spans="1:195"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c r="GL711" s="23"/>
      <c r="GM711" s="23"/>
    </row>
    <row r="712" spans="1:195"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c r="GL712" s="23"/>
      <c r="GM712" s="23"/>
    </row>
    <row r="713" spans="1:195"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c r="GL713" s="23"/>
      <c r="GM713" s="23"/>
    </row>
    <row r="714" spans="1:195"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c r="GL714" s="23"/>
      <c r="GM714" s="23"/>
    </row>
    <row r="715" spans="1:195"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c r="GL715" s="23"/>
      <c r="GM715" s="23"/>
    </row>
    <row r="716" spans="1:195"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c r="GL716" s="23"/>
      <c r="GM716" s="23"/>
    </row>
    <row r="717" spans="1:195"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c r="GL717" s="23"/>
      <c r="GM717" s="23"/>
    </row>
    <row r="718" spans="1:195"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c r="GL718" s="23"/>
      <c r="GM718" s="23"/>
    </row>
    <row r="719" spans="1:195"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c r="GL719" s="23"/>
      <c r="GM719" s="23"/>
    </row>
    <row r="720" spans="1:195"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c r="GL720" s="23"/>
      <c r="GM720" s="23"/>
    </row>
    <row r="721" spans="1:195"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c r="GL721" s="23"/>
      <c r="GM721" s="23"/>
    </row>
    <row r="722" spans="1:195"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c r="GL722" s="23"/>
      <c r="GM722" s="23"/>
    </row>
    <row r="723" spans="1:195"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c r="GL723" s="23"/>
      <c r="GM723" s="23"/>
    </row>
    <row r="724" spans="1:195"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c r="GL724" s="23"/>
      <c r="GM724" s="23"/>
    </row>
    <row r="725" spans="1:195"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c r="GL725" s="23"/>
      <c r="GM725" s="23"/>
    </row>
    <row r="726" spans="1:195"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c r="GL726" s="23"/>
      <c r="GM726" s="23"/>
    </row>
    <row r="727" spans="1:195"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c r="GL727" s="23"/>
      <c r="GM727" s="23"/>
    </row>
    <row r="728" spans="1:195"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c r="GL728" s="23"/>
      <c r="GM728" s="23"/>
    </row>
    <row r="729" spans="1:195"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c r="GL729" s="23"/>
      <c r="GM729" s="23"/>
    </row>
    <row r="730" spans="1:195"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c r="GL730" s="23"/>
      <c r="GM730" s="23"/>
    </row>
    <row r="731" spans="1:195"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c r="GL731" s="23"/>
      <c r="GM731" s="23"/>
    </row>
    <row r="732" spans="1:195"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c r="GL732" s="23"/>
      <c r="GM732" s="23"/>
    </row>
    <row r="733" spans="1:195"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c r="GK733" s="23"/>
      <c r="GL733" s="23"/>
      <c r="GM733" s="23"/>
    </row>
    <row r="734" spans="1:195"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c r="GK734" s="23"/>
      <c r="GL734" s="23"/>
      <c r="GM734" s="23"/>
    </row>
    <row r="735" spans="1:195"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c r="GK735" s="23"/>
      <c r="GL735" s="23"/>
      <c r="GM735" s="23"/>
    </row>
    <row r="736" spans="1:195"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c r="GK736" s="23"/>
      <c r="GL736" s="23"/>
      <c r="GM736" s="23"/>
    </row>
    <row r="737" spans="1:195"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c r="GK737" s="23"/>
      <c r="GL737" s="23"/>
      <c r="GM737" s="23"/>
    </row>
    <row r="738" spans="1:195"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c r="GL738" s="23"/>
      <c r="GM738" s="23"/>
    </row>
    <row r="739" spans="1:195"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c r="GK739" s="23"/>
      <c r="GL739" s="23"/>
      <c r="GM739" s="23"/>
    </row>
    <row r="740" spans="1:195"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c r="GK740" s="23"/>
      <c r="GL740" s="23"/>
      <c r="GM740" s="23"/>
    </row>
    <row r="741" spans="1:195"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c r="GK741" s="23"/>
      <c r="GL741" s="23"/>
      <c r="GM741" s="23"/>
    </row>
    <row r="742" spans="1:195"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c r="GK742" s="23"/>
      <c r="GL742" s="23"/>
      <c r="GM742" s="23"/>
    </row>
    <row r="743" spans="1:195"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c r="GK743" s="23"/>
      <c r="GL743" s="23"/>
      <c r="GM743" s="23"/>
    </row>
    <row r="744" spans="1:195"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c r="GK744" s="23"/>
      <c r="GL744" s="23"/>
      <c r="GM744" s="23"/>
    </row>
    <row r="745" spans="1:195"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c r="GK745" s="23"/>
      <c r="GL745" s="23"/>
      <c r="GM745" s="23"/>
    </row>
    <row r="746" spans="1:195"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c r="GK746" s="23"/>
      <c r="GL746" s="23"/>
      <c r="GM746" s="23"/>
    </row>
    <row r="747" spans="1:195"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c r="GK747" s="23"/>
      <c r="GL747" s="23"/>
      <c r="GM747" s="23"/>
    </row>
    <row r="748" spans="1:195"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c r="GK748" s="23"/>
      <c r="GL748" s="23"/>
      <c r="GM748" s="23"/>
    </row>
    <row r="749" spans="1:195"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c r="GK749" s="23"/>
      <c r="GL749" s="23"/>
      <c r="GM749" s="23"/>
    </row>
    <row r="750" spans="1:195"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c r="GK750" s="23"/>
      <c r="GL750" s="23"/>
      <c r="GM750" s="23"/>
    </row>
    <row r="751" spans="1:195"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c r="GK751" s="23"/>
      <c r="GL751" s="23"/>
      <c r="GM751" s="23"/>
    </row>
    <row r="752" spans="1:195"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c r="GK752" s="23"/>
      <c r="GL752" s="23"/>
      <c r="GM752" s="23"/>
    </row>
    <row r="753" spans="1:195"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c r="GK753" s="23"/>
      <c r="GL753" s="23"/>
      <c r="GM753" s="23"/>
    </row>
    <row r="754" spans="1:195"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c r="GL754" s="23"/>
      <c r="GM754" s="23"/>
    </row>
    <row r="755" spans="1:195"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c r="GL755" s="23"/>
      <c r="GM755" s="23"/>
    </row>
    <row r="756" spans="1:195"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c r="GL756" s="23"/>
      <c r="GM756" s="23"/>
    </row>
    <row r="757" spans="1:195"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c r="GL757" s="23"/>
      <c r="GM757" s="23"/>
    </row>
    <row r="758" spans="1:195"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c r="GL758" s="23"/>
      <c r="GM758" s="23"/>
    </row>
    <row r="759" spans="1:195"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c r="GL759" s="23"/>
      <c r="GM759" s="23"/>
    </row>
    <row r="760" spans="1:195"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c r="GK760" s="23"/>
      <c r="GL760" s="23"/>
      <c r="GM760" s="23"/>
    </row>
    <row r="761" spans="1:195"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c r="GK761" s="23"/>
      <c r="GL761" s="23"/>
      <c r="GM761" s="23"/>
    </row>
    <row r="762" spans="1:195"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c r="GK762" s="23"/>
      <c r="GL762" s="23"/>
      <c r="GM762" s="23"/>
    </row>
    <row r="763" spans="1:195"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c r="GL763" s="23"/>
      <c r="GM763" s="23"/>
    </row>
    <row r="764" spans="1:195"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c r="GL764" s="23"/>
      <c r="GM764" s="23"/>
    </row>
    <row r="765" spans="1:195"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c r="GL765" s="23"/>
      <c r="GM765" s="23"/>
    </row>
    <row r="766" spans="1:195"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c r="GL766" s="23"/>
      <c r="GM766" s="23"/>
    </row>
    <row r="767" spans="1:195"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c r="GL767" s="23"/>
      <c r="GM767" s="23"/>
    </row>
    <row r="768" spans="1:195"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c r="GL768" s="23"/>
      <c r="GM768" s="23"/>
    </row>
    <row r="769" spans="1:195"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c r="GL769" s="23"/>
      <c r="GM769" s="23"/>
    </row>
    <row r="770" spans="1:195"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c r="GL770" s="23"/>
      <c r="GM770" s="23"/>
    </row>
    <row r="771" spans="1:195"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c r="GL771" s="23"/>
      <c r="GM771" s="23"/>
    </row>
    <row r="772" spans="1:195"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c r="GL772" s="23"/>
      <c r="GM772" s="23"/>
    </row>
    <row r="773" spans="1:195"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c r="GL773" s="23"/>
      <c r="GM773" s="23"/>
    </row>
    <row r="774" spans="1:195"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c r="GL774" s="23"/>
      <c r="GM774" s="23"/>
    </row>
    <row r="775" spans="1:195"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c r="GK775" s="23"/>
      <c r="GL775" s="23"/>
      <c r="GM775" s="23"/>
    </row>
    <row r="776" spans="1:195"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c r="GK776" s="23"/>
      <c r="GL776" s="23"/>
      <c r="GM776" s="23"/>
    </row>
    <row r="777" spans="1:195"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c r="GK777" s="23"/>
      <c r="GL777" s="23"/>
      <c r="GM777" s="23"/>
    </row>
    <row r="778" spans="1:195"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c r="GK778" s="23"/>
      <c r="GL778" s="23"/>
      <c r="GM778" s="23"/>
    </row>
    <row r="779" spans="1:195"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c r="GK779" s="23"/>
      <c r="GL779" s="23"/>
      <c r="GM779" s="23"/>
    </row>
    <row r="780" spans="1:195"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c r="GK780" s="23"/>
      <c r="GL780" s="23"/>
      <c r="GM780" s="23"/>
    </row>
    <row r="781" spans="1:195"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c r="GK781" s="23"/>
      <c r="GL781" s="23"/>
      <c r="GM781" s="23"/>
    </row>
    <row r="782" spans="1:195"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c r="GK782" s="23"/>
      <c r="GL782" s="23"/>
      <c r="GM782" s="23"/>
    </row>
    <row r="783" spans="1:195"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c r="GK783" s="23"/>
      <c r="GL783" s="23"/>
      <c r="GM783" s="23"/>
    </row>
    <row r="784" spans="1:195"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c r="GK784" s="23"/>
      <c r="GL784" s="23"/>
      <c r="GM784" s="23"/>
    </row>
    <row r="785" spans="1:195"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c r="GK785" s="23"/>
      <c r="GL785" s="23"/>
      <c r="GM785" s="23"/>
    </row>
    <row r="786" spans="1:195"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c r="GK786" s="23"/>
      <c r="GL786" s="23"/>
      <c r="GM786" s="23"/>
    </row>
    <row r="787" spans="1:195"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c r="GK787" s="23"/>
      <c r="GL787" s="23"/>
      <c r="GM787" s="23"/>
    </row>
    <row r="788" spans="1:195"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c r="GK788" s="23"/>
      <c r="GL788" s="23"/>
      <c r="GM788" s="23"/>
    </row>
    <row r="789" spans="1:195"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c r="GK789" s="23"/>
      <c r="GL789" s="23"/>
      <c r="GM789" s="23"/>
    </row>
    <row r="790" spans="1:195"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c r="GK790" s="23"/>
      <c r="GL790" s="23"/>
      <c r="GM790" s="23"/>
    </row>
    <row r="791" spans="1:195"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c r="GK791" s="23"/>
      <c r="GL791" s="23"/>
      <c r="GM791" s="23"/>
    </row>
    <row r="792" spans="1:195"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c r="GK792" s="23"/>
      <c r="GL792" s="23"/>
      <c r="GM792" s="23"/>
    </row>
    <row r="793" spans="1:195"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c r="GK793" s="23"/>
      <c r="GL793" s="23"/>
      <c r="GM793" s="23"/>
    </row>
    <row r="794" spans="1:195"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c r="GK794" s="23"/>
      <c r="GL794" s="23"/>
      <c r="GM794" s="23"/>
    </row>
    <row r="795" spans="1:195"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c r="GK795" s="23"/>
      <c r="GL795" s="23"/>
      <c r="GM795" s="23"/>
    </row>
    <row r="796" spans="1:195"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c r="GK796" s="23"/>
      <c r="GL796" s="23"/>
      <c r="GM796" s="23"/>
    </row>
    <row r="797" spans="1:195"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c r="GK797" s="23"/>
      <c r="GL797" s="23"/>
      <c r="GM797" s="23"/>
    </row>
    <row r="798" spans="1:195"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c r="GK798" s="23"/>
      <c r="GL798" s="23"/>
      <c r="GM798" s="23"/>
    </row>
    <row r="799" spans="1:195"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c r="GK799" s="23"/>
      <c r="GL799" s="23"/>
      <c r="GM799" s="23"/>
    </row>
    <row r="800" spans="1:195"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c r="GK800" s="23"/>
      <c r="GL800" s="23"/>
      <c r="GM800" s="23"/>
    </row>
    <row r="801" spans="1:195"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c r="GK801" s="23"/>
      <c r="GL801" s="23"/>
      <c r="GM801" s="23"/>
    </row>
    <row r="802" spans="1:195"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c r="GK802" s="23"/>
      <c r="GL802" s="23"/>
      <c r="GM802" s="23"/>
    </row>
    <row r="803" spans="1:195"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c r="GL803" s="23"/>
      <c r="GM803" s="23"/>
    </row>
    <row r="804" spans="1:195"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c r="GL804" s="23"/>
      <c r="GM804" s="23"/>
    </row>
    <row r="805" spans="1:195"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c r="GL805" s="23"/>
      <c r="GM805" s="23"/>
    </row>
    <row r="806" spans="1:195"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c r="GL806" s="23"/>
      <c r="GM806" s="23"/>
    </row>
    <row r="807" spans="1:195"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c r="GL807" s="23"/>
      <c r="GM807" s="23"/>
    </row>
    <row r="808" spans="1:195"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c r="GL808" s="23"/>
      <c r="GM808" s="23"/>
    </row>
    <row r="809" spans="1:195"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c r="GL809" s="23"/>
      <c r="GM809" s="23"/>
    </row>
    <row r="810" spans="1:195"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c r="GL810" s="23"/>
      <c r="GM810" s="23"/>
    </row>
    <row r="811" spans="1:195"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c r="GL811" s="23"/>
      <c r="GM811" s="23"/>
    </row>
    <row r="812" spans="1:195"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c r="GL812" s="23"/>
      <c r="GM812" s="23"/>
    </row>
    <row r="813" spans="1:195"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c r="GK813" s="23"/>
      <c r="GL813" s="23"/>
      <c r="GM813" s="23"/>
    </row>
    <row r="814" spans="1:195"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c r="GK814" s="23"/>
      <c r="GL814" s="23"/>
      <c r="GM814" s="23"/>
    </row>
    <row r="815" spans="1:195"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c r="GK815" s="23"/>
      <c r="GL815" s="23"/>
      <c r="GM815" s="23"/>
    </row>
    <row r="816" spans="1:195"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c r="GK816" s="23"/>
      <c r="GL816" s="23"/>
      <c r="GM816" s="23"/>
    </row>
    <row r="817" spans="1:195"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c r="GK817" s="23"/>
      <c r="GL817" s="23"/>
      <c r="GM817" s="23"/>
    </row>
    <row r="818" spans="1:195"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c r="GK818" s="23"/>
      <c r="GL818" s="23"/>
      <c r="GM818" s="23"/>
    </row>
    <row r="819" spans="1:195"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c r="GK819" s="23"/>
      <c r="GL819" s="23"/>
      <c r="GM819" s="23"/>
    </row>
    <row r="820" spans="1:195"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c r="GK820" s="23"/>
      <c r="GL820" s="23"/>
      <c r="GM820" s="23"/>
    </row>
    <row r="821" spans="1:195"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c r="GK821" s="23"/>
      <c r="GL821" s="23"/>
      <c r="GM821" s="23"/>
    </row>
    <row r="822" spans="1:195"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c r="GK822" s="23"/>
      <c r="GL822" s="23"/>
      <c r="GM822" s="23"/>
    </row>
    <row r="823" spans="1:195"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c r="GK823" s="23"/>
      <c r="GL823" s="23"/>
      <c r="GM823" s="23"/>
    </row>
    <row r="824" spans="1:195"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c r="GK824" s="23"/>
      <c r="GL824" s="23"/>
      <c r="GM824" s="23"/>
    </row>
    <row r="825" spans="1:195"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c r="GK825" s="23"/>
      <c r="GL825" s="23"/>
      <c r="GM825" s="23"/>
    </row>
    <row r="826" spans="1:195"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c r="GK826" s="23"/>
      <c r="GL826" s="23"/>
      <c r="GM826" s="23"/>
    </row>
    <row r="827" spans="1:195"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c r="GK827" s="23"/>
      <c r="GL827" s="23"/>
      <c r="GM827" s="23"/>
    </row>
    <row r="828" spans="1:195"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c r="GK828" s="23"/>
      <c r="GL828" s="23"/>
      <c r="GM828" s="23"/>
    </row>
    <row r="829" spans="1:195"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c r="GK829" s="23"/>
      <c r="GL829" s="23"/>
      <c r="GM829" s="23"/>
    </row>
    <row r="830" spans="1:195"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c r="GK830" s="23"/>
      <c r="GL830" s="23"/>
      <c r="GM830" s="23"/>
    </row>
    <row r="831" spans="1:195"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c r="GK831" s="23"/>
      <c r="GL831" s="23"/>
      <c r="GM831" s="23"/>
    </row>
    <row r="832" spans="1:195"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c r="GK832" s="23"/>
      <c r="GL832" s="23"/>
      <c r="GM832" s="23"/>
    </row>
    <row r="833" spans="1:195"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c r="GK833" s="23"/>
      <c r="GL833" s="23"/>
      <c r="GM833" s="23"/>
    </row>
    <row r="834" spans="1:195"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c r="GK834" s="23"/>
      <c r="GL834" s="23"/>
      <c r="GM834" s="23"/>
    </row>
    <row r="835" spans="1:195"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c r="GK835" s="23"/>
      <c r="GL835" s="23"/>
      <c r="GM835" s="23"/>
    </row>
    <row r="836" spans="1:195"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c r="GK836" s="23"/>
      <c r="GL836" s="23"/>
      <c r="GM836" s="23"/>
    </row>
    <row r="837" spans="1:195"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c r="GK837" s="23"/>
      <c r="GL837" s="23"/>
      <c r="GM837" s="23"/>
    </row>
    <row r="838" spans="1:195"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c r="GK838" s="23"/>
      <c r="GL838" s="23"/>
      <c r="GM838" s="23"/>
    </row>
    <row r="839" spans="1:195"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c r="GK839" s="23"/>
      <c r="GL839" s="23"/>
      <c r="GM839" s="23"/>
    </row>
    <row r="840" spans="1:195"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c r="GK840" s="23"/>
      <c r="GL840" s="23"/>
      <c r="GM840" s="23"/>
    </row>
    <row r="841" spans="1:195"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c r="GK841" s="23"/>
      <c r="GL841" s="23"/>
      <c r="GM841" s="23"/>
    </row>
    <row r="842" spans="1:195"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c r="GK842" s="23"/>
      <c r="GL842" s="23"/>
      <c r="GM842" s="23"/>
    </row>
    <row r="843" spans="1:195"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c r="GK843" s="23"/>
      <c r="GL843" s="23"/>
      <c r="GM843" s="23"/>
    </row>
    <row r="844" spans="1:195"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c r="GK844" s="23"/>
      <c r="GL844" s="23"/>
      <c r="GM844" s="23"/>
    </row>
    <row r="845" spans="1:195"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c r="GK845" s="23"/>
      <c r="GL845" s="23"/>
      <c r="GM845" s="23"/>
    </row>
    <row r="846" spans="1:195"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c r="GK846" s="23"/>
      <c r="GL846" s="23"/>
      <c r="GM846" s="23"/>
    </row>
    <row r="847" spans="1:195"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c r="GK847" s="23"/>
      <c r="GL847" s="23"/>
      <c r="GM847" s="23"/>
    </row>
    <row r="848" spans="1:195"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c r="GK848" s="23"/>
      <c r="GL848" s="23"/>
      <c r="GM848" s="23"/>
    </row>
    <row r="849" spans="1:195"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c r="GK849" s="23"/>
      <c r="GL849" s="23"/>
      <c r="GM849" s="23"/>
    </row>
    <row r="850" spans="1:195"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c r="GK850" s="23"/>
      <c r="GL850" s="23"/>
      <c r="GM850" s="23"/>
    </row>
    <row r="851" spans="1:195"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c r="GK851" s="23"/>
      <c r="GL851" s="23"/>
      <c r="GM851" s="23"/>
    </row>
    <row r="852" spans="1:195"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c r="GK852" s="23"/>
      <c r="GL852" s="23"/>
      <c r="GM852" s="23"/>
    </row>
    <row r="853" spans="1:195"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c r="GK853" s="23"/>
      <c r="GL853" s="23"/>
      <c r="GM853" s="23"/>
    </row>
    <row r="854" spans="1:195"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c r="GK854" s="23"/>
      <c r="GL854" s="23"/>
      <c r="GM854" s="23"/>
    </row>
    <row r="855" spans="1:195"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c r="GK855" s="23"/>
      <c r="GL855" s="23"/>
      <c r="GM855" s="23"/>
    </row>
    <row r="856" spans="1:195"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c r="GK856" s="23"/>
      <c r="GL856" s="23"/>
      <c r="GM856" s="23"/>
    </row>
    <row r="857" spans="1:195"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c r="GK857" s="23"/>
      <c r="GL857" s="23"/>
      <c r="GM857" s="23"/>
    </row>
    <row r="858" spans="1:195"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c r="GK858" s="23"/>
      <c r="GL858" s="23"/>
      <c r="GM858" s="23"/>
    </row>
    <row r="859" spans="1:195"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c r="GK859" s="23"/>
      <c r="GL859" s="23"/>
      <c r="GM859" s="23"/>
    </row>
    <row r="860" spans="1:195"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c r="GK860" s="23"/>
      <c r="GL860" s="23"/>
      <c r="GM860" s="23"/>
    </row>
    <row r="861" spans="1:195"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c r="GK861" s="23"/>
      <c r="GL861" s="23"/>
      <c r="GM861" s="23"/>
    </row>
    <row r="862" spans="1:195"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c r="GK862" s="23"/>
      <c r="GL862" s="23"/>
      <c r="GM862" s="23"/>
    </row>
    <row r="863" spans="1:195"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c r="GK863" s="23"/>
      <c r="GL863" s="23"/>
      <c r="GM863" s="23"/>
    </row>
    <row r="864" spans="1:195"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c r="GK864" s="23"/>
      <c r="GL864" s="23"/>
      <c r="GM864" s="23"/>
    </row>
    <row r="865" spans="1:195"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c r="GK865" s="23"/>
      <c r="GL865" s="23"/>
      <c r="GM865" s="23"/>
    </row>
    <row r="866" spans="1:195"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c r="GK866" s="23"/>
      <c r="GL866" s="23"/>
      <c r="GM866" s="23"/>
    </row>
    <row r="867" spans="1:195"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c r="GK867" s="23"/>
      <c r="GL867" s="23"/>
      <c r="GM867" s="23"/>
    </row>
    <row r="868" spans="1:195"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c r="GK868" s="23"/>
      <c r="GL868" s="23"/>
      <c r="GM868" s="23"/>
    </row>
    <row r="869" spans="1:195"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c r="GK869" s="23"/>
      <c r="GL869" s="23"/>
      <c r="GM869" s="23"/>
    </row>
    <row r="870" spans="1:195"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c r="GK870" s="23"/>
      <c r="GL870" s="23"/>
      <c r="GM870" s="23"/>
    </row>
    <row r="871" spans="1:195"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c r="GK871" s="23"/>
      <c r="GL871" s="23"/>
      <c r="GM871" s="23"/>
    </row>
    <row r="872" spans="1:195"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c r="GK872" s="23"/>
      <c r="GL872" s="23"/>
      <c r="GM872" s="23"/>
    </row>
    <row r="873" spans="1:195"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c r="GK873" s="23"/>
      <c r="GL873" s="23"/>
      <c r="GM873" s="23"/>
    </row>
    <row r="874" spans="1:195"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c r="GK874" s="23"/>
      <c r="GL874" s="23"/>
      <c r="GM874" s="23"/>
    </row>
    <row r="875" spans="1:195"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c r="GK875" s="23"/>
      <c r="GL875" s="23"/>
      <c r="GM875" s="23"/>
    </row>
    <row r="876" spans="1:195"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c r="GK876" s="23"/>
      <c r="GL876" s="23"/>
      <c r="GM876" s="23"/>
    </row>
    <row r="877" spans="1:195"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c r="GK877" s="23"/>
      <c r="GL877" s="23"/>
      <c r="GM877" s="23"/>
    </row>
    <row r="878" spans="1:195"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c r="GK878" s="23"/>
      <c r="GL878" s="23"/>
      <c r="GM878" s="23"/>
    </row>
    <row r="879" spans="1:195"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c r="GK879" s="23"/>
      <c r="GL879" s="23"/>
      <c r="GM879" s="23"/>
    </row>
    <row r="880" spans="1:195"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c r="GK880" s="23"/>
      <c r="GL880" s="23"/>
      <c r="GM880" s="23"/>
    </row>
    <row r="881" spans="1:195"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c r="GK881" s="23"/>
      <c r="GL881" s="23"/>
      <c r="GM881" s="23"/>
    </row>
    <row r="882" spans="1:195"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c r="GK882" s="23"/>
      <c r="GL882" s="23"/>
      <c r="GM882" s="23"/>
    </row>
    <row r="883" spans="1:195"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c r="GK883" s="23"/>
      <c r="GL883" s="23"/>
      <c r="GM883" s="23"/>
    </row>
    <row r="884" spans="1:195"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c r="GK884" s="23"/>
      <c r="GL884" s="23"/>
      <c r="GM884" s="23"/>
    </row>
    <row r="885" spans="1:195"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c r="GK885" s="23"/>
      <c r="GL885" s="23"/>
      <c r="GM885" s="23"/>
    </row>
    <row r="886" spans="1:195"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c r="GK886" s="23"/>
      <c r="GL886" s="23"/>
      <c r="GM886" s="23"/>
    </row>
    <row r="887" spans="1:195"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c r="GK887" s="23"/>
      <c r="GL887" s="23"/>
      <c r="GM887" s="23"/>
    </row>
    <row r="888" spans="1:195"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c r="GK888" s="23"/>
      <c r="GL888" s="23"/>
      <c r="GM888" s="23"/>
    </row>
    <row r="889" spans="1:195"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c r="GK889" s="23"/>
      <c r="GL889" s="23"/>
      <c r="GM889" s="23"/>
    </row>
    <row r="890" spans="1:195"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c r="GK890" s="23"/>
      <c r="GL890" s="23"/>
      <c r="GM890" s="23"/>
    </row>
    <row r="891" spans="1:195"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c r="GK891" s="23"/>
      <c r="GL891" s="23"/>
      <c r="GM891" s="23"/>
    </row>
    <row r="892" spans="1:195"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c r="GK892" s="23"/>
      <c r="GL892" s="23"/>
      <c r="GM892" s="23"/>
    </row>
    <row r="893" spans="1:195"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c r="GK893" s="23"/>
      <c r="GL893" s="23"/>
      <c r="GM893" s="23"/>
    </row>
    <row r="894" spans="1:195"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c r="GK894" s="23"/>
      <c r="GL894" s="23"/>
      <c r="GM894" s="23"/>
    </row>
    <row r="895" spans="1:195"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c r="GK895" s="23"/>
      <c r="GL895" s="23"/>
      <c r="GM895" s="23"/>
    </row>
    <row r="896" spans="1:195"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c r="GK896" s="23"/>
      <c r="GL896" s="23"/>
      <c r="GM896" s="23"/>
    </row>
    <row r="897" spans="1:195"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c r="GK897" s="23"/>
      <c r="GL897" s="23"/>
      <c r="GM897" s="23"/>
    </row>
    <row r="898" spans="1:195"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c r="GK898" s="23"/>
      <c r="GL898" s="23"/>
      <c r="GM898" s="23"/>
    </row>
    <row r="899" spans="1:195"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c r="GK899" s="23"/>
      <c r="GL899" s="23"/>
      <c r="GM899" s="23"/>
    </row>
    <row r="900" spans="1:195"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c r="GK900" s="23"/>
      <c r="GL900" s="23"/>
      <c r="GM900" s="23"/>
    </row>
    <row r="901" spans="1:195"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c r="GK901" s="23"/>
      <c r="GL901" s="23"/>
      <c r="GM901" s="23"/>
    </row>
    <row r="902" spans="1:195"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c r="GK902" s="23"/>
      <c r="GL902" s="23"/>
      <c r="GM902" s="23"/>
    </row>
    <row r="903" spans="1:195"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c r="GK903" s="23"/>
      <c r="GL903" s="23"/>
      <c r="GM903" s="23"/>
    </row>
    <row r="904" spans="1:195"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c r="GK904" s="23"/>
      <c r="GL904" s="23"/>
      <c r="GM904" s="23"/>
    </row>
    <row r="905" spans="1:195"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c r="GK905" s="23"/>
      <c r="GL905" s="23"/>
      <c r="GM905" s="23"/>
    </row>
    <row r="906" spans="1:195"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c r="GK906" s="23"/>
      <c r="GL906" s="23"/>
      <c r="GM906" s="23"/>
    </row>
    <row r="907" spans="1:195"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c r="GK907" s="23"/>
      <c r="GL907" s="23"/>
      <c r="GM907" s="23"/>
    </row>
    <row r="908" spans="1:195"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c r="GK908" s="23"/>
      <c r="GL908" s="23"/>
      <c r="GM908" s="23"/>
    </row>
    <row r="909" spans="1:195"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c r="GK909" s="23"/>
      <c r="GL909" s="23"/>
      <c r="GM909" s="23"/>
    </row>
    <row r="910" spans="1:195"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c r="GK910" s="23"/>
      <c r="GL910" s="23"/>
      <c r="GM910" s="23"/>
    </row>
    <row r="911" spans="1:195"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c r="GK911" s="23"/>
      <c r="GL911" s="23"/>
      <c r="GM911" s="23"/>
    </row>
    <row r="912" spans="1:195"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c r="GK912" s="23"/>
      <c r="GL912" s="23"/>
      <c r="GM912" s="23"/>
    </row>
    <row r="913" spans="1:195"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c r="GK913" s="23"/>
      <c r="GL913" s="23"/>
      <c r="GM913" s="23"/>
    </row>
    <row r="914" spans="1:195"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c r="GK914" s="23"/>
      <c r="GL914" s="23"/>
      <c r="GM914" s="23"/>
    </row>
    <row r="915" spans="1:195"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c r="GK915" s="23"/>
      <c r="GL915" s="23"/>
      <c r="GM915" s="23"/>
    </row>
    <row r="916" spans="1:195"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c r="GK916" s="23"/>
      <c r="GL916" s="23"/>
      <c r="GM916" s="23"/>
    </row>
    <row r="917" spans="1:195"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c r="GK917" s="23"/>
      <c r="GL917" s="23"/>
      <c r="GM917" s="23"/>
    </row>
    <row r="918" spans="1:195"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c r="GK918" s="23"/>
      <c r="GL918" s="23"/>
      <c r="GM918" s="23"/>
    </row>
    <row r="919" spans="1:195"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c r="GK919" s="23"/>
      <c r="GL919" s="23"/>
      <c r="GM919" s="23"/>
    </row>
    <row r="920" spans="1:195"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c r="GK920" s="23"/>
      <c r="GL920" s="23"/>
      <c r="GM920" s="23"/>
    </row>
    <row r="921" spans="1:195"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c r="GK921" s="23"/>
      <c r="GL921" s="23"/>
      <c r="GM921" s="23"/>
    </row>
    <row r="922" spans="1:195"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c r="GK922" s="23"/>
      <c r="GL922" s="23"/>
      <c r="GM922" s="23"/>
    </row>
    <row r="923" spans="1:195"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c r="GK923" s="23"/>
      <c r="GL923" s="23"/>
      <c r="GM923" s="23"/>
    </row>
    <row r="924" spans="1:195"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c r="GK924" s="23"/>
      <c r="GL924" s="23"/>
      <c r="GM924" s="23"/>
    </row>
    <row r="925" spans="1:195"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c r="GK925" s="23"/>
      <c r="GL925" s="23"/>
      <c r="GM925" s="23"/>
    </row>
    <row r="926" spans="1:195"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c r="GK926" s="23"/>
      <c r="GL926" s="23"/>
      <c r="GM926" s="23"/>
    </row>
    <row r="927" spans="1:195"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c r="GK927" s="23"/>
      <c r="GL927" s="23"/>
      <c r="GM927" s="23"/>
    </row>
    <row r="928" spans="1:195"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c r="GK928" s="23"/>
      <c r="GL928" s="23"/>
      <c r="GM928" s="23"/>
    </row>
    <row r="929" spans="1:195"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c r="GK929" s="23"/>
      <c r="GL929" s="23"/>
      <c r="GM929" s="23"/>
    </row>
    <row r="930" spans="1:195"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c r="GK930" s="23"/>
      <c r="GL930" s="23"/>
      <c r="GM930" s="23"/>
    </row>
    <row r="931" spans="1:195"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c r="GK931" s="23"/>
      <c r="GL931" s="23"/>
      <c r="GM931" s="23"/>
    </row>
    <row r="932" spans="1:195"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c r="GK932" s="23"/>
      <c r="GL932" s="23"/>
      <c r="GM932" s="23"/>
    </row>
    <row r="933" spans="1:195"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c r="GK933" s="23"/>
      <c r="GL933" s="23"/>
      <c r="GM933" s="23"/>
    </row>
    <row r="934" spans="1:195"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c r="GK934" s="23"/>
      <c r="GL934" s="23"/>
      <c r="GM934" s="23"/>
    </row>
    <row r="935" spans="1:195"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c r="GK935" s="23"/>
      <c r="GL935" s="23"/>
      <c r="GM935" s="23"/>
    </row>
    <row r="936" spans="1:195"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c r="GK936" s="23"/>
      <c r="GL936" s="23"/>
      <c r="GM936" s="23"/>
    </row>
    <row r="937" spans="1:195"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c r="GK937" s="23"/>
      <c r="GL937" s="23"/>
      <c r="GM937" s="23"/>
    </row>
    <row r="938" spans="1:195"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c r="GK938" s="23"/>
      <c r="GL938" s="23"/>
      <c r="GM938" s="23"/>
    </row>
    <row r="939" spans="1:195"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c r="GK939" s="23"/>
      <c r="GL939" s="23"/>
      <c r="GM939" s="23"/>
    </row>
    <row r="940" spans="1:195"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c r="GK940" s="23"/>
      <c r="GL940" s="23"/>
      <c r="GM940" s="23"/>
    </row>
    <row r="941" spans="1:195"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c r="GK941" s="23"/>
      <c r="GL941" s="23"/>
      <c r="GM941" s="23"/>
    </row>
    <row r="942" spans="1:195"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c r="GK942" s="23"/>
      <c r="GL942" s="23"/>
      <c r="GM942" s="23"/>
    </row>
    <row r="943" spans="1:195"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c r="GK943" s="23"/>
      <c r="GL943" s="23"/>
      <c r="GM943" s="23"/>
    </row>
    <row r="944" spans="1:195"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c r="GK944" s="23"/>
      <c r="GL944" s="23"/>
      <c r="GM944" s="23"/>
    </row>
    <row r="945" spans="1:195"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c r="GK945" s="23"/>
      <c r="GL945" s="23"/>
      <c r="GM945" s="23"/>
    </row>
    <row r="946" spans="1:195"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c r="GK946" s="23"/>
      <c r="GL946" s="23"/>
      <c r="GM946" s="23"/>
    </row>
    <row r="947" spans="1:195"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c r="GK947" s="23"/>
      <c r="GL947" s="23"/>
      <c r="GM947" s="23"/>
    </row>
    <row r="948" spans="1:195"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c r="GK948" s="23"/>
      <c r="GL948" s="23"/>
      <c r="GM948" s="23"/>
    </row>
    <row r="949" spans="1:195"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c r="GK949" s="23"/>
      <c r="GL949" s="23"/>
      <c r="GM949" s="23"/>
    </row>
    <row r="950" spans="1:195"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c r="GK950" s="23"/>
      <c r="GL950" s="23"/>
      <c r="GM950" s="23"/>
    </row>
    <row r="951" spans="1:195"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c r="GK951" s="23"/>
      <c r="GL951" s="23"/>
      <c r="GM951" s="23"/>
    </row>
    <row r="952" spans="1:195"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c r="GK952" s="23"/>
      <c r="GL952" s="23"/>
      <c r="GM952" s="23"/>
    </row>
    <row r="953" spans="1:195"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c r="GK953" s="23"/>
      <c r="GL953" s="23"/>
      <c r="GM953" s="23"/>
    </row>
    <row r="954" spans="1:195"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c r="GK954" s="23"/>
      <c r="GL954" s="23"/>
      <c r="GM954" s="23"/>
    </row>
    <row r="955" spans="1:195"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c r="GK955" s="23"/>
      <c r="GL955" s="23"/>
      <c r="GM955" s="23"/>
    </row>
    <row r="956" spans="1:195"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c r="GK956" s="23"/>
      <c r="GL956" s="23"/>
      <c r="GM956" s="23"/>
    </row>
    <row r="957" spans="1:195"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c r="GK957" s="23"/>
      <c r="GL957" s="23"/>
      <c r="GM957" s="23"/>
    </row>
    <row r="958" spans="1:195"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c r="GK958" s="23"/>
      <c r="GL958" s="23"/>
      <c r="GM958" s="23"/>
    </row>
    <row r="959" spans="1:195"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c r="GK959" s="23"/>
      <c r="GL959" s="23"/>
      <c r="GM959" s="23"/>
    </row>
    <row r="960" spans="1:195"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c r="GK960" s="23"/>
      <c r="GL960" s="23"/>
      <c r="GM960" s="23"/>
    </row>
    <row r="961" spans="1:195"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c r="GK961" s="23"/>
      <c r="GL961" s="23"/>
      <c r="GM961" s="23"/>
    </row>
    <row r="962" spans="1:195"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c r="GK962" s="23"/>
      <c r="GL962" s="23"/>
      <c r="GM962" s="23"/>
    </row>
    <row r="963" spans="1:195"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c r="GK963" s="23"/>
      <c r="GL963" s="23"/>
      <c r="GM963" s="23"/>
    </row>
    <row r="964" spans="1:195"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c r="GK964" s="23"/>
      <c r="GL964" s="23"/>
      <c r="GM964" s="23"/>
    </row>
    <row r="965" spans="1:195"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c r="GK965" s="23"/>
      <c r="GL965" s="23"/>
      <c r="GM965" s="23"/>
    </row>
    <row r="966" spans="1:195"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c r="GK966" s="23"/>
      <c r="GL966" s="23"/>
      <c r="GM966" s="23"/>
    </row>
    <row r="967" spans="1:195"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c r="GK967" s="23"/>
      <c r="GL967" s="23"/>
      <c r="GM967" s="23"/>
    </row>
    <row r="968" spans="1:195"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c r="GK968" s="23"/>
      <c r="GL968" s="23"/>
      <c r="GM968" s="23"/>
    </row>
    <row r="969" spans="1:195"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c r="GK969" s="23"/>
      <c r="GL969" s="23"/>
      <c r="GM969" s="23"/>
    </row>
    <row r="970" spans="1:195"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c r="GK970" s="23"/>
      <c r="GL970" s="23"/>
      <c r="GM970" s="23"/>
    </row>
    <row r="971" spans="1:195"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c r="GK971" s="23"/>
      <c r="GL971" s="23"/>
      <c r="GM971" s="23"/>
    </row>
    <row r="972" spans="1:195"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c r="GK972" s="23"/>
      <c r="GL972" s="23"/>
      <c r="GM972" s="23"/>
    </row>
    <row r="973" spans="1:195"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c r="GK973" s="23"/>
      <c r="GL973" s="23"/>
      <c r="GM973" s="23"/>
    </row>
    <row r="974" spans="1:195"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c r="GK974" s="23"/>
      <c r="GL974" s="23"/>
      <c r="GM974" s="23"/>
    </row>
    <row r="975" spans="1:195"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c r="GK975" s="23"/>
      <c r="GL975" s="23"/>
      <c r="GM975" s="23"/>
    </row>
    <row r="976" spans="1:195"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c r="GK976" s="23"/>
      <c r="GL976" s="23"/>
      <c r="GM976" s="23"/>
    </row>
    <row r="977" spans="1:195"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c r="GK977" s="23"/>
      <c r="GL977" s="23"/>
      <c r="GM977" s="23"/>
    </row>
    <row r="978" spans="1:195"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c r="GK978" s="23"/>
      <c r="GL978" s="23"/>
      <c r="GM978" s="23"/>
    </row>
    <row r="979" spans="1:195"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c r="GK979" s="23"/>
      <c r="GL979" s="23"/>
      <c r="GM979" s="23"/>
    </row>
    <row r="980" spans="1:195"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c r="GK980" s="23"/>
      <c r="GL980" s="23"/>
      <c r="GM980" s="23"/>
    </row>
    <row r="981" spans="1:195"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c r="GK981" s="23"/>
      <c r="GL981" s="23"/>
      <c r="GM981" s="23"/>
    </row>
    <row r="982" spans="1:195"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c r="GK982" s="23"/>
      <c r="GL982" s="23"/>
      <c r="GM982" s="23"/>
    </row>
    <row r="983" spans="1:195"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c r="GK983" s="23"/>
      <c r="GL983" s="23"/>
      <c r="GM983" s="23"/>
    </row>
    <row r="984" spans="1:195"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c r="GK984" s="23"/>
      <c r="GL984" s="23"/>
      <c r="GM984" s="23"/>
    </row>
    <row r="985" spans="1:195"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c r="GK985" s="23"/>
      <c r="GL985" s="23"/>
      <c r="GM985" s="23"/>
    </row>
    <row r="986" spans="1:195"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c r="GK986" s="23"/>
      <c r="GL986" s="23"/>
      <c r="GM986" s="23"/>
    </row>
    <row r="987" spans="1:195"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c r="GK987" s="23"/>
      <c r="GL987" s="23"/>
      <c r="GM987" s="23"/>
    </row>
    <row r="988" spans="1:195"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c r="GK988" s="23"/>
      <c r="GL988" s="23"/>
      <c r="GM988" s="23"/>
    </row>
    <row r="989" spans="1:195"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c r="GK989" s="23"/>
      <c r="GL989" s="23"/>
      <c r="GM989" s="23"/>
    </row>
    <row r="990" spans="1:195"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c r="GK990" s="23"/>
      <c r="GL990" s="23"/>
      <c r="GM990" s="23"/>
    </row>
    <row r="991" spans="1:195"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c r="GK991" s="23"/>
      <c r="GL991" s="23"/>
      <c r="GM991" s="23"/>
    </row>
    <row r="992" spans="1:195"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c r="GK992" s="23"/>
      <c r="GL992" s="23"/>
      <c r="GM992" s="23"/>
    </row>
    <row r="993" spans="1:195"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c r="GK993" s="23"/>
      <c r="GL993" s="23"/>
      <c r="GM993" s="23"/>
    </row>
    <row r="994" spans="1:195"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c r="GK994" s="23"/>
      <c r="GL994" s="23"/>
      <c r="GM994" s="23"/>
    </row>
    <row r="995" spans="1:195"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c r="GK995" s="23"/>
      <c r="GL995" s="23"/>
      <c r="GM995" s="23"/>
    </row>
    <row r="996" spans="1:195"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c r="GK996" s="23"/>
      <c r="GL996" s="23"/>
      <c r="GM996" s="23"/>
    </row>
    <row r="997" spans="1:195"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c r="GK997" s="23"/>
      <c r="GL997" s="23"/>
      <c r="GM997" s="23"/>
    </row>
    <row r="998" spans="1:195"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c r="GK998" s="23"/>
      <c r="GL998" s="23"/>
      <c r="GM998" s="23"/>
    </row>
    <row r="999" spans="1:195"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c r="GK999" s="23"/>
      <c r="GL999" s="23"/>
      <c r="GM999" s="23"/>
    </row>
    <row r="1000" spans="1:195"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c r="GK1000" s="23"/>
      <c r="GL1000" s="23"/>
      <c r="GM1000" s="23"/>
    </row>
    <row r="1001" spans="1:195" x14ac:dyDescent="0.3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c r="GK1001" s="23"/>
      <c r="GL1001" s="23"/>
      <c r="GM1001" s="23"/>
    </row>
    <row r="1002" spans="1:195" x14ac:dyDescent="0.3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c r="GK1002" s="23"/>
      <c r="GL1002" s="23"/>
      <c r="GM1002" s="23"/>
    </row>
    <row r="1003" spans="1:195" x14ac:dyDescent="0.3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c r="GK1003" s="23"/>
      <c r="GL1003" s="23"/>
      <c r="GM1003" s="23"/>
    </row>
    <row r="1004" spans="1:195" x14ac:dyDescent="0.3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c r="GK1004" s="23"/>
      <c r="GL1004" s="23"/>
      <c r="GM1004" s="23"/>
    </row>
    <row r="1005" spans="1:195" x14ac:dyDescent="0.3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c r="GK1005" s="23"/>
      <c r="GL1005" s="23"/>
      <c r="GM1005" s="23"/>
    </row>
    <row r="1006" spans="1:195" x14ac:dyDescent="0.3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c r="GK1006" s="23"/>
      <c r="GL1006" s="23"/>
      <c r="GM1006" s="23"/>
    </row>
    <row r="1007" spans="1:195" x14ac:dyDescent="0.3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c r="GK1007" s="23"/>
      <c r="GL1007" s="23"/>
      <c r="GM1007" s="23"/>
    </row>
    <row r="1008" spans="1:195" x14ac:dyDescent="0.3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c r="GK1008" s="23"/>
      <c r="GL1008" s="23"/>
      <c r="GM1008" s="23"/>
    </row>
    <row r="1009" spans="1:195" x14ac:dyDescent="0.3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c r="GK1009" s="23"/>
      <c r="GL1009" s="23"/>
      <c r="GM1009" s="23"/>
    </row>
    <row r="1010" spans="1:195" x14ac:dyDescent="0.3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c r="GK1010" s="23"/>
      <c r="GL1010" s="23"/>
      <c r="GM1010" s="23"/>
    </row>
    <row r="1011" spans="1:195" x14ac:dyDescent="0.3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c r="GK1011" s="23"/>
      <c r="GL1011" s="23"/>
      <c r="GM1011" s="23"/>
    </row>
    <row r="1012" spans="1:195" x14ac:dyDescent="0.3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c r="GK1012" s="23"/>
      <c r="GL1012" s="23"/>
      <c r="GM1012" s="23"/>
    </row>
    <row r="1013" spans="1:195" x14ac:dyDescent="0.3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c r="GK1013" s="23"/>
      <c r="GL1013" s="23"/>
      <c r="GM1013" s="23"/>
    </row>
    <row r="1014" spans="1:195" x14ac:dyDescent="0.3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c r="GK1014" s="23"/>
      <c r="GL1014" s="23"/>
      <c r="GM1014" s="23"/>
    </row>
    <row r="1015" spans="1:195" x14ac:dyDescent="0.3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c r="GK1015" s="23"/>
      <c r="GL1015" s="23"/>
      <c r="GM1015" s="23"/>
    </row>
    <row r="1016" spans="1:195" x14ac:dyDescent="0.3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c r="GK1016" s="23"/>
      <c r="GL1016" s="23"/>
      <c r="GM1016" s="23"/>
    </row>
    <row r="1017" spans="1:195" x14ac:dyDescent="0.3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c r="GK1017" s="23"/>
      <c r="GL1017" s="23"/>
      <c r="GM1017" s="23"/>
    </row>
    <row r="1018" spans="1:195" x14ac:dyDescent="0.3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c r="GK1018" s="23"/>
      <c r="GL1018" s="23"/>
      <c r="GM1018" s="23"/>
    </row>
    <row r="1019" spans="1:195" x14ac:dyDescent="0.3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c r="GK1019" s="23"/>
      <c r="GL1019" s="23"/>
      <c r="GM1019" s="23"/>
    </row>
    <row r="1020" spans="1:195" x14ac:dyDescent="0.3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c r="GK1020" s="23"/>
      <c r="GL1020" s="23"/>
      <c r="GM1020" s="23"/>
    </row>
    <row r="1021" spans="1:195" x14ac:dyDescent="0.3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c r="GK1021" s="23"/>
      <c r="GL1021" s="23"/>
      <c r="GM1021" s="23"/>
    </row>
    <row r="1022" spans="1:195" x14ac:dyDescent="0.3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c r="GK1022" s="23"/>
      <c r="GL1022" s="23"/>
      <c r="GM1022" s="23"/>
    </row>
    <row r="1023" spans="1:195" x14ac:dyDescent="0.3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c r="GK1023" s="23"/>
      <c r="GL1023" s="23"/>
      <c r="GM1023" s="23"/>
    </row>
    <row r="1024" spans="1:195" x14ac:dyDescent="0.3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c r="GK1024" s="23"/>
      <c r="GL1024" s="23"/>
      <c r="GM1024" s="23"/>
    </row>
    <row r="1025" spans="1:195" x14ac:dyDescent="0.3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c r="GK1025" s="23"/>
      <c r="GL1025" s="23"/>
      <c r="GM1025" s="23"/>
    </row>
    <row r="1026" spans="1:195" x14ac:dyDescent="0.3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c r="GK1026" s="23"/>
      <c r="GL1026" s="23"/>
      <c r="GM1026" s="23"/>
    </row>
    <row r="1027" spans="1:195" x14ac:dyDescent="0.3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c r="GK1027" s="23"/>
      <c r="GL1027" s="23"/>
      <c r="GM1027" s="23"/>
    </row>
    <row r="1028" spans="1:195" x14ac:dyDescent="0.3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c r="GK1028" s="23"/>
      <c r="GL1028" s="23"/>
      <c r="GM1028" s="23"/>
    </row>
    <row r="1029" spans="1:195" x14ac:dyDescent="0.3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c r="GK1029" s="23"/>
      <c r="GL1029" s="23"/>
      <c r="GM1029" s="23"/>
    </row>
    <row r="1030" spans="1:195" x14ac:dyDescent="0.3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c r="GK1030" s="23"/>
      <c r="GL1030" s="23"/>
      <c r="GM1030" s="23"/>
    </row>
    <row r="1031" spans="1:195" x14ac:dyDescent="0.3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c r="GK1031" s="23"/>
      <c r="GL1031" s="23"/>
      <c r="GM1031" s="23"/>
    </row>
    <row r="1032" spans="1:195" x14ac:dyDescent="0.3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c r="GK1032" s="23"/>
      <c r="GL1032" s="23"/>
      <c r="GM1032" s="23"/>
    </row>
    <row r="1033" spans="1:195" x14ac:dyDescent="0.3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c r="GK1033" s="23"/>
      <c r="GL1033" s="23"/>
      <c r="GM1033" s="23"/>
    </row>
    <row r="1034" spans="1:195" x14ac:dyDescent="0.3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c r="GK1034" s="23"/>
      <c r="GL1034" s="23"/>
      <c r="GM1034" s="23"/>
    </row>
    <row r="1035" spans="1:195" x14ac:dyDescent="0.3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c r="GK1035" s="23"/>
      <c r="GL1035" s="23"/>
      <c r="GM1035" s="23"/>
    </row>
    <row r="1036" spans="1:195" x14ac:dyDescent="0.3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c r="GK1036" s="23"/>
      <c r="GL1036" s="23"/>
      <c r="GM1036" s="23"/>
    </row>
    <row r="1037" spans="1:195" x14ac:dyDescent="0.3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c r="GK1037" s="23"/>
      <c r="GL1037" s="23"/>
      <c r="GM1037" s="23"/>
    </row>
    <row r="1038" spans="1:195" x14ac:dyDescent="0.3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c r="GK1038" s="23"/>
      <c r="GL1038" s="23"/>
      <c r="GM1038" s="23"/>
    </row>
    <row r="1039" spans="1:195" x14ac:dyDescent="0.3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c r="GK1039" s="23"/>
      <c r="GL1039" s="23"/>
      <c r="GM1039" s="23"/>
    </row>
    <row r="1040" spans="1:195" x14ac:dyDescent="0.3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c r="GK1040" s="23"/>
      <c r="GL1040" s="23"/>
      <c r="GM1040" s="23"/>
    </row>
    <row r="1041" spans="1:195" x14ac:dyDescent="0.3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c r="GK1041" s="23"/>
      <c r="GL1041" s="23"/>
      <c r="GM1041" s="23"/>
    </row>
    <row r="1042" spans="1:195" x14ac:dyDescent="0.3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c r="GK1042" s="23"/>
      <c r="GL1042" s="23"/>
      <c r="GM1042" s="23"/>
    </row>
    <row r="1043" spans="1:195" x14ac:dyDescent="0.3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c r="GK1043" s="23"/>
      <c r="GL1043" s="23"/>
      <c r="GM1043" s="23"/>
    </row>
    <row r="1044" spans="1:195" x14ac:dyDescent="0.3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c r="GK1044" s="23"/>
      <c r="GL1044" s="23"/>
      <c r="GM1044" s="23"/>
    </row>
    <row r="1045" spans="1:195" x14ac:dyDescent="0.3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c r="GK1045" s="23"/>
      <c r="GL1045" s="23"/>
      <c r="GM1045" s="23"/>
    </row>
    <row r="1046" spans="1:195" x14ac:dyDescent="0.3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c r="GK1046" s="23"/>
      <c r="GL1046" s="23"/>
      <c r="GM1046" s="23"/>
    </row>
    <row r="1047" spans="1:195" x14ac:dyDescent="0.3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c r="GK1047" s="23"/>
      <c r="GL1047" s="23"/>
      <c r="GM1047" s="23"/>
    </row>
    <row r="1048" spans="1:195" x14ac:dyDescent="0.3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c r="GK1048" s="23"/>
      <c r="GL1048" s="23"/>
      <c r="GM1048" s="23"/>
    </row>
    <row r="1049" spans="1:195" x14ac:dyDescent="0.3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c r="GK1049" s="23"/>
      <c r="GL1049" s="23"/>
      <c r="GM1049" s="23"/>
    </row>
    <row r="1050" spans="1:195" x14ac:dyDescent="0.3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c r="GK1050" s="23"/>
      <c r="GL1050" s="23"/>
      <c r="GM1050" s="23"/>
    </row>
    <row r="1051" spans="1:195" x14ac:dyDescent="0.3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c r="GK1051" s="23"/>
      <c r="GL1051" s="23"/>
      <c r="GM1051" s="23"/>
    </row>
    <row r="1052" spans="1:195" x14ac:dyDescent="0.3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c r="GK1052" s="23"/>
      <c r="GL1052" s="23"/>
      <c r="GM1052" s="23"/>
    </row>
    <row r="1053" spans="1:195" x14ac:dyDescent="0.3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c r="GK1053" s="23"/>
      <c r="GL1053" s="23"/>
      <c r="GM1053" s="23"/>
    </row>
    <row r="1054" spans="1:195" x14ac:dyDescent="0.3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c r="GK1054" s="23"/>
      <c r="GL1054" s="23"/>
      <c r="GM1054" s="23"/>
    </row>
    <row r="1055" spans="1:195" x14ac:dyDescent="0.3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c r="GK1055" s="23"/>
      <c r="GL1055" s="23"/>
      <c r="GM1055" s="23"/>
    </row>
    <row r="1056" spans="1:195" x14ac:dyDescent="0.3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c r="GK1056" s="23"/>
      <c r="GL1056" s="23"/>
      <c r="GM1056" s="23"/>
    </row>
    <row r="1057" spans="1:195" x14ac:dyDescent="0.3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c r="GK1057" s="23"/>
      <c r="GL1057" s="23"/>
      <c r="GM1057" s="23"/>
    </row>
    <row r="1058" spans="1:195" x14ac:dyDescent="0.3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c r="GK1058" s="23"/>
      <c r="GL1058" s="23"/>
      <c r="GM1058" s="23"/>
    </row>
    <row r="1059" spans="1:195" x14ac:dyDescent="0.3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c r="GK1059" s="23"/>
      <c r="GL1059" s="23"/>
      <c r="GM1059" s="23"/>
    </row>
    <row r="1060" spans="1:195" x14ac:dyDescent="0.3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c r="GK1060" s="23"/>
      <c r="GL1060" s="23"/>
      <c r="GM1060" s="23"/>
    </row>
    <row r="1061" spans="1:195" x14ac:dyDescent="0.3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c r="GK1061" s="23"/>
      <c r="GL1061" s="23"/>
      <c r="GM1061" s="23"/>
    </row>
    <row r="1062" spans="1:195" x14ac:dyDescent="0.3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c r="GK1062" s="23"/>
      <c r="GL1062" s="23"/>
      <c r="GM1062" s="23"/>
    </row>
    <row r="1063" spans="1:195" x14ac:dyDescent="0.3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c r="GK1063" s="23"/>
      <c r="GL1063" s="23"/>
      <c r="GM1063" s="23"/>
    </row>
    <row r="1064" spans="1:195" x14ac:dyDescent="0.3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c r="GK1064" s="23"/>
      <c r="GL1064" s="23"/>
      <c r="GM1064" s="23"/>
    </row>
    <row r="1065" spans="1:195" x14ac:dyDescent="0.3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c r="GK1065" s="23"/>
      <c r="GL1065" s="23"/>
      <c r="GM1065" s="23"/>
    </row>
    <row r="1066" spans="1:195" x14ac:dyDescent="0.3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c r="GK1066" s="23"/>
      <c r="GL1066" s="23"/>
      <c r="GM1066" s="23"/>
    </row>
    <row r="1067" spans="1:195" x14ac:dyDescent="0.3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c r="GK1067" s="23"/>
      <c r="GL1067" s="23"/>
      <c r="GM1067" s="23"/>
    </row>
    <row r="1068" spans="1:195" x14ac:dyDescent="0.3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c r="GK1068" s="23"/>
      <c r="GL1068" s="23"/>
      <c r="GM1068" s="23"/>
    </row>
    <row r="1069" spans="1:195" x14ac:dyDescent="0.3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c r="GK1069" s="23"/>
      <c r="GL1069" s="23"/>
      <c r="GM1069" s="23"/>
    </row>
    <row r="1070" spans="1:195" x14ac:dyDescent="0.3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c r="GK1070" s="23"/>
      <c r="GL1070" s="23"/>
      <c r="GM1070" s="23"/>
    </row>
    <row r="1071" spans="1:195" x14ac:dyDescent="0.3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c r="GK1071" s="23"/>
      <c r="GL1071" s="23"/>
      <c r="GM1071" s="23"/>
    </row>
    <row r="1072" spans="1:195" x14ac:dyDescent="0.3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c r="GK1072" s="23"/>
      <c r="GL1072" s="23"/>
      <c r="GM1072" s="23"/>
    </row>
    <row r="1073" spans="1:195" x14ac:dyDescent="0.3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c r="GK1073" s="23"/>
      <c r="GL1073" s="23"/>
      <c r="GM1073" s="23"/>
    </row>
    <row r="1074" spans="1:195" x14ac:dyDescent="0.3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c r="GK1074" s="23"/>
      <c r="GL1074" s="23"/>
      <c r="GM1074" s="23"/>
    </row>
    <row r="1075" spans="1:195" x14ac:dyDescent="0.3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c r="GK1075" s="23"/>
      <c r="GL1075" s="23"/>
      <c r="GM1075" s="23"/>
    </row>
    <row r="1076" spans="1:195" x14ac:dyDescent="0.3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c r="GK1076" s="23"/>
      <c r="GL1076" s="23"/>
      <c r="GM1076" s="23"/>
    </row>
    <row r="1077" spans="1:195" x14ac:dyDescent="0.3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c r="GL1077" s="23"/>
      <c r="GM1077" s="23"/>
    </row>
    <row r="1078" spans="1:195" x14ac:dyDescent="0.3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c r="GL1078" s="23"/>
      <c r="GM1078" s="23"/>
    </row>
    <row r="1079" spans="1:195" x14ac:dyDescent="0.3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c r="GK1079" s="23"/>
      <c r="GL1079" s="23"/>
      <c r="GM1079" s="23"/>
    </row>
    <row r="1080" spans="1:195" x14ac:dyDescent="0.3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c r="GK1080" s="23"/>
      <c r="GL1080" s="23"/>
      <c r="GM1080" s="23"/>
    </row>
    <row r="1081" spans="1:195" x14ac:dyDescent="0.3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c r="GK1081" s="23"/>
      <c r="GL1081" s="23"/>
      <c r="GM1081" s="23"/>
    </row>
    <row r="1082" spans="1:195" x14ac:dyDescent="0.3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c r="GK1082" s="23"/>
      <c r="GL1082" s="23"/>
      <c r="GM1082" s="23"/>
    </row>
    <row r="1083" spans="1:195" x14ac:dyDescent="0.3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c r="GK1083" s="23"/>
      <c r="GL1083" s="23"/>
      <c r="GM1083" s="23"/>
    </row>
    <row r="1084" spans="1:195" x14ac:dyDescent="0.3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c r="GK1084" s="23"/>
      <c r="GL1084" s="23"/>
      <c r="GM1084" s="23"/>
    </row>
    <row r="1085" spans="1:195" x14ac:dyDescent="0.3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c r="GK1085" s="23"/>
      <c r="GL1085" s="23"/>
      <c r="GM1085" s="23"/>
    </row>
    <row r="1086" spans="1:195" x14ac:dyDescent="0.3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c r="GK1086" s="23"/>
      <c r="GL1086" s="23"/>
      <c r="GM1086" s="23"/>
    </row>
    <row r="1087" spans="1:195" x14ac:dyDescent="0.3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c r="GK1087" s="23"/>
      <c r="GL1087" s="23"/>
      <c r="GM1087" s="23"/>
    </row>
    <row r="1088" spans="1:195" x14ac:dyDescent="0.3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c r="GK1088" s="23"/>
      <c r="GL1088" s="23"/>
      <c r="GM1088" s="23"/>
    </row>
    <row r="1089" spans="1:195" x14ac:dyDescent="0.3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c r="GK1089" s="23"/>
      <c r="GL1089" s="23"/>
      <c r="GM1089" s="23"/>
    </row>
    <row r="1090" spans="1:195" x14ac:dyDescent="0.3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c r="GK1090" s="23"/>
      <c r="GL1090" s="23"/>
      <c r="GM1090" s="23"/>
    </row>
    <row r="1091" spans="1:195" x14ac:dyDescent="0.3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c r="GK1091" s="23"/>
      <c r="GL1091" s="23"/>
      <c r="GM1091" s="23"/>
    </row>
    <row r="1092" spans="1:195" x14ac:dyDescent="0.3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c r="GK1092" s="23"/>
      <c r="GL1092" s="23"/>
      <c r="GM1092" s="23"/>
    </row>
    <row r="1093" spans="1:195" x14ac:dyDescent="0.3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c r="GK1093" s="23"/>
      <c r="GL1093" s="23"/>
      <c r="GM1093" s="23"/>
    </row>
    <row r="1094" spans="1:195" x14ac:dyDescent="0.3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c r="GK1094" s="23"/>
      <c r="GL1094" s="23"/>
      <c r="GM1094" s="23"/>
    </row>
    <row r="1095" spans="1:195" x14ac:dyDescent="0.3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c r="GK1095" s="23"/>
      <c r="GL1095" s="23"/>
      <c r="GM1095" s="23"/>
    </row>
    <row r="1096" spans="1:195" x14ac:dyDescent="0.3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c r="GK1096" s="23"/>
      <c r="GL1096" s="23"/>
      <c r="GM1096" s="23"/>
    </row>
    <row r="1097" spans="1:195" x14ac:dyDescent="0.3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c r="GK1097" s="23"/>
      <c r="GL1097" s="23"/>
      <c r="GM1097" s="23"/>
    </row>
    <row r="1098" spans="1:195" x14ac:dyDescent="0.3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c r="GK1098" s="23"/>
      <c r="GL1098" s="23"/>
      <c r="GM1098" s="23"/>
    </row>
    <row r="1099" spans="1:195" x14ac:dyDescent="0.3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c r="GK1099" s="23"/>
      <c r="GL1099" s="23"/>
      <c r="GM1099" s="23"/>
    </row>
    <row r="1100" spans="1:195" x14ac:dyDescent="0.3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c r="GK1100" s="23"/>
      <c r="GL1100" s="23"/>
      <c r="GM1100" s="23"/>
    </row>
    <row r="1101" spans="1:195" x14ac:dyDescent="0.3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c r="GK1101" s="23"/>
      <c r="GL1101" s="23"/>
      <c r="GM1101" s="23"/>
    </row>
    <row r="1102" spans="1:195" x14ac:dyDescent="0.3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c r="GL1102" s="23"/>
      <c r="GM1102" s="23"/>
    </row>
    <row r="1103" spans="1:195" x14ac:dyDescent="0.3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c r="GL1103" s="23"/>
      <c r="GM1103" s="23"/>
    </row>
    <row r="1104" spans="1:195" x14ac:dyDescent="0.3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c r="GL1104" s="23"/>
      <c r="GM1104" s="23"/>
    </row>
    <row r="1105" spans="1:195" x14ac:dyDescent="0.3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c r="GL1105" s="23"/>
      <c r="GM1105" s="23"/>
    </row>
    <row r="1106" spans="1:195" x14ac:dyDescent="0.3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c r="GK1106" s="23"/>
      <c r="GL1106" s="23"/>
      <c r="GM1106" s="23"/>
    </row>
    <row r="1107" spans="1:195" x14ac:dyDescent="0.3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c r="GK1107" s="23"/>
      <c r="GL1107" s="23"/>
      <c r="GM1107" s="23"/>
    </row>
    <row r="1108" spans="1:195" x14ac:dyDescent="0.3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c r="GK1108" s="23"/>
      <c r="GL1108" s="23"/>
      <c r="GM1108" s="23"/>
    </row>
    <row r="1109" spans="1:195" x14ac:dyDescent="0.3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c r="GK1109" s="23"/>
      <c r="GL1109" s="23"/>
      <c r="GM1109" s="23"/>
    </row>
    <row r="1110" spans="1:195" x14ac:dyDescent="0.3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c r="GK1110" s="23"/>
      <c r="GL1110" s="23"/>
      <c r="GM1110" s="23"/>
    </row>
    <row r="1111" spans="1:195" x14ac:dyDescent="0.3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c r="GK1111" s="23"/>
      <c r="GL1111" s="23"/>
      <c r="GM1111" s="23"/>
    </row>
    <row r="1112" spans="1:195" x14ac:dyDescent="0.3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c r="GK1112" s="23"/>
      <c r="GL1112" s="23"/>
      <c r="GM1112" s="23"/>
    </row>
    <row r="1113" spans="1:195" x14ac:dyDescent="0.3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c r="GK1113" s="23"/>
      <c r="GL1113" s="23"/>
      <c r="GM1113" s="23"/>
    </row>
    <row r="1114" spans="1:195" x14ac:dyDescent="0.3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c r="GK1114" s="23"/>
      <c r="GL1114" s="23"/>
      <c r="GM1114" s="23"/>
    </row>
    <row r="1115" spans="1:195" x14ac:dyDescent="0.3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c r="GK1115" s="23"/>
      <c r="GL1115" s="23"/>
      <c r="GM1115" s="23"/>
    </row>
    <row r="1116" spans="1:195" x14ac:dyDescent="0.3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c r="GK1116" s="23"/>
      <c r="GL1116" s="23"/>
      <c r="GM1116" s="23"/>
    </row>
    <row r="1117" spans="1:195" x14ac:dyDescent="0.3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c r="GK1117" s="23"/>
      <c r="GL1117" s="23"/>
      <c r="GM1117" s="23"/>
    </row>
    <row r="1118" spans="1:195" x14ac:dyDescent="0.3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c r="GK1118" s="23"/>
      <c r="GL1118" s="23"/>
      <c r="GM1118" s="23"/>
    </row>
    <row r="1119" spans="1:195" x14ac:dyDescent="0.3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c r="GK1119" s="23"/>
      <c r="GL1119" s="23"/>
      <c r="GM1119" s="23"/>
    </row>
    <row r="1120" spans="1:195" x14ac:dyDescent="0.3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c r="GK1120" s="23"/>
      <c r="GL1120" s="23"/>
      <c r="GM1120" s="23"/>
    </row>
    <row r="1121" spans="1:195" x14ac:dyDescent="0.3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c r="GK1121" s="23"/>
      <c r="GL1121" s="23"/>
      <c r="GM1121" s="23"/>
    </row>
    <row r="1122" spans="1:195" x14ac:dyDescent="0.3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c r="GK1122" s="23"/>
      <c r="GL1122" s="23"/>
      <c r="GM1122" s="23"/>
    </row>
    <row r="1123" spans="1:195" x14ac:dyDescent="0.3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c r="GK1123" s="23"/>
      <c r="GL1123" s="23"/>
      <c r="GM1123" s="23"/>
    </row>
    <row r="1124" spans="1:195" x14ac:dyDescent="0.3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c r="GK1124" s="23"/>
      <c r="GL1124" s="23"/>
      <c r="GM1124" s="23"/>
    </row>
    <row r="1125" spans="1:195" x14ac:dyDescent="0.3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c r="GK1125" s="23"/>
      <c r="GL1125" s="23"/>
      <c r="GM1125" s="23"/>
    </row>
    <row r="1126" spans="1:195" x14ac:dyDescent="0.3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c r="GK1126" s="23"/>
      <c r="GL1126" s="23"/>
      <c r="GM1126" s="23"/>
    </row>
    <row r="1127" spans="1:195" x14ac:dyDescent="0.3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c r="GK1127" s="23"/>
      <c r="GL1127" s="23"/>
      <c r="GM1127" s="23"/>
    </row>
    <row r="1128" spans="1:195" x14ac:dyDescent="0.3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c r="GK1128" s="23"/>
      <c r="GL1128" s="23"/>
      <c r="GM1128" s="23"/>
    </row>
    <row r="1129" spans="1:195" x14ac:dyDescent="0.3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c r="GK1129" s="23"/>
      <c r="GL1129" s="23"/>
      <c r="GM1129" s="23"/>
    </row>
    <row r="1130" spans="1:195" x14ac:dyDescent="0.3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c r="GK1130" s="23"/>
      <c r="GL1130" s="23"/>
      <c r="GM1130" s="23"/>
    </row>
    <row r="1131" spans="1:195" x14ac:dyDescent="0.3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c r="GK1131" s="23"/>
      <c r="GL1131" s="23"/>
      <c r="GM1131" s="23"/>
    </row>
    <row r="1132" spans="1:195" x14ac:dyDescent="0.3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c r="GK1132" s="23"/>
      <c r="GL1132" s="23"/>
      <c r="GM1132" s="23"/>
    </row>
    <row r="1133" spans="1:195" x14ac:dyDescent="0.3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c r="GK1133" s="23"/>
      <c r="GL1133" s="23"/>
      <c r="GM1133" s="23"/>
    </row>
    <row r="1134" spans="1:195" x14ac:dyDescent="0.3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c r="GK1134" s="23"/>
      <c r="GL1134" s="23"/>
      <c r="GM1134" s="23"/>
    </row>
    <row r="1135" spans="1:195" x14ac:dyDescent="0.3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c r="GK1135" s="23"/>
      <c r="GL1135" s="23"/>
      <c r="GM1135" s="23"/>
    </row>
    <row r="1136" spans="1:195" x14ac:dyDescent="0.3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c r="GK1136" s="23"/>
      <c r="GL1136" s="23"/>
      <c r="GM1136" s="23"/>
    </row>
    <row r="1137" spans="1:195" x14ac:dyDescent="0.3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c r="GK1137" s="23"/>
      <c r="GL1137" s="23"/>
      <c r="GM1137" s="23"/>
    </row>
    <row r="1138" spans="1:195" x14ac:dyDescent="0.3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c r="GK1138" s="23"/>
      <c r="GL1138" s="23"/>
      <c r="GM1138" s="23"/>
    </row>
    <row r="1139" spans="1:195" x14ac:dyDescent="0.3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c r="GK1139" s="23"/>
      <c r="GL1139" s="23"/>
      <c r="GM1139" s="23"/>
    </row>
    <row r="1140" spans="1:195" x14ac:dyDescent="0.3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c r="GK1140" s="23"/>
      <c r="GL1140" s="23"/>
      <c r="GM1140" s="23"/>
    </row>
    <row r="1141" spans="1:195" x14ac:dyDescent="0.3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c r="GK1141" s="23"/>
      <c r="GL1141" s="23"/>
      <c r="GM1141" s="23"/>
    </row>
    <row r="1142" spans="1:195" x14ac:dyDescent="0.3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c r="GK1142" s="23"/>
      <c r="GL1142" s="23"/>
      <c r="GM1142" s="23"/>
    </row>
    <row r="1143" spans="1:195" x14ac:dyDescent="0.3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c r="GK1143" s="23"/>
      <c r="GL1143" s="23"/>
      <c r="GM1143" s="23"/>
    </row>
    <row r="1144" spans="1:195" x14ac:dyDescent="0.3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c r="GK1144" s="23"/>
      <c r="GL1144" s="23"/>
      <c r="GM1144" s="23"/>
    </row>
    <row r="1145" spans="1:195" x14ac:dyDescent="0.3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c r="GK1145" s="23"/>
      <c r="GL1145" s="23"/>
      <c r="GM1145" s="23"/>
    </row>
    <row r="1146" spans="1:195" x14ac:dyDescent="0.3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c r="GK1146" s="23"/>
      <c r="GL1146" s="23"/>
      <c r="GM1146" s="23"/>
    </row>
    <row r="1147" spans="1:195" x14ac:dyDescent="0.3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c r="GK1147" s="23"/>
      <c r="GL1147" s="23"/>
      <c r="GM1147" s="23"/>
    </row>
    <row r="1148" spans="1:195" x14ac:dyDescent="0.3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c r="GK1148" s="23"/>
      <c r="GL1148" s="23"/>
      <c r="GM1148" s="23"/>
    </row>
    <row r="1149" spans="1:195" x14ac:dyDescent="0.3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c r="GK1149" s="23"/>
      <c r="GL1149" s="23"/>
      <c r="GM1149" s="23"/>
    </row>
    <row r="1150" spans="1:195" x14ac:dyDescent="0.3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c r="GK1150" s="23"/>
      <c r="GL1150" s="23"/>
      <c r="GM1150" s="23"/>
    </row>
    <row r="1151" spans="1:195" x14ac:dyDescent="0.3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c r="GK1151" s="23"/>
      <c r="GL1151" s="23"/>
      <c r="GM1151" s="23"/>
    </row>
    <row r="1152" spans="1:195" x14ac:dyDescent="0.3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c r="GK1152" s="23"/>
      <c r="GL1152" s="23"/>
      <c r="GM1152" s="23"/>
    </row>
    <row r="1153" spans="1:195" x14ac:dyDescent="0.3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c r="GK1153" s="23"/>
      <c r="GL1153" s="23"/>
      <c r="GM1153" s="23"/>
    </row>
    <row r="1154" spans="1:195" x14ac:dyDescent="0.3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c r="GK1154" s="23"/>
      <c r="GL1154" s="23"/>
      <c r="GM1154" s="23"/>
    </row>
    <row r="1155" spans="1:195" x14ac:dyDescent="0.3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c r="GK1155" s="23"/>
      <c r="GL1155" s="23"/>
      <c r="GM1155" s="23"/>
    </row>
    <row r="1156" spans="1:195" x14ac:dyDescent="0.3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c r="GK1156" s="23"/>
      <c r="GL1156" s="23"/>
      <c r="GM1156" s="23"/>
    </row>
    <row r="1157" spans="1:195" x14ac:dyDescent="0.3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c r="GK1157" s="23"/>
      <c r="GL1157" s="23"/>
      <c r="GM1157" s="23"/>
    </row>
    <row r="1158" spans="1:195" x14ac:dyDescent="0.3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c r="GK1158" s="23"/>
      <c r="GL1158" s="23"/>
      <c r="GM1158" s="23"/>
    </row>
    <row r="1159" spans="1:195" x14ac:dyDescent="0.3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c r="GK1159" s="23"/>
      <c r="GL1159" s="23"/>
      <c r="GM1159" s="23"/>
    </row>
    <row r="1160" spans="1:195" x14ac:dyDescent="0.3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c r="GK1160" s="23"/>
      <c r="GL1160" s="23"/>
      <c r="GM1160" s="23"/>
    </row>
    <row r="1161" spans="1:195" x14ac:dyDescent="0.3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c r="GK1161" s="23"/>
      <c r="GL1161" s="23"/>
      <c r="GM1161" s="23"/>
    </row>
    <row r="1162" spans="1:195" x14ac:dyDescent="0.3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c r="GK1162" s="23"/>
      <c r="GL1162" s="23"/>
      <c r="GM1162" s="23"/>
    </row>
    <row r="1163" spans="1:195" x14ac:dyDescent="0.3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c r="GK1163" s="23"/>
      <c r="GL1163" s="23"/>
      <c r="GM1163" s="23"/>
    </row>
    <row r="1164" spans="1:195" x14ac:dyDescent="0.3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c r="GK1164" s="23"/>
      <c r="GL1164" s="23"/>
      <c r="GM1164" s="23"/>
    </row>
    <row r="1165" spans="1:195" x14ac:dyDescent="0.3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c r="GK1165" s="23"/>
      <c r="GL1165" s="23"/>
      <c r="GM1165" s="23"/>
    </row>
    <row r="1166" spans="1:195" x14ac:dyDescent="0.3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c r="GK1166" s="23"/>
      <c r="GL1166" s="23"/>
      <c r="GM1166" s="23"/>
    </row>
    <row r="1167" spans="1:195" x14ac:dyDescent="0.3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c r="GK1167" s="23"/>
      <c r="GL1167" s="23"/>
      <c r="GM1167" s="23"/>
    </row>
    <row r="1168" spans="1:195" x14ac:dyDescent="0.3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c r="GK1168" s="23"/>
      <c r="GL1168" s="23"/>
      <c r="GM1168" s="23"/>
    </row>
    <row r="1169" spans="1:195" x14ac:dyDescent="0.3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c r="GK1169" s="23"/>
      <c r="GL1169" s="23"/>
      <c r="GM1169" s="23"/>
    </row>
    <row r="1170" spans="1:195" x14ac:dyDescent="0.3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c r="GK1170" s="23"/>
      <c r="GL1170" s="23"/>
      <c r="GM1170" s="23"/>
    </row>
    <row r="1171" spans="1:195" x14ac:dyDescent="0.3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c r="GK1171" s="23"/>
      <c r="GL1171" s="23"/>
      <c r="GM1171" s="23"/>
    </row>
    <row r="1172" spans="1:195" x14ac:dyDescent="0.3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c r="GK1172" s="23"/>
      <c r="GL1172" s="23"/>
      <c r="GM1172" s="23"/>
    </row>
  </sheetData>
  <mergeCells count="1">
    <mergeCell ref="A14:K15"/>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36"/>
  <sheetViews>
    <sheetView showGridLines="0" zoomScaleNormal="100" workbookViewId="0">
      <selection activeCell="C17" sqref="C17"/>
    </sheetView>
  </sheetViews>
  <sheetFormatPr defaultColWidth="9.265625" defaultRowHeight="13.5" x14ac:dyDescent="0.35"/>
  <cols>
    <col min="1" max="1" width="6.265625" style="22" customWidth="1"/>
    <col min="2" max="2" width="138.73046875" style="22" customWidth="1"/>
    <col min="3" max="3" width="35.59765625" style="22" bestFit="1" customWidth="1"/>
    <col min="4" max="16384" width="9.265625" style="22"/>
  </cols>
  <sheetData>
    <row r="1" spans="1:22" ht="13.9" x14ac:dyDescent="0.4">
      <c r="A1" s="217" t="s">
        <v>31</v>
      </c>
      <c r="B1" s="306"/>
      <c r="C1" s="306"/>
      <c r="D1" s="216"/>
      <c r="E1" s="216"/>
      <c r="F1" s="216"/>
      <c r="G1" s="216"/>
      <c r="H1" s="216"/>
      <c r="I1" s="216"/>
      <c r="J1" s="216"/>
      <c r="K1" s="216"/>
      <c r="L1" s="216"/>
      <c r="M1" s="216"/>
      <c r="N1" s="216"/>
      <c r="O1" s="216"/>
      <c r="P1" s="216"/>
      <c r="Q1" s="216"/>
      <c r="R1" s="216"/>
      <c r="S1" s="216"/>
      <c r="T1" s="216"/>
      <c r="U1" s="216"/>
      <c r="V1" s="216"/>
    </row>
    <row r="2" spans="1:22" ht="13.9" x14ac:dyDescent="0.4">
      <c r="A2" s="217" t="s">
        <v>32</v>
      </c>
      <c r="B2" s="306"/>
      <c r="C2" s="306"/>
      <c r="D2" s="216"/>
      <c r="E2" s="216"/>
      <c r="F2" s="216"/>
      <c r="G2" s="216"/>
      <c r="H2" s="216"/>
      <c r="I2" s="216"/>
      <c r="J2" s="216"/>
      <c r="K2" s="216"/>
      <c r="L2" s="216"/>
      <c r="M2" s="216"/>
      <c r="N2" s="216"/>
      <c r="O2" s="216"/>
      <c r="P2" s="216"/>
      <c r="Q2" s="216"/>
      <c r="R2" s="216"/>
      <c r="S2" s="216"/>
      <c r="T2" s="216"/>
      <c r="U2" s="216"/>
      <c r="V2" s="216"/>
    </row>
    <row r="3" spans="1:22" ht="99.75" customHeight="1" x14ac:dyDescent="0.35">
      <c r="A3" s="347" t="s">
        <v>33</v>
      </c>
      <c r="B3" s="347"/>
      <c r="C3" s="306"/>
      <c r="D3" s="216"/>
      <c r="E3" s="216"/>
      <c r="F3" s="216"/>
      <c r="G3" s="216"/>
      <c r="H3" s="216"/>
      <c r="I3" s="216"/>
      <c r="J3" s="216"/>
      <c r="K3" s="216"/>
      <c r="L3" s="216"/>
      <c r="M3" s="216"/>
      <c r="N3" s="216"/>
      <c r="O3" s="216"/>
      <c r="P3" s="216"/>
      <c r="Q3" s="216"/>
      <c r="R3" s="216"/>
      <c r="S3" s="216"/>
      <c r="T3" s="216"/>
      <c r="U3" s="216"/>
      <c r="V3" s="216"/>
    </row>
    <row r="4" spans="1:22" ht="13.9" x14ac:dyDescent="0.4">
      <c r="A4" s="217" t="s">
        <v>34</v>
      </c>
      <c r="B4" s="216"/>
      <c r="C4" s="306"/>
      <c r="D4" s="216"/>
      <c r="E4" s="216"/>
      <c r="F4" s="216"/>
      <c r="G4" s="216"/>
      <c r="H4" s="216"/>
      <c r="I4" s="216"/>
      <c r="J4" s="216"/>
      <c r="K4" s="216"/>
      <c r="L4" s="216"/>
      <c r="M4" s="216"/>
      <c r="N4" s="216"/>
      <c r="O4" s="216"/>
      <c r="P4" s="216"/>
      <c r="Q4" s="216"/>
      <c r="R4" s="216"/>
      <c r="S4" s="216"/>
      <c r="T4" s="216"/>
      <c r="U4" s="216"/>
      <c r="V4" s="216"/>
    </row>
    <row r="5" spans="1:22" ht="32.25" customHeight="1" x14ac:dyDescent="0.35">
      <c r="A5" s="348" t="s">
        <v>35</v>
      </c>
      <c r="B5" s="348"/>
      <c r="C5" s="306"/>
      <c r="D5" s="216"/>
      <c r="E5" s="216"/>
      <c r="F5" s="216"/>
      <c r="G5" s="216"/>
      <c r="H5" s="216"/>
      <c r="I5" s="216"/>
      <c r="J5" s="216"/>
      <c r="K5" s="216"/>
      <c r="L5" s="216"/>
      <c r="M5" s="216"/>
      <c r="N5" s="216"/>
      <c r="O5" s="216"/>
      <c r="P5" s="216"/>
      <c r="Q5" s="216"/>
      <c r="R5" s="216"/>
      <c r="S5" s="216"/>
      <c r="T5" s="216"/>
      <c r="U5" s="216"/>
      <c r="V5" s="216"/>
    </row>
    <row r="6" spans="1:22" ht="44.25" customHeight="1" x14ac:dyDescent="0.35">
      <c r="A6" s="349" t="s">
        <v>268</v>
      </c>
      <c r="B6" s="349"/>
      <c r="C6" s="348"/>
      <c r="D6" s="348"/>
      <c r="E6" s="348"/>
      <c r="F6" s="348"/>
      <c r="G6" s="348"/>
      <c r="H6" s="348"/>
      <c r="I6" s="348"/>
      <c r="J6" s="348"/>
      <c r="K6" s="348"/>
      <c r="L6" s="348"/>
      <c r="M6" s="348"/>
      <c r="N6" s="348"/>
      <c r="O6" s="348"/>
      <c r="P6" s="348"/>
      <c r="Q6" s="348"/>
      <c r="R6" s="348"/>
      <c r="S6" s="348"/>
      <c r="T6" s="348"/>
      <c r="U6" s="348"/>
      <c r="V6" s="348"/>
    </row>
    <row r="7" spans="1:22" x14ac:dyDescent="0.35">
      <c r="A7" s="303"/>
      <c r="B7" s="303"/>
      <c r="C7" s="303"/>
      <c r="D7" s="303"/>
      <c r="E7" s="303"/>
      <c r="F7" s="303"/>
      <c r="G7" s="303"/>
      <c r="H7" s="303"/>
      <c r="I7" s="303"/>
      <c r="J7" s="303"/>
      <c r="K7" s="303"/>
      <c r="L7" s="303"/>
      <c r="M7" s="303"/>
      <c r="N7" s="303"/>
      <c r="O7" s="303"/>
      <c r="P7" s="303"/>
      <c r="Q7" s="303"/>
      <c r="R7" s="303"/>
      <c r="S7" s="303"/>
      <c r="T7" s="303"/>
      <c r="U7" s="303"/>
      <c r="V7" s="303"/>
    </row>
    <row r="8" spans="1:22" x14ac:dyDescent="0.35">
      <c r="A8" s="348" t="s">
        <v>36</v>
      </c>
      <c r="B8" s="348"/>
      <c r="C8" s="303"/>
      <c r="D8" s="303"/>
      <c r="E8" s="303"/>
      <c r="F8" s="303"/>
      <c r="G8" s="303"/>
      <c r="H8" s="303"/>
      <c r="I8" s="303"/>
      <c r="J8" s="303"/>
      <c r="K8" s="303"/>
      <c r="L8" s="303"/>
      <c r="M8" s="303"/>
      <c r="N8" s="303"/>
      <c r="O8" s="303"/>
      <c r="P8" s="303"/>
      <c r="Q8" s="303"/>
      <c r="R8" s="303"/>
      <c r="S8" s="303"/>
      <c r="T8" s="303"/>
      <c r="U8" s="303"/>
      <c r="V8" s="303"/>
    </row>
    <row r="9" spans="1:22" x14ac:dyDescent="0.35">
      <c r="A9" s="218" t="s">
        <v>37</v>
      </c>
      <c r="B9" s="303"/>
      <c r="C9" s="303"/>
      <c r="D9" s="303"/>
      <c r="E9" s="303"/>
      <c r="F9" s="303"/>
      <c r="G9" s="303"/>
      <c r="H9" s="303"/>
      <c r="I9" s="303"/>
      <c r="J9" s="303"/>
      <c r="K9" s="303"/>
      <c r="L9" s="303"/>
      <c r="M9" s="303"/>
      <c r="N9" s="303"/>
      <c r="O9" s="303"/>
      <c r="P9" s="303"/>
      <c r="Q9" s="303"/>
      <c r="R9" s="303"/>
      <c r="S9" s="303"/>
      <c r="T9" s="303"/>
      <c r="U9" s="303"/>
      <c r="V9" s="303"/>
    </row>
    <row r="10" spans="1:22" x14ac:dyDescent="0.35">
      <c r="A10" s="218" t="s">
        <v>38</v>
      </c>
      <c r="B10" s="216"/>
      <c r="C10" s="306"/>
      <c r="D10" s="216"/>
      <c r="E10" s="216"/>
      <c r="F10" s="216"/>
      <c r="G10" s="216"/>
      <c r="H10" s="216"/>
      <c r="I10" s="216"/>
      <c r="J10" s="216"/>
      <c r="K10" s="216"/>
      <c r="L10" s="216"/>
      <c r="M10" s="216"/>
      <c r="N10" s="216"/>
      <c r="O10" s="216"/>
      <c r="P10" s="216"/>
      <c r="Q10" s="216"/>
      <c r="R10" s="216"/>
      <c r="S10" s="216"/>
      <c r="T10" s="216"/>
      <c r="U10" s="216"/>
      <c r="V10" s="216"/>
    </row>
    <row r="11" spans="1:22" x14ac:dyDescent="0.35">
      <c r="A11" s="218" t="s">
        <v>39</v>
      </c>
      <c r="B11" s="302"/>
      <c r="C11" s="306"/>
      <c r="D11" s="216"/>
      <c r="E11" s="216"/>
      <c r="F11" s="216"/>
      <c r="G11" s="216"/>
      <c r="H11" s="216"/>
      <c r="I11" s="216"/>
      <c r="J11" s="216"/>
      <c r="K11" s="216"/>
      <c r="L11" s="216"/>
      <c r="M11" s="216"/>
      <c r="N11" s="216"/>
      <c r="O11" s="216"/>
      <c r="P11" s="216"/>
      <c r="Q11" s="216"/>
      <c r="R11" s="216"/>
      <c r="S11" s="216"/>
      <c r="T11" s="216"/>
      <c r="U11" s="216"/>
      <c r="V11" s="216"/>
    </row>
    <row r="12" spans="1:22" s="216" customFormat="1" x14ac:dyDescent="0.35">
      <c r="A12" s="218"/>
      <c r="B12" s="302"/>
      <c r="C12" s="306"/>
    </row>
    <row r="13" spans="1:22" ht="13.9" x14ac:dyDescent="0.4">
      <c r="A13" s="217" t="s">
        <v>40</v>
      </c>
      <c r="B13" s="306"/>
      <c r="C13" s="306"/>
      <c r="D13" s="216"/>
      <c r="E13" s="216"/>
      <c r="F13" s="216"/>
      <c r="G13" s="216"/>
      <c r="H13" s="216"/>
      <c r="I13" s="216"/>
      <c r="J13" s="216"/>
      <c r="K13" s="216"/>
      <c r="L13" s="216"/>
      <c r="M13" s="216"/>
      <c r="N13" s="216"/>
      <c r="O13" s="216"/>
      <c r="P13" s="216"/>
      <c r="Q13" s="216"/>
      <c r="R13" s="216"/>
      <c r="S13" s="216"/>
      <c r="T13" s="216"/>
      <c r="U13" s="216"/>
      <c r="V13" s="216"/>
    </row>
    <row r="14" spans="1:22" x14ac:dyDescent="0.35">
      <c r="A14" s="218" t="s">
        <v>41</v>
      </c>
      <c r="B14" s="306"/>
      <c r="C14" s="306"/>
      <c r="D14" s="216"/>
      <c r="E14" s="216"/>
      <c r="F14" s="216"/>
      <c r="G14" s="216"/>
      <c r="H14" s="216"/>
      <c r="I14" s="216"/>
      <c r="J14" s="216"/>
      <c r="K14" s="216"/>
      <c r="L14" s="216"/>
      <c r="M14" s="216"/>
      <c r="N14" s="216"/>
      <c r="O14" s="216"/>
      <c r="P14" s="216"/>
      <c r="Q14" s="216"/>
      <c r="R14" s="216"/>
      <c r="S14" s="216"/>
      <c r="T14" s="216"/>
      <c r="U14" s="216"/>
      <c r="V14" s="216"/>
    </row>
    <row r="15" spans="1:22" x14ac:dyDescent="0.35">
      <c r="A15" s="306" t="s">
        <v>42</v>
      </c>
      <c r="B15" s="306"/>
      <c r="C15" s="306"/>
      <c r="D15" s="216"/>
      <c r="E15" s="216"/>
      <c r="F15" s="216"/>
      <c r="G15" s="216"/>
      <c r="H15" s="216"/>
      <c r="I15" s="216"/>
      <c r="J15" s="216"/>
      <c r="K15" s="216"/>
      <c r="L15" s="216"/>
      <c r="M15" s="216"/>
      <c r="N15" s="216"/>
      <c r="O15" s="216"/>
      <c r="P15" s="216"/>
      <c r="Q15" s="216"/>
      <c r="R15" s="216"/>
      <c r="S15" s="216"/>
      <c r="T15" s="216"/>
      <c r="U15" s="216"/>
      <c r="V15" s="216"/>
    </row>
    <row r="16" spans="1:22" x14ac:dyDescent="0.35">
      <c r="A16" s="147" t="s">
        <v>43</v>
      </c>
      <c r="B16" s="24" t="s">
        <v>44</v>
      </c>
      <c r="C16" s="24"/>
      <c r="D16" s="216"/>
      <c r="E16" s="216"/>
      <c r="F16" s="216"/>
      <c r="G16" s="216"/>
      <c r="H16" s="216"/>
      <c r="I16" s="216"/>
      <c r="J16" s="216"/>
      <c r="K16" s="216"/>
      <c r="L16" s="216"/>
      <c r="M16" s="216"/>
      <c r="N16" s="216"/>
      <c r="O16" s="216"/>
      <c r="P16" s="216"/>
      <c r="Q16" s="216"/>
      <c r="R16" s="216"/>
      <c r="S16" s="216"/>
      <c r="T16" s="216"/>
      <c r="U16" s="216"/>
      <c r="V16" s="216"/>
    </row>
    <row r="17" spans="1:3" x14ac:dyDescent="0.35">
      <c r="A17" s="147" t="s">
        <v>45</v>
      </c>
      <c r="B17" s="24" t="s">
        <v>46</v>
      </c>
      <c r="C17" s="24"/>
    </row>
    <row r="18" spans="1:3" x14ac:dyDescent="0.35">
      <c r="A18" s="147" t="s">
        <v>47</v>
      </c>
      <c r="B18" s="24" t="s">
        <v>48</v>
      </c>
      <c r="C18" s="24"/>
    </row>
    <row r="19" spans="1:3" x14ac:dyDescent="0.35">
      <c r="A19" s="147" t="s">
        <v>49</v>
      </c>
      <c r="B19" s="24" t="s">
        <v>50</v>
      </c>
      <c r="C19" s="24"/>
    </row>
    <row r="20" spans="1:3" x14ac:dyDescent="0.35">
      <c r="A20" s="147"/>
      <c r="B20" s="24"/>
      <c r="C20" s="24"/>
    </row>
    <row r="21" spans="1:3" x14ac:dyDescent="0.35">
      <c r="A21" s="24" t="s">
        <v>42</v>
      </c>
      <c r="B21" s="24"/>
      <c r="C21" s="24"/>
    </row>
    <row r="22" spans="1:3" ht="84.75" customHeight="1" x14ac:dyDescent="0.35">
      <c r="A22" s="354" t="s">
        <v>51</v>
      </c>
      <c r="B22" s="354"/>
      <c r="C22" s="304"/>
    </row>
    <row r="23" spans="1:3" x14ac:dyDescent="0.35">
      <c r="A23" s="24"/>
      <c r="B23" s="24"/>
      <c r="C23" s="24"/>
    </row>
    <row r="24" spans="1:3" ht="47.25" customHeight="1" x14ac:dyDescent="0.35">
      <c r="A24" s="355" t="s">
        <v>52</v>
      </c>
      <c r="B24" s="355"/>
      <c r="C24" s="24"/>
    </row>
    <row r="25" spans="1:3" x14ac:dyDescent="0.35">
      <c r="A25" s="24" t="s">
        <v>42</v>
      </c>
      <c r="B25" s="24"/>
      <c r="C25" s="24"/>
    </row>
    <row r="26" spans="1:3" ht="120" customHeight="1" x14ac:dyDescent="0.35">
      <c r="A26" s="356" t="s">
        <v>53</v>
      </c>
      <c r="B26" s="357"/>
      <c r="C26" s="24"/>
    </row>
    <row r="27" spans="1:3" x14ac:dyDescent="0.35">
      <c r="A27" s="24" t="s">
        <v>42</v>
      </c>
      <c r="B27" s="24"/>
      <c r="C27" s="24"/>
    </row>
    <row r="28" spans="1:3" ht="87" customHeight="1" x14ac:dyDescent="0.35">
      <c r="A28" s="356" t="s">
        <v>54</v>
      </c>
      <c r="B28" s="357"/>
      <c r="C28" s="24"/>
    </row>
    <row r="29" spans="1:3" x14ac:dyDescent="0.35">
      <c r="A29" s="24"/>
      <c r="B29" s="24"/>
      <c r="C29" s="24"/>
    </row>
    <row r="30" spans="1:3" ht="93" customHeight="1" x14ac:dyDescent="0.35">
      <c r="A30" s="358" t="s">
        <v>55</v>
      </c>
      <c r="B30" s="350"/>
      <c r="C30" s="24"/>
    </row>
    <row r="32" spans="1:3" ht="119.25" customHeight="1" x14ac:dyDescent="0.35">
      <c r="A32" s="350" t="s">
        <v>56</v>
      </c>
      <c r="B32" s="351"/>
      <c r="C32" s="216"/>
    </row>
    <row r="34" spans="1:2" ht="54" customHeight="1" x14ac:dyDescent="0.35">
      <c r="A34" s="352" t="s">
        <v>57</v>
      </c>
      <c r="B34" s="353"/>
    </row>
    <row r="36" spans="1:2" x14ac:dyDescent="0.35">
      <c r="A36" s="350"/>
      <c r="B36" s="351"/>
    </row>
  </sheetData>
  <mergeCells count="22">
    <mergeCell ref="A34:B34"/>
    <mergeCell ref="A36:B36"/>
    <mergeCell ref="A22:B22"/>
    <mergeCell ref="A24:B24"/>
    <mergeCell ref="A26:B26"/>
    <mergeCell ref="A28:B28"/>
    <mergeCell ref="A30:B30"/>
    <mergeCell ref="Q6:R6"/>
    <mergeCell ref="S6:T6"/>
    <mergeCell ref="U6:V6"/>
    <mergeCell ref="A32:B32"/>
    <mergeCell ref="E6:F6"/>
    <mergeCell ref="G6:H6"/>
    <mergeCell ref="I6:J6"/>
    <mergeCell ref="K6:L6"/>
    <mergeCell ref="M6:N6"/>
    <mergeCell ref="A8:B8"/>
    <mergeCell ref="A3:B3"/>
    <mergeCell ref="A5:B5"/>
    <mergeCell ref="A6:B6"/>
    <mergeCell ref="C6:D6"/>
    <mergeCell ref="O6:P6"/>
  </mergeCells>
  <pageMargins left="0.25" right="0.25" top="0.75" bottom="0.75" header="0.3" footer="0.3"/>
  <pageSetup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4002B"/>
    <pageSetUpPr fitToPage="1"/>
  </sheetPr>
  <dimension ref="A1"/>
  <sheetViews>
    <sheetView showGridLines="0" workbookViewId="0">
      <selection activeCell="H35" sqref="H35"/>
    </sheetView>
  </sheetViews>
  <sheetFormatPr defaultColWidth="9.1328125" defaultRowHeight="13.5" x14ac:dyDescent="0.35"/>
  <cols>
    <col min="1" max="16384" width="9.1328125" style="143"/>
  </cols>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30"/>
  <sheetViews>
    <sheetView showGridLines="0" topLeftCell="A4" zoomScale="110" zoomScaleNormal="110" workbookViewId="0">
      <selection activeCell="H13" sqref="H13"/>
    </sheetView>
  </sheetViews>
  <sheetFormatPr defaultColWidth="9.1328125" defaultRowHeight="13.5" outlineLevelCol="1" x14ac:dyDescent="0.35"/>
  <cols>
    <col min="1" max="1" width="61.265625" style="22" bestFit="1" customWidth="1"/>
    <col min="2" max="3" width="24.1328125" style="20" hidden="1" customWidth="1" outlineLevel="1"/>
    <col min="4" max="5" width="22.86328125" style="20" hidden="1" customWidth="1" outlineLevel="1"/>
    <col min="6" max="6" width="19.73046875" style="20" hidden="1" customWidth="1" outlineLevel="1"/>
    <col min="7" max="7" width="22.86328125" style="20" customWidth="1" collapsed="1"/>
    <col min="8" max="8" width="21.3984375" style="20" bestFit="1" customWidth="1"/>
    <col min="9" max="9" width="22.86328125" style="20" hidden="1" customWidth="1" outlineLevel="1"/>
    <col min="10" max="10" width="24.1328125" style="20" hidden="1" customWidth="1" outlineLevel="1"/>
    <col min="11" max="12" width="22.86328125" style="20" hidden="1" customWidth="1" outlineLevel="1"/>
    <col min="13" max="13" width="19.73046875" style="20" hidden="1" customWidth="1" outlineLevel="1"/>
    <col min="14" max="14" width="24.265625" style="20" customWidth="1" collapsed="1"/>
    <col min="15" max="15" width="24.265625" style="20" customWidth="1"/>
    <col min="16" max="16384" width="9.1328125" style="20"/>
  </cols>
  <sheetData>
    <row r="1" spans="1:15" ht="13.9" x14ac:dyDescent="0.4">
      <c r="A1" s="26" t="s">
        <v>58</v>
      </c>
    </row>
    <row r="2" spans="1:15" x14ac:dyDescent="0.35">
      <c r="A2" s="45" t="s">
        <v>59</v>
      </c>
    </row>
    <row r="3" spans="1:15" ht="15" customHeight="1" x14ac:dyDescent="0.4">
      <c r="A3" s="216"/>
      <c r="B3" s="216"/>
      <c r="C3" s="216"/>
      <c r="D3" s="359" t="s">
        <v>60</v>
      </c>
      <c r="E3" s="359"/>
      <c r="F3" s="359"/>
      <c r="G3" s="359"/>
      <c r="H3" s="359"/>
      <c r="I3" s="359"/>
      <c r="J3" s="359"/>
      <c r="K3" s="359"/>
    </row>
    <row r="4" spans="1:15" ht="15" customHeight="1" x14ac:dyDescent="0.4">
      <c r="A4" s="216"/>
      <c r="B4" s="149" t="s">
        <v>61</v>
      </c>
      <c r="C4" s="149" t="s">
        <v>61</v>
      </c>
      <c r="D4" s="149" t="s">
        <v>62</v>
      </c>
      <c r="E4" s="149" t="s">
        <v>62</v>
      </c>
      <c r="F4" s="149" t="s">
        <v>63</v>
      </c>
      <c r="G4" s="312" t="s">
        <v>62</v>
      </c>
      <c r="H4" s="312" t="s">
        <v>264</v>
      </c>
      <c r="I4" s="244" t="s">
        <v>62</v>
      </c>
      <c r="J4" s="149" t="s">
        <v>61</v>
      </c>
      <c r="K4" s="149" t="s">
        <v>62</v>
      </c>
      <c r="L4" s="149" t="s">
        <v>62</v>
      </c>
      <c r="M4" s="149" t="s">
        <v>63</v>
      </c>
      <c r="N4" s="312" t="s">
        <v>62</v>
      </c>
      <c r="O4" s="312" t="s">
        <v>264</v>
      </c>
    </row>
    <row r="5" spans="1:15" ht="13.9" x14ac:dyDescent="0.4">
      <c r="A5" s="216"/>
      <c r="B5" s="150">
        <v>42735</v>
      </c>
      <c r="C5" s="150">
        <v>43100</v>
      </c>
      <c r="D5" s="150">
        <v>43190</v>
      </c>
      <c r="E5" s="150">
        <v>43281</v>
      </c>
      <c r="F5" s="150">
        <v>43281</v>
      </c>
      <c r="G5" s="313">
        <v>43373</v>
      </c>
      <c r="H5" s="313">
        <v>43373</v>
      </c>
      <c r="I5" s="245">
        <v>43465</v>
      </c>
      <c r="J5" s="150">
        <v>43465</v>
      </c>
      <c r="K5" s="150">
        <v>43555</v>
      </c>
      <c r="L5" s="150">
        <v>43646</v>
      </c>
      <c r="M5" s="150">
        <v>43646</v>
      </c>
      <c r="N5" s="313">
        <v>43738</v>
      </c>
      <c r="O5" s="313">
        <v>43738</v>
      </c>
    </row>
    <row r="6" spans="1:15" x14ac:dyDescent="0.35">
      <c r="A6" s="44" t="s">
        <v>64</v>
      </c>
      <c r="B6" s="212">
        <v>6215.7</v>
      </c>
      <c r="C6" s="212">
        <v>6923.9</v>
      </c>
      <c r="D6" s="212">
        <v>1767.7</v>
      </c>
      <c r="E6" s="212">
        <v>1974.3</v>
      </c>
      <c r="F6" s="212">
        <v>3742</v>
      </c>
      <c r="G6" s="212">
        <v>2076</v>
      </c>
      <c r="H6" s="212">
        <v>5818</v>
      </c>
      <c r="I6" s="212">
        <v>2401.9</v>
      </c>
      <c r="J6" s="212">
        <v>8219.9</v>
      </c>
      <c r="K6" s="212">
        <v>1903</v>
      </c>
      <c r="L6" s="212">
        <v>2121.6999999999998</v>
      </c>
      <c r="M6" s="212">
        <v>4024.7</v>
      </c>
      <c r="N6" s="212">
        <v>2118.8000000000002</v>
      </c>
      <c r="O6" s="212">
        <v>6143.5</v>
      </c>
    </row>
    <row r="7" spans="1:15" x14ac:dyDescent="0.35">
      <c r="A7" s="44" t="s">
        <v>65</v>
      </c>
      <c r="B7" s="213"/>
      <c r="C7" s="213"/>
      <c r="D7" s="213"/>
      <c r="E7" s="213"/>
      <c r="F7" s="213"/>
      <c r="G7" s="213"/>
      <c r="H7" s="213"/>
      <c r="I7" s="213"/>
      <c r="J7" s="213"/>
      <c r="K7" s="213"/>
      <c r="L7" s="213"/>
      <c r="M7" s="213"/>
      <c r="N7" s="213"/>
      <c r="O7" s="213"/>
    </row>
    <row r="8" spans="1:15" x14ac:dyDescent="0.35">
      <c r="A8" s="48" t="s">
        <v>66</v>
      </c>
      <c r="B8" s="213">
        <v>5067.817330702349</v>
      </c>
      <c r="C8" s="213">
        <v>5639.8</v>
      </c>
      <c r="D8" s="213">
        <v>1473.8</v>
      </c>
      <c r="E8" s="213">
        <v>1565.8</v>
      </c>
      <c r="F8" s="213">
        <v>3039.6</v>
      </c>
      <c r="G8" s="213">
        <v>1687.4</v>
      </c>
      <c r="H8" s="213">
        <v>4727</v>
      </c>
      <c r="I8" s="213">
        <v>1915.4</v>
      </c>
      <c r="J8" s="213">
        <v>6642.4</v>
      </c>
      <c r="K8" s="213">
        <v>1564.8</v>
      </c>
      <c r="L8" s="213">
        <v>1687.1</v>
      </c>
      <c r="M8" s="213">
        <v>3251.9</v>
      </c>
      <c r="N8" s="213">
        <v>1692.2</v>
      </c>
      <c r="O8" s="213">
        <v>4944.1000000000004</v>
      </c>
    </row>
    <row r="9" spans="1:15" x14ac:dyDescent="0.35">
      <c r="A9" s="48" t="s">
        <v>67</v>
      </c>
      <c r="B9" s="213">
        <v>1150.5551046149562</v>
      </c>
      <c r="C9" s="213">
        <v>1156.0999999999999</v>
      </c>
      <c r="D9" s="213">
        <v>295.59999999999997</v>
      </c>
      <c r="E9" s="213">
        <v>312.60000000000002</v>
      </c>
      <c r="F9" s="213">
        <v>608.20000000000005</v>
      </c>
      <c r="G9" s="213">
        <v>297.60000000000002</v>
      </c>
      <c r="H9" s="213">
        <v>905.8</v>
      </c>
      <c r="I9" s="213">
        <v>365.3</v>
      </c>
      <c r="J9" s="213">
        <v>1271.0999999999999</v>
      </c>
      <c r="K9" s="213">
        <v>286.8</v>
      </c>
      <c r="L9" s="213">
        <v>306.89999999999998</v>
      </c>
      <c r="M9" s="213">
        <v>593.70000000000005</v>
      </c>
      <c r="N9" s="213">
        <v>315.2</v>
      </c>
      <c r="O9" s="213">
        <v>908.9</v>
      </c>
    </row>
    <row r="10" spans="1:15" x14ac:dyDescent="0.35">
      <c r="A10" s="48" t="s">
        <v>68</v>
      </c>
      <c r="B10" s="213">
        <v>260.60000000000002</v>
      </c>
      <c r="C10" s="213">
        <v>270.60000000000002</v>
      </c>
      <c r="D10" s="213">
        <v>69.8</v>
      </c>
      <c r="E10" s="213">
        <v>71.599999999999994</v>
      </c>
      <c r="F10" s="213">
        <v>141.4</v>
      </c>
      <c r="G10" s="213">
        <v>71.599999999999994</v>
      </c>
      <c r="H10" s="213">
        <v>213</v>
      </c>
      <c r="I10" s="213">
        <v>77</v>
      </c>
      <c r="J10" s="213">
        <v>290</v>
      </c>
      <c r="K10" s="213">
        <v>73.5</v>
      </c>
      <c r="L10" s="213">
        <v>74.3</v>
      </c>
      <c r="M10" s="213">
        <v>147.80000000000001</v>
      </c>
      <c r="N10" s="213">
        <v>75</v>
      </c>
      <c r="O10" s="213">
        <v>222.8</v>
      </c>
    </row>
    <row r="11" spans="1:15" x14ac:dyDescent="0.35">
      <c r="A11" s="48" t="s">
        <v>69</v>
      </c>
      <c r="B11" s="213">
        <v>32.1</v>
      </c>
      <c r="C11" s="213">
        <v>28.5</v>
      </c>
      <c r="D11" s="213">
        <v>10.4</v>
      </c>
      <c r="E11" s="213">
        <v>-6.4</v>
      </c>
      <c r="F11" s="213">
        <v>4</v>
      </c>
      <c r="G11" s="213">
        <v>-1.2</v>
      </c>
      <c r="H11" s="213">
        <v>2.8</v>
      </c>
      <c r="I11" s="213">
        <v>1</v>
      </c>
      <c r="J11" s="213">
        <v>3.8</v>
      </c>
      <c r="K11" s="213">
        <v>3.9</v>
      </c>
      <c r="L11" s="213">
        <v>0.2</v>
      </c>
      <c r="M11" s="213">
        <v>4.0999999999999996</v>
      </c>
      <c r="N11" s="213">
        <v>-0.6</v>
      </c>
      <c r="O11" s="213">
        <v>3.5</v>
      </c>
    </row>
    <row r="12" spans="1:15" x14ac:dyDescent="0.35">
      <c r="A12" s="70" t="s">
        <v>13</v>
      </c>
      <c r="B12" s="214">
        <f t="shared" ref="B12:J12" si="0">SUM(B8:B11)</f>
        <v>6511.0724353173064</v>
      </c>
      <c r="C12" s="214">
        <f t="shared" si="0"/>
        <v>7095</v>
      </c>
      <c r="D12" s="214">
        <f t="shared" si="0"/>
        <v>1849.6</v>
      </c>
      <c r="E12" s="214">
        <v>1943.6</v>
      </c>
      <c r="F12" s="214">
        <v>3793.2</v>
      </c>
      <c r="G12" s="214">
        <v>2055.4</v>
      </c>
      <c r="H12" s="214">
        <v>5848.6</v>
      </c>
      <c r="I12" s="214">
        <f t="shared" si="0"/>
        <v>2358.7000000000003</v>
      </c>
      <c r="J12" s="214">
        <f t="shared" si="0"/>
        <v>8207.2999999999993</v>
      </c>
      <c r="K12" s="214">
        <f>SUM(K8:K11)</f>
        <v>1929</v>
      </c>
      <c r="L12" s="214">
        <v>2068.5</v>
      </c>
      <c r="M12" s="214">
        <v>3997.5</v>
      </c>
      <c r="N12" s="214">
        <v>2081.8000000000002</v>
      </c>
      <c r="O12" s="214">
        <v>6079.3</v>
      </c>
    </row>
    <row r="13" spans="1:15" ht="13.9" x14ac:dyDescent="0.4">
      <c r="A13" s="43" t="s">
        <v>70</v>
      </c>
      <c r="B13" s="215">
        <f t="shared" ref="B13:K13" si="1">B6-B12</f>
        <v>-295.37243531730655</v>
      </c>
      <c r="C13" s="215">
        <f t="shared" si="1"/>
        <v>-171.10000000000036</v>
      </c>
      <c r="D13" s="215">
        <f t="shared" si="1"/>
        <v>-81.899999999999864</v>
      </c>
      <c r="E13" s="215">
        <v>30.7</v>
      </c>
      <c r="F13" s="215">
        <v>-51.2</v>
      </c>
      <c r="G13" s="215">
        <v>20.6</v>
      </c>
      <c r="H13" s="215">
        <v>-30.6</v>
      </c>
      <c r="I13" s="215">
        <f t="shared" si="1"/>
        <v>43.199999999999818</v>
      </c>
      <c r="J13" s="215">
        <f t="shared" si="1"/>
        <v>12.600000000000364</v>
      </c>
      <c r="K13" s="215">
        <f t="shared" si="1"/>
        <v>-26</v>
      </c>
      <c r="L13" s="215">
        <v>53.2</v>
      </c>
      <c r="M13" s="215">
        <v>27.2</v>
      </c>
      <c r="N13" s="215">
        <v>37</v>
      </c>
      <c r="O13" s="215">
        <v>64.2</v>
      </c>
    </row>
    <row r="14" spans="1:15" x14ac:dyDescent="0.35">
      <c r="A14" s="44" t="s">
        <v>71</v>
      </c>
      <c r="B14" s="96">
        <v>-171.8</v>
      </c>
      <c r="C14" s="96">
        <v>-183.1</v>
      </c>
      <c r="D14" s="96">
        <v>-44.4</v>
      </c>
      <c r="E14" s="96">
        <v>-52</v>
      </c>
      <c r="F14" s="96">
        <v>-96.4</v>
      </c>
      <c r="G14" s="96">
        <v>-92.7</v>
      </c>
      <c r="H14" s="96">
        <v>-189.1</v>
      </c>
      <c r="I14" s="96">
        <v>-39.700000000000003</v>
      </c>
      <c r="J14" s="96">
        <v>-228.8</v>
      </c>
      <c r="K14" s="96">
        <v>-37.200000000000003</v>
      </c>
      <c r="L14" s="96">
        <v>-38.200000000000003</v>
      </c>
      <c r="M14" s="96">
        <v>-75.400000000000006</v>
      </c>
      <c r="N14" s="96">
        <v>-37.4</v>
      </c>
      <c r="O14" s="96">
        <v>-112.8</v>
      </c>
    </row>
    <row r="15" spans="1:15" x14ac:dyDescent="0.35">
      <c r="A15" s="44" t="s">
        <v>72</v>
      </c>
      <c r="B15" s="96">
        <v>5.9</v>
      </c>
      <c r="C15" s="96">
        <v>1.4</v>
      </c>
      <c r="D15" s="96">
        <v>0.4</v>
      </c>
      <c r="E15" s="96">
        <v>0.4</v>
      </c>
      <c r="F15" s="96">
        <v>0.8</v>
      </c>
      <c r="G15" s="96">
        <v>0.4</v>
      </c>
      <c r="H15" s="96">
        <v>1.2</v>
      </c>
      <c r="I15" s="96">
        <v>0.7</v>
      </c>
      <c r="J15" s="96">
        <v>1.9</v>
      </c>
      <c r="K15" s="96">
        <v>0.8</v>
      </c>
      <c r="L15" s="96">
        <v>0.5</v>
      </c>
      <c r="M15" s="96">
        <v>1.3</v>
      </c>
      <c r="N15" s="96">
        <v>0.7</v>
      </c>
      <c r="O15" s="96">
        <v>2</v>
      </c>
    </row>
    <row r="16" spans="1:15" x14ac:dyDescent="0.35">
      <c r="A16" s="44" t="s">
        <v>73</v>
      </c>
      <c r="B16" s="96">
        <v>2.4</v>
      </c>
      <c r="C16" s="96">
        <v>11</v>
      </c>
      <c r="D16" s="96">
        <v>1</v>
      </c>
      <c r="E16" s="96">
        <v>2</v>
      </c>
      <c r="F16" s="96">
        <v>3</v>
      </c>
      <c r="G16" s="96">
        <v>-0.3</v>
      </c>
      <c r="H16" s="96">
        <v>2.7</v>
      </c>
      <c r="I16" s="96">
        <v>0.8</v>
      </c>
      <c r="J16" s="96">
        <v>3.5</v>
      </c>
      <c r="K16" s="96">
        <v>0.6</v>
      </c>
      <c r="L16" s="96">
        <v>2.2000000000000002</v>
      </c>
      <c r="M16" s="96">
        <v>2.8</v>
      </c>
      <c r="N16" s="96">
        <v>0.4</v>
      </c>
      <c r="O16" s="96">
        <v>3.2</v>
      </c>
    </row>
    <row r="17" spans="1:15" ht="13.9" x14ac:dyDescent="0.4">
      <c r="A17" s="71" t="s">
        <v>74</v>
      </c>
      <c r="B17" s="97">
        <f t="shared" ref="B17:K17" si="2">B13+SUM(B14:B16)</f>
        <v>-458.87243531730655</v>
      </c>
      <c r="C17" s="97">
        <f t="shared" si="2"/>
        <v>-341.80000000000035</v>
      </c>
      <c r="D17" s="97">
        <f t="shared" si="2"/>
        <v>-124.89999999999986</v>
      </c>
      <c r="E17" s="97">
        <v>-18.899999999999999</v>
      </c>
      <c r="F17" s="97">
        <v>-143.80000000000001</v>
      </c>
      <c r="G17" s="97">
        <v>-72</v>
      </c>
      <c r="H17" s="97">
        <v>-215.8</v>
      </c>
      <c r="I17" s="97">
        <f t="shared" si="2"/>
        <v>4.9999999999998153</v>
      </c>
      <c r="J17" s="97">
        <f t="shared" si="2"/>
        <v>-210.79999999999964</v>
      </c>
      <c r="K17" s="97">
        <f t="shared" si="2"/>
        <v>-61.800000000000004</v>
      </c>
      <c r="L17" s="97">
        <v>17.7</v>
      </c>
      <c r="M17" s="97">
        <v>-44.1</v>
      </c>
      <c r="N17" s="97">
        <v>0.7</v>
      </c>
      <c r="O17" s="97">
        <v>-43.4</v>
      </c>
    </row>
    <row r="18" spans="1:15" x14ac:dyDescent="0.35">
      <c r="A18" s="227" t="s">
        <v>75</v>
      </c>
      <c r="B18" s="189">
        <v>-24.317253233120823</v>
      </c>
      <c r="C18" s="189">
        <v>-120.50333769433942</v>
      </c>
      <c r="D18" s="189">
        <v>-32</v>
      </c>
      <c r="E18" s="189">
        <v>14.6</v>
      </c>
      <c r="F18" s="189">
        <v>-17.399999999999999</v>
      </c>
      <c r="G18" s="189">
        <v>-30.6</v>
      </c>
      <c r="H18" s="189">
        <v>-48</v>
      </c>
      <c r="I18" s="189">
        <v>23</v>
      </c>
      <c r="J18" s="189">
        <v>-25</v>
      </c>
      <c r="K18" s="189">
        <v>-40.9</v>
      </c>
      <c r="L18" s="189">
        <v>11.4</v>
      </c>
      <c r="M18" s="189">
        <v>-29.5</v>
      </c>
      <c r="N18" s="189">
        <v>-11</v>
      </c>
      <c r="O18" s="189">
        <v>-40.5</v>
      </c>
    </row>
    <row r="19" spans="1:15" ht="13.9" x14ac:dyDescent="0.4">
      <c r="A19" s="43" t="s">
        <v>76</v>
      </c>
      <c r="B19" s="229">
        <f t="shared" ref="B19:K19" si="3">B17-B18</f>
        <v>-434.55518208418573</v>
      </c>
      <c r="C19" s="229">
        <f t="shared" si="3"/>
        <v>-221.29666230566093</v>
      </c>
      <c r="D19" s="229">
        <f t="shared" si="3"/>
        <v>-92.899999999999864</v>
      </c>
      <c r="E19" s="229">
        <v>-33.5</v>
      </c>
      <c r="F19" s="229">
        <v>-126.4</v>
      </c>
      <c r="G19" s="229">
        <v>-41.4</v>
      </c>
      <c r="H19" s="229">
        <v>-167.8</v>
      </c>
      <c r="I19" s="229">
        <f t="shared" si="3"/>
        <v>-18.000000000000185</v>
      </c>
      <c r="J19" s="229">
        <f t="shared" si="3"/>
        <v>-185.79999999999964</v>
      </c>
      <c r="K19" s="229">
        <f t="shared" si="3"/>
        <v>-20.900000000000006</v>
      </c>
      <c r="L19" s="229">
        <v>6.3</v>
      </c>
      <c r="M19" s="229">
        <v>-14.6</v>
      </c>
      <c r="N19" s="229">
        <v>11.7</v>
      </c>
      <c r="O19" s="229">
        <v>-2.9</v>
      </c>
    </row>
    <row r="20" spans="1:15" x14ac:dyDescent="0.35">
      <c r="A20" s="227" t="s">
        <v>77</v>
      </c>
      <c r="B20" s="228">
        <v>-0.4</v>
      </c>
      <c r="C20" s="228">
        <v>0</v>
      </c>
      <c r="D20" s="228">
        <v>0</v>
      </c>
      <c r="E20" s="228">
        <v>0</v>
      </c>
      <c r="F20" s="228">
        <v>0</v>
      </c>
      <c r="G20" s="228">
        <v>0</v>
      </c>
      <c r="H20" s="228">
        <v>0</v>
      </c>
      <c r="I20" s="228">
        <v>0</v>
      </c>
      <c r="J20" s="228">
        <v>0</v>
      </c>
      <c r="K20" s="228">
        <v>0</v>
      </c>
      <c r="L20" s="228">
        <v>0</v>
      </c>
      <c r="M20" s="228">
        <v>0</v>
      </c>
      <c r="N20" s="228">
        <v>0</v>
      </c>
      <c r="O20" s="228">
        <v>0</v>
      </c>
    </row>
    <row r="21" spans="1:15" ht="14.25" thickBot="1" x14ac:dyDescent="0.45">
      <c r="A21" s="72" t="s">
        <v>78</v>
      </c>
      <c r="B21" s="266">
        <f t="shared" ref="B21:K21" si="4">B19-B20</f>
        <v>-434.15518208418575</v>
      </c>
      <c r="C21" s="98">
        <f t="shared" si="4"/>
        <v>-221.29666230566093</v>
      </c>
      <c r="D21" s="98">
        <f t="shared" si="4"/>
        <v>-92.899999999999864</v>
      </c>
      <c r="E21" s="98">
        <f>E19</f>
        <v>-33.5</v>
      </c>
      <c r="F21" s="98">
        <v>-126.4</v>
      </c>
      <c r="G21" s="98">
        <v>-41.4</v>
      </c>
      <c r="H21" s="98">
        <v>-167.8</v>
      </c>
      <c r="I21" s="98">
        <f t="shared" si="4"/>
        <v>-18.000000000000185</v>
      </c>
      <c r="J21" s="98">
        <f t="shared" si="4"/>
        <v>-185.79999999999964</v>
      </c>
      <c r="K21" s="98">
        <f t="shared" si="4"/>
        <v>-20.900000000000006</v>
      </c>
      <c r="L21" s="98">
        <v>6.3</v>
      </c>
      <c r="M21" s="98">
        <v>-14.6</v>
      </c>
      <c r="N21" s="98">
        <v>11.7</v>
      </c>
      <c r="O21" s="98">
        <v>-2.9</v>
      </c>
    </row>
    <row r="22" spans="1:15" ht="13.9" thickTop="1" x14ac:dyDescent="0.35">
      <c r="A22" s="44"/>
      <c r="B22" s="268"/>
      <c r="C22" s="268"/>
      <c r="D22" s="268"/>
      <c r="E22" s="268"/>
      <c r="F22" s="268"/>
      <c r="G22" s="268"/>
      <c r="H22" s="268"/>
      <c r="I22" s="268"/>
      <c r="J22" s="268"/>
      <c r="K22" s="268"/>
      <c r="L22" s="268"/>
      <c r="M22" s="268"/>
      <c r="N22" s="268"/>
      <c r="O22" s="268"/>
    </row>
    <row r="23" spans="1:15" s="146" customFormat="1" x14ac:dyDescent="0.35">
      <c r="A23" s="81" t="s">
        <v>79</v>
      </c>
      <c r="B23" s="230"/>
      <c r="C23" s="230"/>
      <c r="D23" s="230"/>
      <c r="E23" s="230"/>
      <c r="F23" s="230"/>
      <c r="G23" s="230"/>
      <c r="H23" s="230"/>
      <c r="I23" s="230"/>
      <c r="J23" s="230"/>
      <c r="K23" s="230"/>
      <c r="L23" s="230"/>
      <c r="M23" s="230"/>
      <c r="N23" s="230"/>
      <c r="O23" s="230"/>
    </row>
    <row r="24" spans="1:15" ht="27" x14ac:dyDescent="0.35">
      <c r="A24" s="284" t="s">
        <v>80</v>
      </c>
      <c r="B24" s="285">
        <f>$B$21/$B$25</f>
        <v>-3.0704043994638313</v>
      </c>
      <c r="C24" s="285">
        <f>$C$21/$C$25</f>
        <v>-1.5378503287398257</v>
      </c>
      <c r="D24" s="285">
        <f>$D$21/$D$25</f>
        <v>-0.63936682725395633</v>
      </c>
      <c r="E24" s="285">
        <v>-0.23</v>
      </c>
      <c r="F24" s="285">
        <v>-0.87</v>
      </c>
      <c r="G24" s="285">
        <v>-0.23</v>
      </c>
      <c r="H24" s="285">
        <v>-1.06</v>
      </c>
      <c r="I24" s="285">
        <f>$I$21/$I$25</f>
        <v>-8.6124401913876478E-2</v>
      </c>
      <c r="J24" s="285">
        <f>$J$21/$J$25</f>
        <v>-1.0852803738317738</v>
      </c>
      <c r="K24" s="285">
        <f>$K$21/$K$25</f>
        <v>-9.6483464972671212E-2</v>
      </c>
      <c r="L24" s="285">
        <v>0.03</v>
      </c>
      <c r="M24" s="285">
        <v>-7.0000000000000007E-2</v>
      </c>
      <c r="N24" s="285">
        <v>0.05</v>
      </c>
      <c r="O24" s="285">
        <v>-0.01</v>
      </c>
    </row>
    <row r="25" spans="1:15" ht="27" x14ac:dyDescent="0.35">
      <c r="A25" s="284" t="s">
        <v>81</v>
      </c>
      <c r="B25" s="230">
        <v>141.4</v>
      </c>
      <c r="C25" s="230">
        <v>143.9</v>
      </c>
      <c r="D25" s="230">
        <v>145.30000000000001</v>
      </c>
      <c r="E25" s="230">
        <v>145.69999999999999</v>
      </c>
      <c r="F25" s="230">
        <v>145.5</v>
      </c>
      <c r="G25" s="230">
        <v>184</v>
      </c>
      <c r="H25" s="230">
        <v>158.5</v>
      </c>
      <c r="I25" s="230">
        <v>209</v>
      </c>
      <c r="J25" s="230">
        <v>171.2</v>
      </c>
      <c r="K25" s="230">
        <v>216.61742772111157</v>
      </c>
      <c r="L25" s="230">
        <v>216.9</v>
      </c>
      <c r="M25" s="230">
        <v>216.8</v>
      </c>
      <c r="N25" s="230">
        <v>218</v>
      </c>
      <c r="O25" s="230">
        <v>217.2</v>
      </c>
    </row>
    <row r="26" spans="1:15" s="146" customFormat="1" x14ac:dyDescent="0.35">
      <c r="A26" s="81" t="s">
        <v>82</v>
      </c>
      <c r="B26" s="286"/>
      <c r="C26" s="286"/>
      <c r="D26" s="286"/>
      <c r="E26" s="286"/>
      <c r="F26" s="286"/>
      <c r="G26" s="286"/>
      <c r="H26" s="286"/>
      <c r="I26" s="286"/>
      <c r="J26" s="286"/>
      <c r="K26" s="286"/>
      <c r="L26" s="286"/>
      <c r="M26" s="286"/>
      <c r="N26" s="286"/>
      <c r="O26" s="286"/>
    </row>
    <row r="27" spans="1:15" ht="28.5" customHeight="1" x14ac:dyDescent="0.35">
      <c r="A27" s="284" t="s">
        <v>83</v>
      </c>
      <c r="B27" s="285">
        <v>-3.0704043994638313</v>
      </c>
      <c r="C27" s="285">
        <v>-1.5378503287398257</v>
      </c>
      <c r="D27" s="285">
        <v>-0.63936682725395633</v>
      </c>
      <c r="E27" s="285">
        <v>-0.23</v>
      </c>
      <c r="F27" s="285">
        <v>-0.87</v>
      </c>
      <c r="G27" s="285">
        <v>-0.23</v>
      </c>
      <c r="H27" s="285">
        <v>-1.06</v>
      </c>
      <c r="I27" s="285">
        <v>-8.6124401913876478E-2</v>
      </c>
      <c r="J27" s="285">
        <v>-1.0852803738317738</v>
      </c>
      <c r="K27" s="285">
        <v>-9.6483464972671212E-2</v>
      </c>
      <c r="L27" s="285">
        <v>0.03</v>
      </c>
      <c r="M27" s="285">
        <v>-7.0000000000000007E-2</v>
      </c>
      <c r="N27" s="285">
        <v>0.05</v>
      </c>
      <c r="O27" s="285">
        <v>-0.01</v>
      </c>
    </row>
    <row r="28" spans="1:15" ht="27" x14ac:dyDescent="0.35">
      <c r="A28" s="284" t="s">
        <v>84</v>
      </c>
      <c r="B28" s="230">
        <v>141.4</v>
      </c>
      <c r="C28" s="230">
        <v>143.9</v>
      </c>
      <c r="D28" s="230">
        <v>145.30000000000001</v>
      </c>
      <c r="E28" s="230">
        <v>145.69999999999999</v>
      </c>
      <c r="F28" s="230">
        <v>145.5</v>
      </c>
      <c r="G28" s="230">
        <v>184</v>
      </c>
      <c r="H28" s="230">
        <v>158.5</v>
      </c>
      <c r="I28" s="230">
        <v>209</v>
      </c>
      <c r="J28" s="230">
        <v>171.2</v>
      </c>
      <c r="K28" s="230">
        <v>216.61742772111157</v>
      </c>
      <c r="L28" s="230">
        <v>224.8</v>
      </c>
      <c r="M28" s="230">
        <v>216.8</v>
      </c>
      <c r="N28" s="230">
        <v>224.5</v>
      </c>
      <c r="O28" s="230">
        <v>217.2</v>
      </c>
    </row>
    <row r="29" spans="1:15" x14ac:dyDescent="0.35">
      <c r="A29" s="216"/>
      <c r="B29" s="58"/>
      <c r="C29" s="58"/>
      <c r="D29" s="58"/>
      <c r="E29" s="58"/>
      <c r="F29" s="58"/>
      <c r="G29" s="58"/>
      <c r="H29" s="58"/>
      <c r="I29" s="58"/>
      <c r="J29" s="58"/>
      <c r="K29" s="58"/>
      <c r="L29" s="58"/>
      <c r="M29" s="58"/>
      <c r="N29" s="58"/>
      <c r="O29" s="58"/>
    </row>
    <row r="30" spans="1:15" x14ac:dyDescent="0.35">
      <c r="A30" s="216"/>
      <c r="B30" s="269"/>
      <c r="C30" s="269"/>
      <c r="D30" s="269"/>
      <c r="E30" s="269"/>
      <c r="F30" s="269"/>
      <c r="G30" s="269"/>
      <c r="H30" s="269"/>
      <c r="I30" s="269"/>
      <c r="J30" s="269"/>
      <c r="K30" s="269"/>
      <c r="L30" s="269"/>
      <c r="M30" s="269"/>
      <c r="N30" s="269"/>
      <c r="O30" s="269"/>
    </row>
  </sheetData>
  <mergeCells count="1">
    <mergeCell ref="D3:K3"/>
  </mergeCells>
  <pageMargins left="0.25" right="0.25" top="0.75" bottom="0.75" header="0.3" footer="0.3"/>
  <pageSetup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4002B"/>
    <pageSetUpPr fitToPage="1"/>
  </sheetPr>
  <dimension ref="A1"/>
  <sheetViews>
    <sheetView showGridLines="0" workbookViewId="0">
      <selection activeCell="F20" sqref="F20"/>
    </sheetView>
  </sheetViews>
  <sheetFormatPr defaultColWidth="9.1328125" defaultRowHeight="13.5" x14ac:dyDescent="0.35"/>
  <cols>
    <col min="1" max="16384" width="9.1328125" style="143"/>
  </cols>
  <sheetData/>
  <pageMargins left="0.25" right="0.25"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BJ43"/>
  <sheetViews>
    <sheetView showGridLines="0" zoomScaleNormal="100" workbookViewId="0">
      <pane xSplit="2" ySplit="4" topLeftCell="T5" activePane="bottomRight" state="frozen"/>
      <selection pane="topRight" activeCell="J30" sqref="J30"/>
      <selection pane="bottomLeft" activeCell="J30" sqref="J30"/>
      <selection pane="bottomRight" activeCell="W13" sqref="W13"/>
    </sheetView>
  </sheetViews>
  <sheetFormatPr defaultColWidth="11.73046875" defaultRowHeight="13.5" outlineLevelCol="1" x14ac:dyDescent="0.35"/>
  <cols>
    <col min="1" max="1" width="44.86328125" style="27" bestFit="1" customWidth="1"/>
    <col min="2" max="2" width="1.73046875" style="29" customWidth="1"/>
    <col min="3" max="3" width="11.59765625" style="29" hidden="1" customWidth="1" outlineLevel="1"/>
    <col min="4" max="4" width="8.73046875" style="29" hidden="1" customWidth="1" outlineLevel="1"/>
    <col min="5" max="5" width="14" style="29" hidden="1" customWidth="1" outlineLevel="1"/>
    <col min="6" max="6" width="16" style="29" hidden="1" customWidth="1" outlineLevel="1"/>
    <col min="7" max="7" width="4" style="29" hidden="1" customWidth="1" outlineLevel="1"/>
    <col min="8" max="8" width="11.59765625" style="141" hidden="1" customWidth="1" collapsed="1"/>
    <col min="9" max="9" width="8.73046875" style="141" hidden="1" customWidth="1"/>
    <col min="10" max="10" width="14" style="141" hidden="1" customWidth="1"/>
    <col min="11" max="11" width="16" style="141" hidden="1" customWidth="1"/>
    <col min="12" max="12" width="2.73046875" style="141" customWidth="1"/>
    <col min="13" max="13" width="11.59765625" style="141" hidden="1" customWidth="1" outlineLevel="1"/>
    <col min="14" max="14" width="8.73046875" style="141" hidden="1" customWidth="1" outlineLevel="1"/>
    <col min="15" max="15" width="14" style="141" hidden="1" customWidth="1" outlineLevel="1"/>
    <col min="16" max="16" width="16" style="141" hidden="1" customWidth="1" outlineLevel="1"/>
    <col min="17" max="17" width="6.59765625" style="141" hidden="1" customWidth="1" outlineLevel="1"/>
    <col min="18" max="18" width="14.73046875" style="141" customWidth="1" collapsed="1"/>
    <col min="19" max="21" width="14.73046875" style="141" customWidth="1"/>
    <col min="22" max="22" width="1.73046875" style="141" customWidth="1"/>
    <col min="23" max="25" width="14.73046875" style="141" customWidth="1"/>
    <col min="26" max="26" width="16" style="141" bestFit="1" customWidth="1"/>
    <col min="27" max="27" width="2.86328125" style="141" hidden="1" customWidth="1" outlineLevel="1"/>
    <col min="28" max="28" width="11.59765625" style="141" hidden="1" customWidth="1" outlineLevel="1"/>
    <col min="29" max="29" width="8.73046875" style="141" hidden="1" customWidth="1" outlineLevel="1"/>
    <col min="30" max="30" width="14" style="141" hidden="1" customWidth="1" outlineLevel="1"/>
    <col min="31" max="31" width="16" style="141" hidden="1" customWidth="1" outlineLevel="1"/>
    <col min="32" max="32" width="2.265625" style="141" hidden="1" customWidth="1" outlineLevel="1"/>
    <col min="33" max="33" width="11.59765625" style="141" hidden="1" customWidth="1" outlineLevel="1"/>
    <col min="34" max="34" width="9.3984375" style="141" hidden="1" customWidth="1" outlineLevel="1"/>
    <col min="35" max="35" width="14" style="141" hidden="1" customWidth="1" outlineLevel="1"/>
    <col min="36" max="36" width="16" style="141" hidden="1" customWidth="1" outlineLevel="1"/>
    <col min="37" max="37" width="1.86328125" style="141" hidden="1" customWidth="1" outlineLevel="1"/>
    <col min="38" max="38" width="11.59765625" style="29" hidden="1" customWidth="1" outlineLevel="1"/>
    <col min="39" max="39" width="8.73046875" style="29" hidden="1" customWidth="1" outlineLevel="1"/>
    <col min="40" max="40" width="14" style="29" hidden="1" customWidth="1" outlineLevel="1"/>
    <col min="41" max="41" width="16" style="29" hidden="1" customWidth="1" outlineLevel="1"/>
    <col min="42" max="42" width="1.86328125" style="141" hidden="1" customWidth="1" outlineLevel="1"/>
    <col min="43" max="43" width="11.59765625" style="29" hidden="1" customWidth="1" outlineLevel="1"/>
    <col min="44" max="44" width="8.73046875" style="29" hidden="1" customWidth="1" outlineLevel="1"/>
    <col min="45" max="45" width="14" style="29" hidden="1" customWidth="1" outlineLevel="1"/>
    <col min="46" max="46" width="16" style="29" hidden="1" customWidth="1" outlineLevel="1"/>
    <col min="47" max="47" width="1.73046875" style="141" hidden="1" customWidth="1" outlineLevel="1" collapsed="1"/>
    <col min="48" max="48" width="11.59765625" style="29" hidden="1" customWidth="1" outlineLevel="1"/>
    <col min="49" max="49" width="8.73046875" style="29" hidden="1" customWidth="1" outlineLevel="1"/>
    <col min="50" max="50" width="14" style="29" hidden="1" customWidth="1" outlineLevel="1"/>
    <col min="51" max="51" width="16" style="29" hidden="1" customWidth="1" outlineLevel="1"/>
    <col min="52" max="52" width="0.1328125" style="141" customWidth="1" collapsed="1"/>
    <col min="53" max="53" width="1.73046875" style="141" customWidth="1"/>
    <col min="54" max="54" width="11.59765625" style="29" customWidth="1"/>
    <col min="55" max="57" width="14.73046875" style="29" customWidth="1"/>
    <col min="58" max="58" width="2.86328125" style="141" customWidth="1" collapsed="1"/>
    <col min="59" max="62" width="14.73046875" style="29" customWidth="1"/>
    <col min="63" max="16384" width="11.73046875" style="141"/>
  </cols>
  <sheetData>
    <row r="1" spans="1:62" s="140" customFormat="1" ht="13.9" x14ac:dyDescent="0.4">
      <c r="A1" s="133" t="s">
        <v>85</v>
      </c>
      <c r="B1" s="139"/>
      <c r="C1" s="139"/>
      <c r="D1" s="139"/>
      <c r="E1" s="139"/>
      <c r="F1" s="139"/>
      <c r="G1" s="139"/>
      <c r="H1" s="139"/>
      <c r="I1" s="139"/>
      <c r="J1" s="139"/>
      <c r="K1" s="139"/>
      <c r="AL1" s="139"/>
      <c r="AM1" s="139"/>
      <c r="AN1" s="139"/>
      <c r="AO1" s="139"/>
      <c r="AQ1" s="139"/>
      <c r="AR1" s="139"/>
      <c r="AS1" s="139"/>
      <c r="AT1" s="139"/>
      <c r="AV1" s="139"/>
      <c r="AW1" s="139"/>
      <c r="AX1" s="139"/>
      <c r="AY1" s="139"/>
      <c r="BB1" s="139"/>
      <c r="BC1" s="139"/>
      <c r="BD1" s="139"/>
      <c r="BE1" s="139"/>
      <c r="BG1" s="139"/>
      <c r="BH1" s="139"/>
      <c r="BI1" s="139"/>
      <c r="BJ1" s="139"/>
    </row>
    <row r="2" spans="1:62" x14ac:dyDescent="0.35">
      <c r="A2" s="34" t="s">
        <v>86</v>
      </c>
    </row>
    <row r="3" spans="1:62" ht="14.1" customHeight="1" x14ac:dyDescent="0.4">
      <c r="C3" s="360" t="s">
        <v>87</v>
      </c>
      <c r="D3" s="360"/>
      <c r="E3" s="360"/>
      <c r="F3" s="360"/>
      <c r="H3" s="360" t="s">
        <v>88</v>
      </c>
      <c r="I3" s="360"/>
      <c r="J3" s="360"/>
      <c r="K3" s="360"/>
      <c r="L3" s="29"/>
      <c r="M3" s="360" t="s">
        <v>89</v>
      </c>
      <c r="N3" s="360"/>
      <c r="O3" s="360"/>
      <c r="P3" s="360"/>
      <c r="Q3" s="29"/>
      <c r="R3" s="360" t="s">
        <v>90</v>
      </c>
      <c r="S3" s="360"/>
      <c r="T3" s="360"/>
      <c r="U3" s="360"/>
      <c r="V3" s="29"/>
      <c r="W3" s="360" t="s">
        <v>269</v>
      </c>
      <c r="X3" s="360"/>
      <c r="Y3" s="360"/>
      <c r="Z3" s="360"/>
      <c r="AA3" s="29"/>
      <c r="AB3" s="360" t="s">
        <v>91</v>
      </c>
      <c r="AC3" s="360"/>
      <c r="AD3" s="360"/>
      <c r="AE3" s="360"/>
      <c r="AG3" s="360" t="s">
        <v>92</v>
      </c>
      <c r="AH3" s="360"/>
      <c r="AI3" s="360"/>
      <c r="AJ3" s="360"/>
      <c r="AL3" s="360" t="s">
        <v>93</v>
      </c>
      <c r="AM3" s="360"/>
      <c r="AN3" s="360"/>
      <c r="AO3" s="360"/>
      <c r="AQ3" s="360" t="s">
        <v>94</v>
      </c>
      <c r="AR3" s="360"/>
      <c r="AS3" s="360"/>
      <c r="AT3" s="360"/>
      <c r="AV3" s="360" t="s">
        <v>95</v>
      </c>
      <c r="AW3" s="360"/>
      <c r="AX3" s="360"/>
      <c r="AY3" s="360"/>
      <c r="BB3" s="360" t="s">
        <v>270</v>
      </c>
      <c r="BC3" s="360"/>
      <c r="BD3" s="360"/>
      <c r="BE3" s="360"/>
      <c r="BG3" s="360" t="s">
        <v>271</v>
      </c>
      <c r="BH3" s="360"/>
      <c r="BI3" s="360"/>
      <c r="BJ3" s="360"/>
    </row>
    <row r="4" spans="1:62" ht="13.9" x14ac:dyDescent="0.4">
      <c r="C4" s="297" t="s">
        <v>1</v>
      </c>
      <c r="D4" s="297" t="s">
        <v>2</v>
      </c>
      <c r="E4" s="298" t="s">
        <v>3</v>
      </c>
      <c r="F4" s="297" t="s">
        <v>0</v>
      </c>
      <c r="H4" s="325" t="s">
        <v>1</v>
      </c>
      <c r="I4" s="325" t="s">
        <v>2</v>
      </c>
      <c r="J4" s="325" t="s">
        <v>3</v>
      </c>
      <c r="K4" s="325" t="s">
        <v>0</v>
      </c>
      <c r="M4" s="325" t="s">
        <v>1</v>
      </c>
      <c r="N4" s="325" t="s">
        <v>2</v>
      </c>
      <c r="O4" s="325" t="s">
        <v>3</v>
      </c>
      <c r="P4" s="325" t="s">
        <v>0</v>
      </c>
      <c r="R4" s="314" t="s">
        <v>1</v>
      </c>
      <c r="S4" s="314" t="s">
        <v>2</v>
      </c>
      <c r="T4" s="314" t="s">
        <v>3</v>
      </c>
      <c r="U4" s="314" t="s">
        <v>0</v>
      </c>
      <c r="W4" s="314" t="s">
        <v>1</v>
      </c>
      <c r="X4" s="314" t="s">
        <v>2</v>
      </c>
      <c r="Y4" s="314" t="s">
        <v>3</v>
      </c>
      <c r="Z4" s="314" t="s">
        <v>0</v>
      </c>
      <c r="AB4" s="297" t="s">
        <v>1</v>
      </c>
      <c r="AC4" s="297" t="s">
        <v>2</v>
      </c>
      <c r="AD4" s="297" t="s">
        <v>3</v>
      </c>
      <c r="AE4" s="297" t="s">
        <v>0</v>
      </c>
      <c r="AG4" s="297" t="s">
        <v>1</v>
      </c>
      <c r="AH4" s="297" t="s">
        <v>2</v>
      </c>
      <c r="AI4" s="297" t="s">
        <v>3</v>
      </c>
      <c r="AJ4" s="297" t="s">
        <v>0</v>
      </c>
      <c r="AL4" s="297" t="s">
        <v>1</v>
      </c>
      <c r="AM4" s="297" t="s">
        <v>2</v>
      </c>
      <c r="AN4" s="297" t="s">
        <v>3</v>
      </c>
      <c r="AO4" s="297" t="s">
        <v>0</v>
      </c>
      <c r="AQ4" s="325" t="s">
        <v>1</v>
      </c>
      <c r="AR4" s="325" t="s">
        <v>2</v>
      </c>
      <c r="AS4" s="325" t="s">
        <v>3</v>
      </c>
      <c r="AT4" s="325" t="s">
        <v>0</v>
      </c>
      <c r="AV4" s="325" t="s">
        <v>1</v>
      </c>
      <c r="AW4" s="325" t="s">
        <v>2</v>
      </c>
      <c r="AX4" s="325" t="s">
        <v>3</v>
      </c>
      <c r="AY4" s="325" t="s">
        <v>0</v>
      </c>
      <c r="BB4" s="314" t="s">
        <v>1</v>
      </c>
      <c r="BC4" s="314" t="s">
        <v>2</v>
      </c>
      <c r="BD4" s="314" t="s">
        <v>3</v>
      </c>
      <c r="BE4" s="314" t="s">
        <v>0</v>
      </c>
      <c r="BG4" s="314" t="s">
        <v>1</v>
      </c>
      <c r="BH4" s="314" t="s">
        <v>2</v>
      </c>
      <c r="BI4" s="314" t="s">
        <v>3</v>
      </c>
      <c r="BJ4" s="314" t="s">
        <v>0</v>
      </c>
    </row>
    <row r="5" spans="1:62" ht="13.9" x14ac:dyDescent="0.4">
      <c r="A5" s="30"/>
      <c r="B5" s="61"/>
      <c r="C5" s="196"/>
      <c r="D5" s="197"/>
      <c r="E5" s="197"/>
      <c r="F5" s="134"/>
      <c r="G5" s="61"/>
      <c r="H5" s="243"/>
      <c r="I5" s="61"/>
      <c r="J5" s="61"/>
      <c r="K5" s="134"/>
      <c r="M5" s="243"/>
      <c r="N5" s="61"/>
      <c r="O5" s="61"/>
      <c r="P5" s="134"/>
      <c r="R5" s="243"/>
      <c r="S5" s="61"/>
      <c r="T5" s="61"/>
      <c r="U5" s="134"/>
      <c r="W5" s="243"/>
      <c r="X5" s="61"/>
      <c r="Y5" s="61"/>
      <c r="Z5" s="134"/>
      <c r="AB5" s="196"/>
      <c r="AC5" s="197"/>
      <c r="AD5" s="197"/>
      <c r="AE5" s="134"/>
      <c r="AG5" s="196"/>
      <c r="AH5" s="197"/>
      <c r="AI5" s="197"/>
      <c r="AJ5" s="134"/>
      <c r="AL5" s="196"/>
      <c r="AM5" s="197"/>
      <c r="AN5" s="197"/>
      <c r="AO5" s="134"/>
      <c r="AQ5" s="196"/>
      <c r="AR5" s="197"/>
      <c r="AS5" s="197"/>
      <c r="AT5" s="134"/>
      <c r="AV5" s="196"/>
      <c r="AW5" s="197"/>
      <c r="AX5" s="197"/>
      <c r="AY5" s="134"/>
      <c r="BB5" s="196"/>
      <c r="BC5" s="197"/>
      <c r="BD5" s="197"/>
      <c r="BE5" s="134"/>
      <c r="BG5" s="196"/>
      <c r="BH5" s="197"/>
      <c r="BI5" s="197"/>
      <c r="BJ5" s="134"/>
    </row>
    <row r="6" spans="1:62" ht="12.75" customHeight="1" x14ac:dyDescent="0.35">
      <c r="A6" s="31" t="s">
        <v>96</v>
      </c>
      <c r="B6" s="67"/>
      <c r="C6" s="198">
        <v>1206.2</v>
      </c>
      <c r="D6" s="100">
        <v>209.2</v>
      </c>
      <c r="E6" s="100">
        <v>352.3</v>
      </c>
      <c r="F6" s="135">
        <f>SUM(C6:E6)</f>
        <v>1767.7</v>
      </c>
      <c r="G6" s="67"/>
      <c r="H6" s="198">
        <v>1372.1</v>
      </c>
      <c r="I6" s="100">
        <v>214.8</v>
      </c>
      <c r="J6" s="100">
        <v>387.4</v>
      </c>
      <c r="K6" s="135">
        <f>SUM(H6:J6)</f>
        <v>1974.2999999999997</v>
      </c>
      <c r="M6" s="198">
        <v>2578.3000000000002</v>
      </c>
      <c r="N6" s="100">
        <v>424</v>
      </c>
      <c r="O6" s="100">
        <v>739.7</v>
      </c>
      <c r="P6" s="135">
        <f>SUM(M6:O6)</f>
        <v>3742</v>
      </c>
      <c r="R6" s="198">
        <v>1475.6</v>
      </c>
      <c r="S6" s="100">
        <v>226.9</v>
      </c>
      <c r="T6" s="100">
        <v>373.5</v>
      </c>
      <c r="U6" s="135">
        <f>SUM(R6:T6)</f>
        <v>2076</v>
      </c>
      <c r="W6" s="198">
        <v>4053.9</v>
      </c>
      <c r="X6" s="100">
        <v>650.9</v>
      </c>
      <c r="Y6" s="100">
        <v>1113.2</v>
      </c>
      <c r="Z6" s="135">
        <f>SUM(W6:Y6)</f>
        <v>5818</v>
      </c>
      <c r="AB6" s="198">
        <v>1670.8</v>
      </c>
      <c r="AC6" s="100">
        <v>348.9</v>
      </c>
      <c r="AD6" s="100">
        <v>382.2</v>
      </c>
      <c r="AE6" s="135">
        <f>SUM(AB6:AD6)</f>
        <v>2401.8999999999996</v>
      </c>
      <c r="AG6" s="198">
        <f t="shared" ref="AG6:AH9" si="0">H6+R6+AB6+C6</f>
        <v>5724.7</v>
      </c>
      <c r="AH6" s="100">
        <f t="shared" si="0"/>
        <v>999.8</v>
      </c>
      <c r="AI6" s="100">
        <f>E6+T6+AD6+J6</f>
        <v>1495.4</v>
      </c>
      <c r="AJ6" s="135">
        <f>SUM(AG6:AI6)</f>
        <v>8219.9</v>
      </c>
      <c r="AL6" s="198">
        <v>1347.6</v>
      </c>
      <c r="AM6" s="100">
        <v>202.6</v>
      </c>
      <c r="AN6" s="100">
        <v>352.8</v>
      </c>
      <c r="AO6" s="135">
        <v>1902.9999999999998</v>
      </c>
      <c r="AQ6" s="198">
        <v>1492.9</v>
      </c>
      <c r="AR6" s="100">
        <v>228.9</v>
      </c>
      <c r="AS6" s="100">
        <v>399.9</v>
      </c>
      <c r="AT6" s="135">
        <f>SUM(AQ6:AS6)</f>
        <v>2121.7000000000003</v>
      </c>
      <c r="AV6" s="198">
        <v>2840.5</v>
      </c>
      <c r="AW6" s="100">
        <v>431.5</v>
      </c>
      <c r="AX6" s="100">
        <v>752.7</v>
      </c>
      <c r="AY6" s="135">
        <f>SUM(AV6:AX6)</f>
        <v>4024.7</v>
      </c>
      <c r="BB6" s="198">
        <v>1512.8</v>
      </c>
      <c r="BC6" s="100">
        <v>235.5</v>
      </c>
      <c r="BD6" s="100">
        <v>370.5</v>
      </c>
      <c r="BE6" s="135">
        <v>2118.8000000000002</v>
      </c>
      <c r="BG6" s="198">
        <v>4353.3</v>
      </c>
      <c r="BH6" s="100">
        <v>667</v>
      </c>
      <c r="BI6" s="100">
        <v>1123.2</v>
      </c>
      <c r="BJ6" s="135">
        <v>6143.5</v>
      </c>
    </row>
    <row r="7" spans="1:62" x14ac:dyDescent="0.35">
      <c r="A7" s="32" t="s">
        <v>97</v>
      </c>
      <c r="B7" s="67"/>
      <c r="C7" s="199">
        <v>-356.3</v>
      </c>
      <c r="D7" s="33">
        <v>-45.9</v>
      </c>
      <c r="E7" s="33">
        <v>-119.6</v>
      </c>
      <c r="F7" s="136">
        <f>SUM(C7:E7)</f>
        <v>-521.79999999999995</v>
      </c>
      <c r="G7" s="67"/>
      <c r="H7" s="199">
        <v>-383</v>
      </c>
      <c r="I7" s="33">
        <v>-15.1</v>
      </c>
      <c r="J7" s="33">
        <v>-134.19999999999999</v>
      </c>
      <c r="K7" s="136">
        <f>SUM(H7:J7)</f>
        <v>-532.29999999999995</v>
      </c>
      <c r="M7" s="199">
        <v>-739.3</v>
      </c>
      <c r="N7" s="33">
        <v>-61</v>
      </c>
      <c r="O7" s="33">
        <v>-253.8</v>
      </c>
      <c r="P7" s="136">
        <f>SUM(M7:O7)</f>
        <v>-1054.0999999999999</v>
      </c>
      <c r="R7" s="199">
        <v>-424.9</v>
      </c>
      <c r="S7" s="33">
        <v>-15.4</v>
      </c>
      <c r="T7" s="33">
        <v>-127.2</v>
      </c>
      <c r="U7" s="136">
        <f>SUM(R7:T7)</f>
        <v>-567.5</v>
      </c>
      <c r="W7" s="199">
        <v>-1164.1999999999998</v>
      </c>
      <c r="X7" s="33">
        <v>-76.400000000000006</v>
      </c>
      <c r="Y7" s="33">
        <v>-381</v>
      </c>
      <c r="Z7" s="136">
        <f>SUM(W7:Y7)</f>
        <v>-1621.6</v>
      </c>
      <c r="AB7" s="199">
        <v>-520.29999999999995</v>
      </c>
      <c r="AC7" s="33">
        <v>-35.5</v>
      </c>
      <c r="AD7" s="33">
        <v>-94.4</v>
      </c>
      <c r="AE7" s="136">
        <f>SUM(AB7:AD7)</f>
        <v>-650.19999999999993</v>
      </c>
      <c r="AG7" s="198">
        <f t="shared" si="0"/>
        <v>-1684.4999999999998</v>
      </c>
      <c r="AH7" s="100">
        <f t="shared" si="0"/>
        <v>-111.9</v>
      </c>
      <c r="AI7" s="100">
        <f t="shared" ref="AI7:AI8" si="1">E7+T7+AD7+J7</f>
        <v>-475.40000000000003</v>
      </c>
      <c r="AJ7" s="136">
        <f>SUM(AG7:AI7)</f>
        <v>-2271.7999999999997</v>
      </c>
      <c r="AL7" s="199">
        <v>-410.5</v>
      </c>
      <c r="AM7" s="33">
        <v>-18.8</v>
      </c>
      <c r="AN7" s="33">
        <v>-101.7</v>
      </c>
      <c r="AO7" s="136">
        <v>-531</v>
      </c>
      <c r="AQ7" s="199">
        <v>-411.8</v>
      </c>
      <c r="AR7" s="33">
        <v>-22.9</v>
      </c>
      <c r="AS7" s="33">
        <v>-110.9</v>
      </c>
      <c r="AT7" s="136">
        <f>SUM(AQ7:AS7)</f>
        <v>-545.6</v>
      </c>
      <c r="AV7" s="199">
        <v>-822.3</v>
      </c>
      <c r="AW7" s="33">
        <v>-41.7</v>
      </c>
      <c r="AX7" s="33">
        <v>-212.6</v>
      </c>
      <c r="AY7" s="136">
        <f>SUM(AV7:AX7)</f>
        <v>-1076.5999999999999</v>
      </c>
      <c r="BB7" s="199">
        <v>-430.4</v>
      </c>
      <c r="BC7" s="33">
        <v>-26.400000000000002</v>
      </c>
      <c r="BD7" s="33">
        <v>-112.6</v>
      </c>
      <c r="BE7" s="136">
        <v>-569.4</v>
      </c>
      <c r="BG7" s="199">
        <v>-1252.6999999999998</v>
      </c>
      <c r="BH7" s="33">
        <v>-68.100000000000009</v>
      </c>
      <c r="BI7" s="33">
        <v>-325.20000000000005</v>
      </c>
      <c r="BJ7" s="136">
        <v>-1645.9999999999998</v>
      </c>
    </row>
    <row r="8" spans="1:62" x14ac:dyDescent="0.35">
      <c r="A8" s="32" t="s">
        <v>98</v>
      </c>
      <c r="B8" s="67"/>
      <c r="C8" s="199">
        <v>0.1</v>
      </c>
      <c r="D8" s="33">
        <v>0</v>
      </c>
      <c r="E8" s="33">
        <v>0</v>
      </c>
      <c r="F8" s="136">
        <f>SUM(C8:E8)</f>
        <v>0.1</v>
      </c>
      <c r="G8" s="67"/>
      <c r="H8" s="199">
        <v>2.4</v>
      </c>
      <c r="I8" s="33">
        <v>0</v>
      </c>
      <c r="J8" s="33">
        <v>0</v>
      </c>
      <c r="K8" s="136">
        <f>SUM(H8:J8)</f>
        <v>2.4</v>
      </c>
      <c r="M8" s="199">
        <v>2.5</v>
      </c>
      <c r="N8" s="33" t="s">
        <v>99</v>
      </c>
      <c r="O8" s="33" t="s">
        <v>99</v>
      </c>
      <c r="P8" s="136">
        <f>SUM(M8:O8)</f>
        <v>2.5</v>
      </c>
      <c r="R8" s="199">
        <v>0</v>
      </c>
      <c r="S8" s="33">
        <v>0</v>
      </c>
      <c r="T8" s="33">
        <v>0</v>
      </c>
      <c r="U8" s="136">
        <f>SUM(R8:T8)</f>
        <v>0</v>
      </c>
      <c r="W8" s="199">
        <v>2.5</v>
      </c>
      <c r="X8" s="33">
        <v>0</v>
      </c>
      <c r="Y8" s="33">
        <v>0</v>
      </c>
      <c r="Z8" s="136">
        <f>SUM(W8:Y8)</f>
        <v>2.5</v>
      </c>
      <c r="AB8" s="199">
        <v>0</v>
      </c>
      <c r="AC8" s="33">
        <v>0</v>
      </c>
      <c r="AD8" s="33">
        <v>0</v>
      </c>
      <c r="AE8" s="136">
        <f>SUM(AB8:AD8)</f>
        <v>0</v>
      </c>
      <c r="AG8" s="198">
        <f t="shared" si="0"/>
        <v>2.5</v>
      </c>
      <c r="AH8" s="100">
        <f t="shared" si="0"/>
        <v>0</v>
      </c>
      <c r="AI8" s="100">
        <f t="shared" si="1"/>
        <v>0</v>
      </c>
      <c r="AJ8" s="136">
        <f>SUM(AG8:AI8)</f>
        <v>2.5</v>
      </c>
      <c r="AL8" s="199">
        <v>0</v>
      </c>
      <c r="AM8" s="33">
        <v>0</v>
      </c>
      <c r="AN8" s="33">
        <v>0</v>
      </c>
      <c r="AO8" s="136">
        <v>0</v>
      </c>
      <c r="AQ8" s="199">
        <v>0</v>
      </c>
      <c r="AR8" s="33">
        <v>0</v>
      </c>
      <c r="AS8" s="33">
        <v>0</v>
      </c>
      <c r="AT8" s="136">
        <f>SUM(AQ8:AS8)</f>
        <v>0</v>
      </c>
      <c r="AV8" s="199">
        <v>0</v>
      </c>
      <c r="AW8" s="33">
        <v>0</v>
      </c>
      <c r="AX8" s="33">
        <v>0</v>
      </c>
      <c r="AY8" s="136">
        <f>SUM(AV8:AX8)</f>
        <v>0</v>
      </c>
      <c r="BB8" s="199">
        <v>0</v>
      </c>
      <c r="BC8" s="33">
        <v>0</v>
      </c>
      <c r="BD8" s="33">
        <v>0</v>
      </c>
      <c r="BE8" s="136">
        <v>0</v>
      </c>
      <c r="BG8" s="199">
        <v>0</v>
      </c>
      <c r="BH8" s="33">
        <v>0</v>
      </c>
      <c r="BI8" s="33">
        <v>0</v>
      </c>
      <c r="BJ8" s="136">
        <v>0</v>
      </c>
    </row>
    <row r="9" spans="1:62" x14ac:dyDescent="0.35">
      <c r="A9" s="62" t="s">
        <v>100</v>
      </c>
      <c r="B9" s="67"/>
      <c r="C9" s="200">
        <f>SUM(C6:C8)</f>
        <v>850.00000000000011</v>
      </c>
      <c r="D9" s="151">
        <f>SUM(D6:D8)</f>
        <v>163.29999999999998</v>
      </c>
      <c r="E9" s="151">
        <f>SUM(E6:E8)</f>
        <v>232.70000000000002</v>
      </c>
      <c r="F9" s="177">
        <f>SUM(F6:F8)</f>
        <v>1246</v>
      </c>
      <c r="G9" s="239"/>
      <c r="H9" s="200">
        <f>SUM(H6:H8)</f>
        <v>991.49999999999989</v>
      </c>
      <c r="I9" s="151">
        <f>SUM(I6:I8)</f>
        <v>199.70000000000002</v>
      </c>
      <c r="J9" s="151">
        <f>SUM(J6:J8)</f>
        <v>253.2</v>
      </c>
      <c r="K9" s="177">
        <f>SUM(K6:K8)</f>
        <v>1444.3999999999999</v>
      </c>
      <c r="L9" s="178"/>
      <c r="M9" s="200">
        <f>SUM(M6:M8)</f>
        <v>1841.5000000000002</v>
      </c>
      <c r="N9" s="151">
        <f>SUM(N6:N8)</f>
        <v>363</v>
      </c>
      <c r="O9" s="151">
        <f>SUM(O6:O8)</f>
        <v>485.90000000000003</v>
      </c>
      <c r="P9" s="177">
        <f>SUM(P6:P8)</f>
        <v>2690.4</v>
      </c>
      <c r="Q9" s="178"/>
      <c r="R9" s="200">
        <v>1050.6999999999998</v>
      </c>
      <c r="S9" s="151">
        <v>211.5</v>
      </c>
      <c r="T9" s="151">
        <v>246.3</v>
      </c>
      <c r="U9" s="177">
        <f>SUM(U6:U8)</f>
        <v>1508.5</v>
      </c>
      <c r="V9" s="178"/>
      <c r="W9" s="200">
        <v>2892.2000000000003</v>
      </c>
      <c r="X9" s="151">
        <v>574.5</v>
      </c>
      <c r="Y9" s="151">
        <v>732.2</v>
      </c>
      <c r="Z9" s="177">
        <f>SUM(Z6:Z8)</f>
        <v>4198.8999999999996</v>
      </c>
      <c r="AA9" s="178"/>
      <c r="AB9" s="200">
        <f>SUM(AB6:AB8)</f>
        <v>1150.5</v>
      </c>
      <c r="AC9" s="151">
        <f>SUM(AC6:AC8)</f>
        <v>313.39999999999998</v>
      </c>
      <c r="AD9" s="151">
        <f>SUM(AD6:AD8)</f>
        <v>287.79999999999995</v>
      </c>
      <c r="AE9" s="177">
        <f>SUM(AE6:AE8)</f>
        <v>1751.6999999999998</v>
      </c>
      <c r="AG9" s="200">
        <f t="shared" si="0"/>
        <v>4042.7</v>
      </c>
      <c r="AH9" s="151">
        <f t="shared" si="0"/>
        <v>887.9</v>
      </c>
      <c r="AI9" s="151">
        <f>E9+T9+AD9+J9</f>
        <v>1020</v>
      </c>
      <c r="AJ9" s="177">
        <f>SUM(AJ6:AJ8)</f>
        <v>5950.6</v>
      </c>
      <c r="AL9" s="200">
        <f>SUM(AL6:AL8)</f>
        <v>937.09999999999991</v>
      </c>
      <c r="AM9" s="151">
        <f>SUM(AM6:AM8)</f>
        <v>183.79999999999998</v>
      </c>
      <c r="AN9" s="151">
        <f>SUM(AN6:AN8)</f>
        <v>251.10000000000002</v>
      </c>
      <c r="AO9" s="177">
        <f>SUM(AO6:AO8)</f>
        <v>1371.9999999999998</v>
      </c>
      <c r="AQ9" s="200">
        <f>SUM(AQ6:AQ8)</f>
        <v>1081.1000000000001</v>
      </c>
      <c r="AR9" s="151">
        <f>SUM(AR6:AR8)</f>
        <v>206</v>
      </c>
      <c r="AS9" s="151">
        <f>SUM(AS6:AS8)</f>
        <v>289</v>
      </c>
      <c r="AT9" s="177">
        <f>SUM(AT6:AT8)</f>
        <v>1576.1000000000004</v>
      </c>
      <c r="AV9" s="200">
        <f>SUM(AV6:AV8)</f>
        <v>2018.2</v>
      </c>
      <c r="AW9" s="151">
        <f>SUM(AW6:AW8)</f>
        <v>389.8</v>
      </c>
      <c r="AX9" s="151">
        <f>SUM(AX6:AX8)</f>
        <v>540.1</v>
      </c>
      <c r="AY9" s="177">
        <f>SUM(AY6:AY8)</f>
        <v>2948.1</v>
      </c>
      <c r="BB9" s="200">
        <v>1082.4000000000001</v>
      </c>
      <c r="BC9" s="151">
        <v>209.1</v>
      </c>
      <c r="BD9" s="151">
        <v>257.89999999999998</v>
      </c>
      <c r="BE9" s="177">
        <v>1549.4</v>
      </c>
      <c r="BG9" s="200">
        <v>3100.6000000000004</v>
      </c>
      <c r="BH9" s="151">
        <v>598.9</v>
      </c>
      <c r="BI9" s="151">
        <v>798</v>
      </c>
      <c r="BJ9" s="177">
        <v>4497.5</v>
      </c>
    </row>
    <row r="10" spans="1:62" x14ac:dyDescent="0.35">
      <c r="A10" s="30"/>
      <c r="C10" s="201"/>
      <c r="F10" s="137"/>
      <c r="H10" s="201"/>
      <c r="I10" s="29"/>
      <c r="J10" s="29"/>
      <c r="K10" s="137"/>
      <c r="M10" s="201"/>
      <c r="N10" s="29"/>
      <c r="O10" s="29"/>
      <c r="P10" s="137"/>
      <c r="R10" s="201"/>
      <c r="S10" s="29"/>
      <c r="T10" s="29"/>
      <c r="U10" s="137"/>
      <c r="W10" s="201"/>
      <c r="X10" s="29"/>
      <c r="Y10" s="29"/>
      <c r="Z10" s="137"/>
      <c r="AB10" s="201"/>
      <c r="AC10" s="29"/>
      <c r="AD10" s="29"/>
      <c r="AE10" s="137"/>
      <c r="AG10" s="201"/>
      <c r="AH10" s="29"/>
      <c r="AI10" s="29"/>
      <c r="AJ10" s="137"/>
      <c r="AL10" s="201"/>
      <c r="AO10" s="137"/>
      <c r="AQ10" s="201"/>
      <c r="AT10" s="137"/>
      <c r="AV10" s="201"/>
      <c r="AY10" s="137"/>
      <c r="BB10" s="201"/>
      <c r="BE10" s="137"/>
      <c r="BG10" s="201"/>
      <c r="BJ10" s="137"/>
    </row>
    <row r="11" spans="1:62" x14ac:dyDescent="0.35">
      <c r="A11" s="30" t="s">
        <v>101</v>
      </c>
      <c r="C11" s="201"/>
      <c r="F11" s="137"/>
      <c r="H11" s="201"/>
      <c r="I11" s="29"/>
      <c r="J11" s="29"/>
      <c r="K11" s="137"/>
      <c r="M11" s="201"/>
      <c r="N11" s="29"/>
      <c r="O11" s="29"/>
      <c r="P11" s="137"/>
      <c r="R11" s="201"/>
      <c r="S11" s="29"/>
      <c r="T11" s="29"/>
      <c r="U11" s="137"/>
      <c r="W11" s="201"/>
      <c r="X11" s="29"/>
      <c r="Y11" s="29"/>
      <c r="Z11" s="137"/>
      <c r="AB11" s="201"/>
      <c r="AC11" s="29"/>
      <c r="AD11" s="29"/>
      <c r="AE11" s="137"/>
      <c r="AG11" s="201"/>
      <c r="AH11" s="29"/>
      <c r="AI11" s="29"/>
      <c r="AJ11" s="137"/>
      <c r="AL11" s="201"/>
      <c r="AO11" s="137"/>
      <c r="AQ11" s="201"/>
      <c r="AT11" s="137"/>
      <c r="AV11" s="201"/>
      <c r="AY11" s="137"/>
      <c r="BB11" s="201"/>
      <c r="BE11" s="137"/>
      <c r="BG11" s="201"/>
      <c r="BJ11" s="137"/>
    </row>
    <row r="12" spans="1:62" ht="12.75" customHeight="1" x14ac:dyDescent="0.35">
      <c r="A12" s="63" t="s">
        <v>102</v>
      </c>
      <c r="B12" s="67"/>
      <c r="C12" s="199">
        <v>404.2</v>
      </c>
      <c r="D12" s="33">
        <v>54.6</v>
      </c>
      <c r="E12" s="33">
        <v>156.19999999999999</v>
      </c>
      <c r="F12" s="136">
        <f>SUM(C12:E12)</f>
        <v>615</v>
      </c>
      <c r="G12" s="67"/>
      <c r="H12" s="199">
        <v>426.2</v>
      </c>
      <c r="I12" s="33">
        <v>63.5</v>
      </c>
      <c r="J12" s="33">
        <v>167.4</v>
      </c>
      <c r="K12" s="136">
        <f>SUM(H12:J12)</f>
        <v>657.1</v>
      </c>
      <c r="M12" s="199">
        <v>830.4</v>
      </c>
      <c r="N12" s="33">
        <v>118.1</v>
      </c>
      <c r="O12" s="33">
        <v>323.60000000000002</v>
      </c>
      <c r="P12" s="136">
        <f>SUM(M12:O12)</f>
        <v>1272.0999999999999</v>
      </c>
      <c r="R12" s="199">
        <v>427.4</v>
      </c>
      <c r="S12" s="33">
        <v>60</v>
      </c>
      <c r="T12" s="33">
        <v>165</v>
      </c>
      <c r="U12" s="136">
        <f>SUM(R12:T12)</f>
        <v>652.4</v>
      </c>
      <c r="W12" s="199">
        <v>1257.8</v>
      </c>
      <c r="X12" s="33">
        <v>178.1</v>
      </c>
      <c r="Y12" s="33">
        <v>488.6</v>
      </c>
      <c r="Z12" s="136">
        <f>SUM(W12:Y12)</f>
        <v>1924.5</v>
      </c>
      <c r="AB12" s="199">
        <v>440.8</v>
      </c>
      <c r="AC12" s="33">
        <v>84</v>
      </c>
      <c r="AD12" s="33">
        <v>172.8</v>
      </c>
      <c r="AE12" s="136">
        <f>SUM(AB12:AD12)</f>
        <v>697.59999999999991</v>
      </c>
      <c r="AG12" s="199">
        <f t="shared" ref="AG12:AH15" si="2">H12+R12+AB12+C12</f>
        <v>1698.6</v>
      </c>
      <c r="AH12" s="33">
        <f t="shared" si="2"/>
        <v>262.10000000000002</v>
      </c>
      <c r="AI12" s="33">
        <f>E12+T12+AD12+J12</f>
        <v>661.4</v>
      </c>
      <c r="AJ12" s="136">
        <f>SUM(AG12:AI12)</f>
        <v>2622.1</v>
      </c>
      <c r="AL12" s="199">
        <v>463</v>
      </c>
      <c r="AM12" s="33">
        <v>69.799999999999983</v>
      </c>
      <c r="AN12" s="33">
        <v>174</v>
      </c>
      <c r="AO12" s="136">
        <v>706.8</v>
      </c>
      <c r="AQ12" s="199">
        <v>484.6</v>
      </c>
      <c r="AR12" s="33">
        <v>73.5</v>
      </c>
      <c r="AS12" s="33">
        <v>181.7</v>
      </c>
      <c r="AT12" s="136">
        <f>SUM(AQ12:AS12)</f>
        <v>739.8</v>
      </c>
      <c r="AV12" s="199">
        <v>947.6</v>
      </c>
      <c r="AW12" s="33">
        <v>143.30000000000001</v>
      </c>
      <c r="AX12" s="33">
        <v>355.7</v>
      </c>
      <c r="AY12" s="136">
        <f>SUM(AV12:AX12)</f>
        <v>1446.6000000000001</v>
      </c>
      <c r="BB12" s="199">
        <v>480.8</v>
      </c>
      <c r="BC12" s="33">
        <v>71.399999999999991</v>
      </c>
      <c r="BD12" s="33">
        <v>170.90000000000003</v>
      </c>
      <c r="BE12" s="136">
        <v>723.10000000000014</v>
      </c>
      <c r="BG12" s="199">
        <v>1428.4</v>
      </c>
      <c r="BH12" s="33">
        <v>214.7</v>
      </c>
      <c r="BI12" s="33">
        <v>526.6</v>
      </c>
      <c r="BJ12" s="136">
        <v>2169.7000000000003</v>
      </c>
    </row>
    <row r="13" spans="1:62" x14ac:dyDescent="0.35">
      <c r="A13" s="64" t="s">
        <v>103</v>
      </c>
      <c r="B13" s="67"/>
      <c r="C13" s="199">
        <v>246</v>
      </c>
      <c r="D13" s="33">
        <v>47.9</v>
      </c>
      <c r="E13" s="33">
        <v>26</v>
      </c>
      <c r="F13" s="136">
        <f>SUM(C13:E13)</f>
        <v>319.89999999999998</v>
      </c>
      <c r="G13" s="67"/>
      <c r="H13" s="199">
        <v>374.3</v>
      </c>
      <c r="I13" s="33">
        <v>58.8</v>
      </c>
      <c r="J13" s="33">
        <v>43</v>
      </c>
      <c r="K13" s="136">
        <f>SUM(H13:J13)</f>
        <v>476.1</v>
      </c>
      <c r="M13" s="199">
        <v>620.29999999999995</v>
      </c>
      <c r="N13" s="33">
        <v>106.7</v>
      </c>
      <c r="O13" s="33">
        <v>69</v>
      </c>
      <c r="P13" s="136">
        <f>SUM(M13:O13)</f>
        <v>796</v>
      </c>
      <c r="R13" s="199">
        <v>410.7</v>
      </c>
      <c r="S13" s="33">
        <v>67.2</v>
      </c>
      <c r="T13" s="33">
        <v>41.4</v>
      </c>
      <c r="U13" s="136">
        <f>SUM(R13:T13)</f>
        <v>519.29999999999995</v>
      </c>
      <c r="W13" s="199">
        <v>1031</v>
      </c>
      <c r="X13" s="33">
        <v>173.89999999999998</v>
      </c>
      <c r="Y13" s="33">
        <v>110.4</v>
      </c>
      <c r="Z13" s="136">
        <f>SUM(W13:Y13)</f>
        <v>1315.3000000000002</v>
      </c>
      <c r="AB13" s="199">
        <v>450.6</v>
      </c>
      <c r="AC13" s="33">
        <v>91.1</v>
      </c>
      <c r="AD13" s="33">
        <v>63.7</v>
      </c>
      <c r="AE13" s="136">
        <f>SUM(AB13:AD13)</f>
        <v>605.40000000000009</v>
      </c>
      <c r="AG13" s="199">
        <f t="shared" si="2"/>
        <v>1481.6</v>
      </c>
      <c r="AH13" s="33">
        <f t="shared" si="2"/>
        <v>265</v>
      </c>
      <c r="AI13" s="33">
        <f t="shared" ref="AI13:AI15" si="3">E13+T13+AD13+J13</f>
        <v>174.10000000000002</v>
      </c>
      <c r="AJ13" s="136">
        <f>SUM(AG13:AI13)</f>
        <v>1920.6999999999998</v>
      </c>
      <c r="AL13" s="199">
        <v>297.3</v>
      </c>
      <c r="AM13" s="33">
        <v>48.8</v>
      </c>
      <c r="AN13" s="33">
        <v>26.8</v>
      </c>
      <c r="AO13" s="136">
        <v>372.90000000000003</v>
      </c>
      <c r="AQ13" s="199">
        <v>386.5</v>
      </c>
      <c r="AR13" s="33">
        <v>56.9</v>
      </c>
      <c r="AS13" s="33">
        <v>45.7</v>
      </c>
      <c r="AT13" s="136">
        <f>SUM(AQ13:AS13)</f>
        <v>489.09999999999997</v>
      </c>
      <c r="AV13" s="199">
        <v>683.8</v>
      </c>
      <c r="AW13" s="33">
        <v>105.7</v>
      </c>
      <c r="AX13" s="33">
        <v>72.5</v>
      </c>
      <c r="AY13" s="136">
        <f>SUM(AV13:AX13)</f>
        <v>862</v>
      </c>
      <c r="BB13" s="199">
        <v>372.29999999999995</v>
      </c>
      <c r="BC13" s="33">
        <v>55.599999999999994</v>
      </c>
      <c r="BD13" s="33">
        <v>42.6</v>
      </c>
      <c r="BE13" s="136">
        <v>470.5</v>
      </c>
      <c r="BG13" s="199">
        <v>1056.0999999999999</v>
      </c>
      <c r="BH13" s="33">
        <v>161.29999999999998</v>
      </c>
      <c r="BI13" s="33">
        <v>115.1</v>
      </c>
      <c r="BJ13" s="136">
        <v>1332.4999999999998</v>
      </c>
    </row>
    <row r="14" spans="1:62" ht="12.75" customHeight="1" x14ac:dyDescent="0.35">
      <c r="A14" s="63" t="s">
        <v>104</v>
      </c>
      <c r="B14" s="67"/>
      <c r="C14" s="199">
        <v>163.1</v>
      </c>
      <c r="D14" s="33">
        <v>23.9</v>
      </c>
      <c r="E14" s="33">
        <v>27.1</v>
      </c>
      <c r="F14" s="136">
        <f>SUM(C14:E14)</f>
        <v>214.1</v>
      </c>
      <c r="G14" s="67"/>
      <c r="H14" s="199">
        <v>150.9</v>
      </c>
      <c r="I14" s="33">
        <v>34.6</v>
      </c>
      <c r="J14" s="33">
        <v>15.5</v>
      </c>
      <c r="K14" s="136">
        <f>SUM(H14:J14)</f>
        <v>201</v>
      </c>
      <c r="M14" s="199">
        <v>314</v>
      </c>
      <c r="N14" s="33">
        <v>58.5</v>
      </c>
      <c r="O14" s="33">
        <v>42.6</v>
      </c>
      <c r="P14" s="136">
        <f>SUM(M14:O14)</f>
        <v>415.1</v>
      </c>
      <c r="R14" s="199">
        <v>177.3</v>
      </c>
      <c r="S14" s="33">
        <v>40</v>
      </c>
      <c r="T14" s="33">
        <v>16.5</v>
      </c>
      <c r="U14" s="136">
        <f>SUM(R14:T14)</f>
        <v>233.8</v>
      </c>
      <c r="W14" s="199">
        <v>491.3</v>
      </c>
      <c r="X14" s="33">
        <v>98.5</v>
      </c>
      <c r="Y14" s="33">
        <v>59.1</v>
      </c>
      <c r="Z14" s="136">
        <f>SUM(W14:Y14)</f>
        <v>648.9</v>
      </c>
      <c r="AB14" s="199">
        <v>208.1</v>
      </c>
      <c r="AC14" s="33">
        <v>75</v>
      </c>
      <c r="AD14" s="33">
        <v>27.6</v>
      </c>
      <c r="AE14" s="136">
        <f>SUM(AB14:AD14)</f>
        <v>310.70000000000005</v>
      </c>
      <c r="AG14" s="199">
        <f t="shared" si="2"/>
        <v>699.40000000000009</v>
      </c>
      <c r="AH14" s="33">
        <f t="shared" si="2"/>
        <v>173.5</v>
      </c>
      <c r="AI14" s="33">
        <f t="shared" si="3"/>
        <v>86.7</v>
      </c>
      <c r="AJ14" s="136">
        <f>SUM(AG14:AI14)</f>
        <v>959.60000000000014</v>
      </c>
      <c r="AL14" s="199">
        <v>140.4</v>
      </c>
      <c r="AM14" s="33">
        <v>26.4</v>
      </c>
      <c r="AN14" s="33">
        <v>23.9</v>
      </c>
      <c r="AO14" s="136">
        <v>190.70000000000002</v>
      </c>
      <c r="AQ14" s="199">
        <v>170</v>
      </c>
      <c r="AR14" s="33">
        <v>33.1</v>
      </c>
      <c r="AS14" s="33">
        <v>33.1</v>
      </c>
      <c r="AT14" s="136">
        <f>SUM(AQ14:AS14)</f>
        <v>236.2</v>
      </c>
      <c r="AV14" s="199">
        <v>310.39999999999998</v>
      </c>
      <c r="AW14" s="33">
        <v>59.5</v>
      </c>
      <c r="AX14" s="33">
        <v>57</v>
      </c>
      <c r="AY14" s="136">
        <f>SUM(AV14:AX14)</f>
        <v>426.9</v>
      </c>
      <c r="BB14" s="199">
        <v>181.6</v>
      </c>
      <c r="BC14" s="33">
        <v>41.6</v>
      </c>
      <c r="BD14" s="33">
        <v>14.8</v>
      </c>
      <c r="BE14" s="136">
        <v>238</v>
      </c>
      <c r="BG14" s="199">
        <v>492</v>
      </c>
      <c r="BH14" s="33">
        <v>101.1</v>
      </c>
      <c r="BI14" s="33">
        <v>71.8</v>
      </c>
      <c r="BJ14" s="136">
        <v>664.9</v>
      </c>
    </row>
    <row r="15" spans="1:62" x14ac:dyDescent="0.35">
      <c r="A15" s="63" t="s">
        <v>105</v>
      </c>
      <c r="B15" s="67"/>
      <c r="C15" s="199">
        <v>36.700000000000003</v>
      </c>
      <c r="D15" s="33">
        <v>36.9</v>
      </c>
      <c r="E15" s="33">
        <v>23.4</v>
      </c>
      <c r="F15" s="136">
        <f>SUM(C15:E15)</f>
        <v>97</v>
      </c>
      <c r="G15" s="67"/>
      <c r="H15" s="199">
        <v>40.1</v>
      </c>
      <c r="I15" s="33">
        <v>42.8</v>
      </c>
      <c r="J15" s="33">
        <v>27.3</v>
      </c>
      <c r="K15" s="136">
        <f>SUM(H15:J15)</f>
        <v>110.2</v>
      </c>
      <c r="M15" s="199">
        <v>76.8</v>
      </c>
      <c r="N15" s="33">
        <v>79.7</v>
      </c>
      <c r="O15" s="33">
        <v>50.7</v>
      </c>
      <c r="P15" s="136">
        <f>SUM(M15:O15)</f>
        <v>207.2</v>
      </c>
      <c r="R15" s="199">
        <v>35.299999999999997</v>
      </c>
      <c r="S15" s="33">
        <v>44.3</v>
      </c>
      <c r="T15" s="33">
        <v>23.4</v>
      </c>
      <c r="U15" s="136">
        <f>SUM(R15:T15)</f>
        <v>103</v>
      </c>
      <c r="W15" s="199">
        <v>112.10000000000001</v>
      </c>
      <c r="X15" s="33">
        <v>123.99999999999999</v>
      </c>
      <c r="Y15" s="33">
        <v>74.099999999999994</v>
      </c>
      <c r="Z15" s="136">
        <f>SUM(W15:Y15)</f>
        <v>310.2</v>
      </c>
      <c r="AB15" s="199">
        <v>51</v>
      </c>
      <c r="AC15" s="33">
        <v>63.3</v>
      </c>
      <c r="AD15" s="33">
        <v>23.7</v>
      </c>
      <c r="AE15" s="136">
        <f>SUM(AB15:AD15)</f>
        <v>138</v>
      </c>
      <c r="AG15" s="199">
        <f t="shared" si="2"/>
        <v>163.10000000000002</v>
      </c>
      <c r="AH15" s="33">
        <f t="shared" si="2"/>
        <v>187.29999999999998</v>
      </c>
      <c r="AI15" s="33">
        <f t="shared" si="3"/>
        <v>97.8</v>
      </c>
      <c r="AJ15" s="136">
        <f>SUM(AG15:AI15)</f>
        <v>448.2</v>
      </c>
      <c r="AL15" s="199">
        <v>36.400000000000006</v>
      </c>
      <c r="AM15" s="33">
        <v>38.799999999999997</v>
      </c>
      <c r="AN15" s="33">
        <v>26.4</v>
      </c>
      <c r="AO15" s="136">
        <v>101.6</v>
      </c>
      <c r="AQ15" s="199">
        <v>40</v>
      </c>
      <c r="AR15" s="33">
        <v>42.5</v>
      </c>
      <c r="AS15" s="33">
        <v>28.5</v>
      </c>
      <c r="AT15" s="136">
        <f>SUM(AQ15:AS15)</f>
        <v>111</v>
      </c>
      <c r="AV15" s="199">
        <v>76.400000000000006</v>
      </c>
      <c r="AW15" s="33">
        <v>81.3</v>
      </c>
      <c r="AX15" s="33">
        <v>54.9</v>
      </c>
      <c r="AY15" s="136">
        <f>SUM(AV15:AX15)</f>
        <v>212.6</v>
      </c>
      <c r="BB15" s="199">
        <v>47.7</v>
      </c>
      <c r="BC15" s="33">
        <v>40.499999999999993</v>
      </c>
      <c r="BD15" s="33">
        <v>29.6</v>
      </c>
      <c r="BE15" s="136">
        <v>117.79999999999998</v>
      </c>
      <c r="BG15" s="199">
        <v>124.10000000000001</v>
      </c>
      <c r="BH15" s="33">
        <v>121.79999999999998</v>
      </c>
      <c r="BI15" s="33">
        <v>84.5</v>
      </c>
      <c r="BJ15" s="136">
        <v>330.4</v>
      </c>
    </row>
    <row r="16" spans="1:62" ht="12.75" customHeight="1" x14ac:dyDescent="0.35">
      <c r="A16" s="65" t="s">
        <v>106</v>
      </c>
      <c r="C16" s="200">
        <f>SUM(C12:C15)</f>
        <v>850.00000000000011</v>
      </c>
      <c r="D16" s="151">
        <f t="shared" ref="D16:AJ16" si="4">SUM(D12:D15)</f>
        <v>163.30000000000001</v>
      </c>
      <c r="E16" s="151">
        <f t="shared" si="4"/>
        <v>232.7</v>
      </c>
      <c r="F16" s="177">
        <f t="shared" si="4"/>
        <v>1246</v>
      </c>
      <c r="G16" s="151"/>
      <c r="H16" s="151">
        <f t="shared" si="4"/>
        <v>991.5</v>
      </c>
      <c r="I16" s="151">
        <f t="shared" si="4"/>
        <v>199.7</v>
      </c>
      <c r="J16" s="151">
        <f t="shared" si="4"/>
        <v>253.20000000000002</v>
      </c>
      <c r="K16" s="151">
        <f t="shared" si="4"/>
        <v>1444.4</v>
      </c>
      <c r="L16" s="151"/>
      <c r="M16" s="151">
        <f t="shared" si="4"/>
        <v>1841.4999999999998</v>
      </c>
      <c r="N16" s="151">
        <f t="shared" si="4"/>
        <v>363</v>
      </c>
      <c r="O16" s="151">
        <f t="shared" si="4"/>
        <v>485.90000000000003</v>
      </c>
      <c r="P16" s="151">
        <f t="shared" si="4"/>
        <v>2690.3999999999996</v>
      </c>
      <c r="Q16" s="151"/>
      <c r="R16" s="151">
        <v>1050.6999999999998</v>
      </c>
      <c r="S16" s="151">
        <v>211.5</v>
      </c>
      <c r="T16" s="151">
        <v>246.3</v>
      </c>
      <c r="U16" s="151">
        <f t="shared" si="4"/>
        <v>1508.4999999999998</v>
      </c>
      <c r="V16" s="151">
        <f t="shared" si="4"/>
        <v>0</v>
      </c>
      <c r="W16" s="151">
        <v>2892.2000000000003</v>
      </c>
      <c r="X16" s="151">
        <v>574.5</v>
      </c>
      <c r="Y16" s="151">
        <v>732.2</v>
      </c>
      <c r="Z16" s="151">
        <f t="shared" ref="Z16" si="5">SUM(Z12:Z15)</f>
        <v>4198.9000000000005</v>
      </c>
      <c r="AA16" s="151"/>
      <c r="AB16" s="151">
        <f t="shared" si="4"/>
        <v>1150.5</v>
      </c>
      <c r="AC16" s="151">
        <f t="shared" si="4"/>
        <v>313.39999999999998</v>
      </c>
      <c r="AD16" s="151">
        <f t="shared" si="4"/>
        <v>287.8</v>
      </c>
      <c r="AE16" s="151">
        <f t="shared" si="4"/>
        <v>1751.7</v>
      </c>
      <c r="AF16" s="151"/>
      <c r="AG16" s="200">
        <f t="shared" si="4"/>
        <v>4042.7</v>
      </c>
      <c r="AH16" s="151">
        <f t="shared" si="4"/>
        <v>887.9</v>
      </c>
      <c r="AI16" s="151">
        <f t="shared" si="4"/>
        <v>1020</v>
      </c>
      <c r="AJ16" s="151">
        <f t="shared" si="4"/>
        <v>5950.5999999999995</v>
      </c>
      <c r="AK16" s="151"/>
      <c r="AL16" s="151">
        <f>SUM(AL12:AL15)</f>
        <v>937.09999999999991</v>
      </c>
      <c r="AM16" s="151">
        <f t="shared" ref="AM16:AO16" si="6">SUM(AM12:AM15)</f>
        <v>183.79999999999995</v>
      </c>
      <c r="AN16" s="151">
        <f t="shared" si="6"/>
        <v>251.10000000000002</v>
      </c>
      <c r="AO16" s="151">
        <f t="shared" si="6"/>
        <v>1372</v>
      </c>
      <c r="AP16" s="151"/>
      <c r="AQ16" s="151">
        <f t="shared" ref="AQ16:AY16" si="7">SUM(AQ12:AQ15)</f>
        <v>1081.0999999999999</v>
      </c>
      <c r="AR16" s="151">
        <f t="shared" si="7"/>
        <v>206</v>
      </c>
      <c r="AS16" s="151">
        <f t="shared" si="7"/>
        <v>289</v>
      </c>
      <c r="AT16" s="151">
        <f t="shared" si="7"/>
        <v>1576.1</v>
      </c>
      <c r="AU16" s="151"/>
      <c r="AV16" s="151">
        <f t="shared" si="7"/>
        <v>2018.2000000000003</v>
      </c>
      <c r="AW16" s="151">
        <f t="shared" si="7"/>
        <v>389.8</v>
      </c>
      <c r="AX16" s="151">
        <f t="shared" si="7"/>
        <v>540.1</v>
      </c>
      <c r="AY16" s="151">
        <f t="shared" si="7"/>
        <v>2948.1000000000004</v>
      </c>
      <c r="AZ16" s="151"/>
      <c r="BA16" s="151"/>
      <c r="BB16" s="151">
        <v>1082.3999999999999</v>
      </c>
      <c r="BC16" s="151">
        <v>209.1</v>
      </c>
      <c r="BD16" s="151">
        <v>257.90000000000003</v>
      </c>
      <c r="BE16" s="151">
        <v>1549.4</v>
      </c>
      <c r="BF16" s="151"/>
      <c r="BG16" s="151">
        <v>3100.6</v>
      </c>
      <c r="BH16" s="151">
        <v>598.9</v>
      </c>
      <c r="BI16" s="151">
        <v>798</v>
      </c>
      <c r="BJ16" s="151">
        <v>4497.4999999999991</v>
      </c>
    </row>
    <row r="17" spans="1:62" x14ac:dyDescent="0.35">
      <c r="C17" s="199"/>
      <c r="D17" s="33"/>
      <c r="E17" s="33"/>
      <c r="F17" s="136"/>
      <c r="H17" s="199"/>
      <c r="I17" s="33"/>
      <c r="J17" s="33"/>
      <c r="K17" s="136"/>
      <c r="M17" s="199"/>
      <c r="N17" s="33"/>
      <c r="O17" s="33"/>
      <c r="P17" s="136"/>
      <c r="R17" s="199"/>
      <c r="S17" s="33"/>
      <c r="T17" s="33"/>
      <c r="U17" s="136"/>
      <c r="W17" s="199"/>
      <c r="X17" s="33"/>
      <c r="Y17" s="33"/>
      <c r="Z17" s="136"/>
      <c r="AB17" s="199"/>
      <c r="AC17" s="33"/>
      <c r="AD17" s="33"/>
      <c r="AE17" s="136"/>
      <c r="AG17" s="199"/>
      <c r="AH17" s="33"/>
      <c r="AI17" s="33"/>
      <c r="AJ17" s="136"/>
      <c r="AL17" s="199"/>
      <c r="AM17" s="33"/>
      <c r="AN17" s="33"/>
      <c r="AO17" s="136"/>
      <c r="AQ17" s="199"/>
      <c r="AR17" s="33"/>
      <c r="AS17" s="33"/>
      <c r="AT17" s="136"/>
      <c r="AV17" s="199"/>
      <c r="AW17" s="33"/>
      <c r="AX17" s="33"/>
      <c r="AY17" s="136"/>
      <c r="BB17" s="199"/>
      <c r="BC17" s="33"/>
      <c r="BD17" s="33"/>
      <c r="BE17" s="136"/>
      <c r="BG17" s="199"/>
      <c r="BH17" s="33"/>
      <c r="BI17" s="33"/>
      <c r="BJ17" s="136"/>
    </row>
    <row r="18" spans="1:62" x14ac:dyDescent="0.35">
      <c r="A18" s="27" t="s">
        <v>107</v>
      </c>
      <c r="C18" s="199">
        <v>1143.9000000000001</v>
      </c>
      <c r="D18" s="33">
        <v>219.2</v>
      </c>
      <c r="E18" s="33">
        <v>331.3</v>
      </c>
      <c r="F18" s="138"/>
      <c r="H18" s="199">
        <v>1251.5999999999999</v>
      </c>
      <c r="I18" s="33">
        <v>196</v>
      </c>
      <c r="J18" s="33">
        <v>361.7</v>
      </c>
      <c r="K18" s="138"/>
      <c r="M18" s="199">
        <v>2395.5</v>
      </c>
      <c r="N18" s="33">
        <v>415.2</v>
      </c>
      <c r="O18" s="33">
        <v>693</v>
      </c>
      <c r="P18" s="138"/>
      <c r="R18" s="199">
        <v>1346.6</v>
      </c>
      <c r="S18" s="33">
        <v>198.3</v>
      </c>
      <c r="T18" s="33">
        <v>352.2</v>
      </c>
      <c r="U18" s="138"/>
      <c r="W18" s="199">
        <v>3742.1</v>
      </c>
      <c r="X18" s="33">
        <v>613.5</v>
      </c>
      <c r="Y18" s="33">
        <v>1045.2</v>
      </c>
      <c r="Z18" s="138"/>
      <c r="AB18" s="199">
        <v>1534.7</v>
      </c>
      <c r="AC18" s="33">
        <v>283</v>
      </c>
      <c r="AD18" s="33">
        <v>350.2</v>
      </c>
      <c r="AE18" s="138"/>
      <c r="AG18" s="199">
        <v>5276.9</v>
      </c>
      <c r="AH18" s="33">
        <f>I18+S18+AC18+D18</f>
        <v>896.5</v>
      </c>
      <c r="AI18" s="33">
        <f>E18+T18+AD18+J18</f>
        <v>1395.4</v>
      </c>
      <c r="AJ18" s="138"/>
      <c r="AL18" s="199">
        <v>1277.3</v>
      </c>
      <c r="AM18" s="33">
        <v>204.2</v>
      </c>
      <c r="AN18" s="33">
        <v>334.5</v>
      </c>
      <c r="AO18" s="138"/>
      <c r="AQ18" s="199">
        <v>1370.4</v>
      </c>
      <c r="AR18" s="33">
        <v>214.7</v>
      </c>
      <c r="AS18" s="33">
        <v>364.8</v>
      </c>
      <c r="AT18" s="138"/>
      <c r="AV18" s="199">
        <v>2647.7</v>
      </c>
      <c r="AW18" s="33">
        <v>418.9</v>
      </c>
      <c r="AX18" s="33">
        <v>699.3</v>
      </c>
      <c r="AY18" s="138"/>
      <c r="BB18" s="199">
        <v>1387.5</v>
      </c>
      <c r="BC18" s="33">
        <v>216.39999999999998</v>
      </c>
      <c r="BD18" s="33">
        <v>347.5</v>
      </c>
      <c r="BE18" s="138"/>
      <c r="BG18" s="199">
        <v>4035.2</v>
      </c>
      <c r="BH18" s="33">
        <v>635.29999999999995</v>
      </c>
      <c r="BI18" s="33">
        <v>1046.8</v>
      </c>
      <c r="BJ18" s="138"/>
    </row>
    <row r="19" spans="1:62" x14ac:dyDescent="0.35">
      <c r="A19" s="27" t="s">
        <v>97</v>
      </c>
      <c r="C19" s="202">
        <v>-356.3</v>
      </c>
      <c r="D19" s="69">
        <v>-45.9</v>
      </c>
      <c r="E19" s="69">
        <v>-119.6</v>
      </c>
      <c r="F19" s="138"/>
      <c r="H19" s="202">
        <v>-383</v>
      </c>
      <c r="I19" s="69">
        <v>-15.1</v>
      </c>
      <c r="J19" s="69">
        <v>-134.19999999999999</v>
      </c>
      <c r="K19" s="138"/>
      <c r="M19" s="202">
        <v>-739.3</v>
      </c>
      <c r="N19" s="69">
        <v>-61</v>
      </c>
      <c r="O19" s="69">
        <v>-253.8</v>
      </c>
      <c r="P19" s="138"/>
      <c r="R19" s="202">
        <v>-424.9</v>
      </c>
      <c r="S19" s="69">
        <v>-15.4</v>
      </c>
      <c r="T19" s="69">
        <v>-127.2</v>
      </c>
      <c r="U19" s="138"/>
      <c r="W19" s="202">
        <v>-1164.1999999999998</v>
      </c>
      <c r="X19" s="69">
        <v>-76.400000000000006</v>
      </c>
      <c r="Y19" s="69">
        <v>-381</v>
      </c>
      <c r="Z19" s="138"/>
      <c r="AB19" s="202">
        <v>-520.29999999999995</v>
      </c>
      <c r="AC19" s="69">
        <v>-35.5</v>
      </c>
      <c r="AD19" s="69">
        <v>-94.4</v>
      </c>
      <c r="AE19" s="138"/>
      <c r="AG19" s="202">
        <f>H19+R19+AB19+C19</f>
        <v>-1684.4999999999998</v>
      </c>
      <c r="AH19" s="69">
        <f>I19+S19+AC19+D19</f>
        <v>-111.9</v>
      </c>
      <c r="AI19" s="69">
        <f>E19+T19+AD19+J19</f>
        <v>-475.40000000000003</v>
      </c>
      <c r="AJ19" s="138"/>
      <c r="AL19" s="202">
        <v>-410.5</v>
      </c>
      <c r="AM19" s="69">
        <v>-18.8</v>
      </c>
      <c r="AN19" s="69">
        <v>-101.7</v>
      </c>
      <c r="AO19" s="138"/>
      <c r="AQ19" s="202">
        <v>-411.8</v>
      </c>
      <c r="AR19" s="69">
        <v>-22.9</v>
      </c>
      <c r="AS19" s="69">
        <v>-110.9</v>
      </c>
      <c r="AT19" s="138"/>
      <c r="AV19" s="202">
        <v>-822.3</v>
      </c>
      <c r="AW19" s="69">
        <v>-41.7</v>
      </c>
      <c r="AX19" s="69">
        <v>-212.6</v>
      </c>
      <c r="AY19" s="138"/>
      <c r="BB19" s="202">
        <v>-430.4</v>
      </c>
      <c r="BC19" s="69">
        <v>-26.400000000000002</v>
      </c>
      <c r="BD19" s="69">
        <v>-112.6</v>
      </c>
      <c r="BE19" s="138"/>
      <c r="BG19" s="202">
        <v>-1252.6999999999998</v>
      </c>
      <c r="BH19" s="69">
        <v>-68.100000000000009</v>
      </c>
      <c r="BI19" s="69">
        <v>-325.20000000000005</v>
      </c>
      <c r="BJ19" s="138"/>
    </row>
    <row r="20" spans="1:62" x14ac:dyDescent="0.35">
      <c r="A20" s="66" t="s">
        <v>108</v>
      </c>
      <c r="B20" s="67"/>
      <c r="C20" s="200">
        <f>SUM(C18:C19)</f>
        <v>787.60000000000014</v>
      </c>
      <c r="D20" s="151">
        <f t="shared" ref="D20:E20" si="8">SUM(D18:D19)</f>
        <v>173.29999999999998</v>
      </c>
      <c r="E20" s="151">
        <f t="shared" si="8"/>
        <v>211.70000000000002</v>
      </c>
      <c r="F20" s="240"/>
      <c r="G20" s="239"/>
      <c r="H20" s="200">
        <f>SUM(H18:H19)</f>
        <v>868.59999999999991</v>
      </c>
      <c r="I20" s="151">
        <f>SUM(I18:I19)</f>
        <v>180.9</v>
      </c>
      <c r="J20" s="151">
        <f>SUM(J18:J19)</f>
        <v>227.5</v>
      </c>
      <c r="K20" s="240"/>
      <c r="L20" s="178"/>
      <c r="M20" s="200">
        <f>SUM(M18:M19)</f>
        <v>1656.2</v>
      </c>
      <c r="N20" s="151">
        <f>SUM(N18:N19)</f>
        <v>354.2</v>
      </c>
      <c r="O20" s="151">
        <f>SUM(O18:O19)</f>
        <v>439.2</v>
      </c>
      <c r="P20" s="240"/>
      <c r="Q20" s="178"/>
      <c r="R20" s="200">
        <v>921.69999999999993</v>
      </c>
      <c r="S20" s="151">
        <v>182.9</v>
      </c>
      <c r="T20" s="151">
        <v>225</v>
      </c>
      <c r="U20" s="138"/>
      <c r="V20" s="178"/>
      <c r="W20" s="200">
        <v>2577.9</v>
      </c>
      <c r="X20" s="151">
        <v>537.1</v>
      </c>
      <c r="Y20" s="151">
        <v>664.2</v>
      </c>
      <c r="Z20" s="138"/>
      <c r="AA20" s="178"/>
      <c r="AB20" s="200">
        <f>SUM(AB18:AB19)</f>
        <v>1014.4000000000001</v>
      </c>
      <c r="AC20" s="151">
        <f>SUM(AC18:AC19)</f>
        <v>247.5</v>
      </c>
      <c r="AD20" s="151">
        <f>SUM(AD18:AD19)</f>
        <v>255.79999999999998</v>
      </c>
      <c r="AE20" s="138"/>
      <c r="AG20" s="200">
        <f>SUM(AG18:AG19)</f>
        <v>3592.3999999999996</v>
      </c>
      <c r="AH20" s="151">
        <f>I20+S20+AC20+D20</f>
        <v>784.59999999999991</v>
      </c>
      <c r="AI20" s="151">
        <f>E20+T20+AD20+J20</f>
        <v>920</v>
      </c>
      <c r="AJ20" s="138"/>
      <c r="AL20" s="200">
        <f>SUM(AL18:AL19)</f>
        <v>866.8</v>
      </c>
      <c r="AM20" s="151">
        <f t="shared" ref="AM20:AN20" si="9">SUM(AM18:AM19)</f>
        <v>185.39999999999998</v>
      </c>
      <c r="AN20" s="151">
        <f t="shared" si="9"/>
        <v>232.8</v>
      </c>
      <c r="AO20" s="240"/>
      <c r="AQ20" s="200">
        <f>SUM(AQ18:AQ19)</f>
        <v>958.60000000000014</v>
      </c>
      <c r="AR20" s="151">
        <f>SUM(AR18:AR19)</f>
        <v>191.79999999999998</v>
      </c>
      <c r="AS20" s="151">
        <f>SUM(AS18:AS19)</f>
        <v>253.9</v>
      </c>
      <c r="AT20" s="240"/>
      <c r="AV20" s="200">
        <f>SUM(AV18:AV19)</f>
        <v>1825.3999999999999</v>
      </c>
      <c r="AW20" s="151">
        <f>SUM(AW18:AW19)</f>
        <v>377.2</v>
      </c>
      <c r="AX20" s="151">
        <f>SUM(AX18:AX19)</f>
        <v>486.69999999999993</v>
      </c>
      <c r="AY20" s="240"/>
      <c r="BB20" s="200">
        <v>957.1</v>
      </c>
      <c r="BC20" s="151">
        <v>189.99999999999997</v>
      </c>
      <c r="BD20" s="151">
        <v>234.9</v>
      </c>
      <c r="BE20" s="240"/>
      <c r="BG20" s="200">
        <v>2782.5</v>
      </c>
      <c r="BH20" s="151">
        <v>567.19999999999993</v>
      </c>
      <c r="BI20" s="151">
        <v>721.59999999999991</v>
      </c>
      <c r="BJ20" s="240"/>
    </row>
    <row r="21" spans="1:62" ht="14.1" customHeight="1" x14ac:dyDescent="0.35">
      <c r="C21" s="199"/>
      <c r="D21" s="33"/>
      <c r="E21" s="33"/>
      <c r="F21" s="136"/>
      <c r="H21" s="199"/>
      <c r="I21" s="33"/>
      <c r="J21" s="33"/>
      <c r="K21" s="136"/>
      <c r="M21" s="199"/>
      <c r="N21" s="33"/>
      <c r="O21" s="33"/>
      <c r="P21" s="136"/>
      <c r="R21" s="199"/>
      <c r="S21" s="33"/>
      <c r="T21" s="33"/>
      <c r="U21" s="136"/>
      <c r="W21" s="199"/>
      <c r="X21" s="33"/>
      <c r="Y21" s="33"/>
      <c r="Z21" s="136"/>
      <c r="AB21" s="199"/>
      <c r="AC21" s="33"/>
      <c r="AD21" s="33"/>
      <c r="AE21" s="136"/>
      <c r="AG21" s="199"/>
      <c r="AH21" s="33"/>
      <c r="AI21" s="33"/>
      <c r="AJ21" s="136"/>
      <c r="AL21" s="199"/>
      <c r="AM21" s="33"/>
      <c r="AN21" s="33"/>
      <c r="AO21" s="136"/>
      <c r="AQ21" s="199"/>
      <c r="AR21" s="33"/>
      <c r="AS21" s="33"/>
      <c r="AT21" s="136"/>
      <c r="AV21" s="199"/>
      <c r="AW21" s="33"/>
      <c r="AX21" s="33"/>
      <c r="AY21" s="136"/>
      <c r="BB21" s="199"/>
      <c r="BC21" s="33"/>
      <c r="BD21" s="33"/>
      <c r="BE21" s="136"/>
      <c r="BG21" s="199"/>
      <c r="BH21" s="33"/>
      <c r="BI21" s="33"/>
      <c r="BJ21" s="136"/>
    </row>
    <row r="22" spans="1:62" x14ac:dyDescent="0.35">
      <c r="A22" s="66" t="s">
        <v>22</v>
      </c>
      <c r="B22" s="68"/>
      <c r="C22" s="200">
        <v>62.5</v>
      </c>
      <c r="D22" s="151">
        <v>-8.6</v>
      </c>
      <c r="E22" s="151">
        <v>20.9</v>
      </c>
      <c r="F22" s="177">
        <f>SUM(C22:E22)</f>
        <v>74.8</v>
      </c>
      <c r="G22" s="241"/>
      <c r="H22" s="200">
        <v>122.9</v>
      </c>
      <c r="I22" s="151">
        <v>20.100000000000001</v>
      </c>
      <c r="J22" s="151">
        <v>26.8</v>
      </c>
      <c r="K22" s="177">
        <f>SUM(H22:J22)</f>
        <v>169.8</v>
      </c>
      <c r="L22" s="178"/>
      <c r="M22" s="200">
        <v>185.4</v>
      </c>
      <c r="N22" s="151">
        <v>11.5</v>
      </c>
      <c r="O22" s="151">
        <v>47.7</v>
      </c>
      <c r="P22" s="177">
        <v>244.6</v>
      </c>
      <c r="Q22" s="178"/>
      <c r="R22" s="200">
        <v>128.80000000000001</v>
      </c>
      <c r="S22" s="151">
        <v>29</v>
      </c>
      <c r="T22" s="151">
        <v>21.2</v>
      </c>
      <c r="U22" s="177">
        <f>SUM(R22:T22)</f>
        <v>179</v>
      </c>
      <c r="V22" s="178"/>
      <c r="W22" s="200">
        <v>314.20000000000005</v>
      </c>
      <c r="X22" s="151">
        <v>40.5</v>
      </c>
      <c r="Y22" s="151">
        <v>68.900000000000006</v>
      </c>
      <c r="Z22" s="177">
        <f>SUM(W22:Y22)</f>
        <v>423.6</v>
      </c>
      <c r="AA22" s="178"/>
      <c r="AB22" s="200">
        <v>136.1</v>
      </c>
      <c r="AC22" s="151">
        <v>67.400000000000006</v>
      </c>
      <c r="AD22" s="151">
        <v>32</v>
      </c>
      <c r="AE22" s="177">
        <f>SUM(AB22:AD22)</f>
        <v>235.5</v>
      </c>
      <c r="AG22" s="200">
        <f>H22+R22+AB22+C22</f>
        <v>450.3</v>
      </c>
      <c r="AH22" s="151">
        <f>I22+S22+AC22+D22</f>
        <v>107.9</v>
      </c>
      <c r="AI22" s="151">
        <f>E22+T22+AD22+J22</f>
        <v>100.89999999999999</v>
      </c>
      <c r="AJ22" s="177">
        <f>SUM(AG22:AI22)</f>
        <v>659.1</v>
      </c>
      <c r="AL22" s="200">
        <v>70.3</v>
      </c>
      <c r="AM22" s="151">
        <v>-0.20000000000000018</v>
      </c>
      <c r="AN22" s="151">
        <v>18.299999999999997</v>
      </c>
      <c r="AO22" s="177">
        <v>88.399999999999991</v>
      </c>
      <c r="AQ22" s="200">
        <v>122.5</v>
      </c>
      <c r="AR22" s="151">
        <v>15.4</v>
      </c>
      <c r="AS22" s="151">
        <v>36.6</v>
      </c>
      <c r="AT22" s="177">
        <v>174.5</v>
      </c>
      <c r="AV22" s="200">
        <v>192.8</v>
      </c>
      <c r="AW22" s="151">
        <v>15.2</v>
      </c>
      <c r="AX22" s="151">
        <v>54.9</v>
      </c>
      <c r="AY22" s="177">
        <v>262.89999999999998</v>
      </c>
      <c r="BB22" s="200">
        <v>125.2</v>
      </c>
      <c r="BC22" s="151">
        <v>20.299999999999997</v>
      </c>
      <c r="BD22" s="151">
        <v>22.999999999999996</v>
      </c>
      <c r="BE22" s="177">
        <v>168.5</v>
      </c>
      <c r="BG22" s="200">
        <v>318</v>
      </c>
      <c r="BH22" s="151">
        <v>35.5</v>
      </c>
      <c r="BI22" s="151">
        <v>77.900000000000006</v>
      </c>
      <c r="BJ22" s="177">
        <v>431.4</v>
      </c>
    </row>
    <row r="23" spans="1:62" s="29" customFormat="1" x14ac:dyDescent="0.35">
      <c r="A23" s="66" t="s">
        <v>109</v>
      </c>
      <c r="C23" s="203">
        <f>C22/C9</f>
        <v>7.3529411764705871E-2</v>
      </c>
      <c r="D23" s="179">
        <f>D22/D9</f>
        <v>-5.2663808940600125E-2</v>
      </c>
      <c r="E23" s="179">
        <f>E22/E9</f>
        <v>8.9815212720240636E-2</v>
      </c>
      <c r="F23" s="180">
        <f>F22/F9</f>
        <v>6.003210272873194E-2</v>
      </c>
      <c r="G23" s="181"/>
      <c r="H23" s="203">
        <f>H22/H9</f>
        <v>0.12395360564800809</v>
      </c>
      <c r="I23" s="179">
        <f>I22/I9</f>
        <v>0.10065097646469705</v>
      </c>
      <c r="J23" s="179">
        <f>J22/J9</f>
        <v>0.10584518167456557</v>
      </c>
      <c r="K23" s="180">
        <f>K22/K9</f>
        <v>0.1175574633065633</v>
      </c>
      <c r="L23" s="181"/>
      <c r="M23" s="203">
        <f>M22/M9</f>
        <v>0.10067879446103718</v>
      </c>
      <c r="N23" s="179">
        <f>N22/N9</f>
        <v>3.1680440771349863E-2</v>
      </c>
      <c r="O23" s="179">
        <f>O22/O9</f>
        <v>9.8168347396583658E-2</v>
      </c>
      <c r="P23" s="180">
        <f>P22/P9</f>
        <v>9.0915848944394875E-2</v>
      </c>
      <c r="Q23" s="181"/>
      <c r="R23" s="203">
        <v>0.12258494337108597</v>
      </c>
      <c r="S23" s="179">
        <v>0.13711583924349882</v>
      </c>
      <c r="T23" s="179">
        <v>8.6073893625659759E-2</v>
      </c>
      <c r="U23" s="180">
        <f>U22/U9</f>
        <v>0.11866092144514419</v>
      </c>
      <c r="V23" s="181"/>
      <c r="W23" s="203">
        <v>0.10863702371896826</v>
      </c>
      <c r="X23" s="179">
        <v>7.0496083550913843E-2</v>
      </c>
      <c r="Y23" s="179">
        <v>9.4099972685058736E-2</v>
      </c>
      <c r="Z23" s="180">
        <f>Z22/Z9</f>
        <v>0.10088356474314703</v>
      </c>
      <c r="AA23" s="181"/>
      <c r="AB23" s="203">
        <f>AB22/AB9</f>
        <v>0.11829639287266405</v>
      </c>
      <c r="AC23" s="179">
        <f>AC22/AC9</f>
        <v>0.21506062539885135</v>
      </c>
      <c r="AD23" s="179">
        <f>AD22/AD9</f>
        <v>0.1111883252258513</v>
      </c>
      <c r="AE23" s="180">
        <f>AE22/AE9</f>
        <v>0.13444082890905978</v>
      </c>
      <c r="AG23" s="203">
        <f>AG22/AG9</f>
        <v>0.11138595493111041</v>
      </c>
      <c r="AH23" s="179">
        <f>AH22/AH9</f>
        <v>0.12152269399707175</v>
      </c>
      <c r="AI23" s="179">
        <f>AI22/AI9</f>
        <v>9.8921568627450968E-2</v>
      </c>
      <c r="AJ23" s="180">
        <f>AJ22/AJ9</f>
        <v>0.11076193997243976</v>
      </c>
      <c r="AL23" s="203">
        <v>7.5018674634510729E-2</v>
      </c>
      <c r="AM23" s="179">
        <v>-1.0881392818280751E-3</v>
      </c>
      <c r="AN23" s="179">
        <v>7.2879330943847048E-2</v>
      </c>
      <c r="AO23" s="180">
        <v>6.4431486880466474E-2</v>
      </c>
      <c r="AQ23" s="203">
        <f>AQ22/AQ9</f>
        <v>0.11331051706595133</v>
      </c>
      <c r="AR23" s="179">
        <f>AR22/AR9</f>
        <v>7.4757281553398058E-2</v>
      </c>
      <c r="AS23" s="179">
        <f>AS22/AS9</f>
        <v>0.12664359861591695</v>
      </c>
      <c r="AT23" s="180">
        <f>AT22/AT9</f>
        <v>0.11071632510627495</v>
      </c>
      <c r="AV23" s="203">
        <f>AV22/AV9</f>
        <v>9.5530670894856812E-2</v>
      </c>
      <c r="AW23" s="179">
        <f>AW22/AW9</f>
        <v>3.8994356080041044E-2</v>
      </c>
      <c r="AX23" s="179">
        <f>AX22/AX9</f>
        <v>0.10164784299203851</v>
      </c>
      <c r="AY23" s="180">
        <f>AY22/AY9</f>
        <v>8.9176079508836201E-2</v>
      </c>
      <c r="BB23" s="203">
        <v>0.11566888396156688</v>
      </c>
      <c r="BC23" s="179">
        <v>9.708273553323768E-2</v>
      </c>
      <c r="BD23" s="179">
        <v>8.918185343156261E-2</v>
      </c>
      <c r="BE23" s="180">
        <v>0.10875177488059894</v>
      </c>
      <c r="BG23" s="203">
        <v>0.10256079468489969</v>
      </c>
      <c r="BH23" s="179">
        <v>5.9275338119886459E-2</v>
      </c>
      <c r="BI23" s="179">
        <v>9.7619047619047633E-2</v>
      </c>
      <c r="BJ23" s="180">
        <v>9.5919955530850462E-2</v>
      </c>
    </row>
    <row r="24" spans="1:62" ht="11.25" customHeight="1" x14ac:dyDescent="0.4">
      <c r="A24" s="28"/>
      <c r="H24" s="242"/>
      <c r="I24" s="242"/>
      <c r="J24" s="242"/>
      <c r="K24" s="242"/>
      <c r="L24" s="242"/>
      <c r="M24" s="242"/>
      <c r="N24" s="242"/>
      <c r="O24" s="242"/>
      <c r="P24" s="242"/>
    </row>
    <row r="25" spans="1:62" ht="12.75" customHeight="1" x14ac:dyDescent="0.4">
      <c r="A25" s="361"/>
      <c r="B25" s="361"/>
      <c r="C25" s="361"/>
      <c r="D25" s="361"/>
      <c r="E25" s="361"/>
      <c r="F25" s="361"/>
      <c r="G25" s="361"/>
      <c r="H25" s="361"/>
      <c r="I25" s="361"/>
      <c r="J25" s="361"/>
      <c r="K25" s="361"/>
      <c r="L25" s="361"/>
      <c r="M25" s="361"/>
      <c r="N25" s="361"/>
      <c r="O25" s="361"/>
      <c r="P25" s="361"/>
      <c r="Q25" s="361"/>
      <c r="R25" s="361"/>
      <c r="S25" s="361"/>
      <c r="T25" s="361"/>
      <c r="U25" s="361"/>
      <c r="AL25" s="141"/>
      <c r="AM25" s="141"/>
      <c r="AN25" s="141"/>
      <c r="AO25" s="141"/>
      <c r="AQ25" s="141"/>
      <c r="AR25" s="141"/>
      <c r="AS25" s="141"/>
      <c r="AT25" s="141"/>
      <c r="AV25" s="141"/>
      <c r="AW25" s="141"/>
      <c r="AX25" s="141"/>
      <c r="AY25" s="141"/>
      <c r="BB25" s="141"/>
      <c r="BC25" s="141"/>
      <c r="BD25" s="141"/>
      <c r="BE25" s="141"/>
      <c r="BG25" s="141"/>
      <c r="BH25" s="141"/>
      <c r="BI25" s="141"/>
      <c r="BJ25" s="141"/>
    </row>
    <row r="26" spans="1:62" x14ac:dyDescent="0.35">
      <c r="W26" s="29"/>
      <c r="X26" s="29"/>
      <c r="Y26" s="29"/>
    </row>
    <row r="27" spans="1:62" x14ac:dyDescent="0.35">
      <c r="W27" s="29"/>
      <c r="X27" s="29"/>
      <c r="Y27" s="29"/>
    </row>
    <row r="28" spans="1:62" x14ac:dyDescent="0.35">
      <c r="W28" s="29"/>
      <c r="X28" s="29"/>
      <c r="Y28" s="29"/>
    </row>
    <row r="29" spans="1:62" x14ac:dyDescent="0.35">
      <c r="W29" s="29"/>
      <c r="X29" s="29"/>
      <c r="Y29" s="29"/>
    </row>
    <row r="30" spans="1:62" x14ac:dyDescent="0.35">
      <c r="W30" s="29"/>
      <c r="X30" s="29"/>
      <c r="Y30" s="29"/>
    </row>
    <row r="31" spans="1:62" x14ac:dyDescent="0.35">
      <c r="W31" s="29"/>
      <c r="X31" s="29"/>
      <c r="Y31" s="29"/>
    </row>
    <row r="32" spans="1:62" x14ac:dyDescent="0.35">
      <c r="W32" s="29"/>
      <c r="X32" s="29"/>
      <c r="Y32" s="29"/>
    </row>
    <row r="33" spans="23:25" x14ac:dyDescent="0.35">
      <c r="W33" s="29"/>
      <c r="X33" s="29"/>
      <c r="Y33" s="29"/>
    </row>
    <row r="34" spans="23:25" x14ac:dyDescent="0.35">
      <c r="W34" s="29"/>
      <c r="X34" s="29"/>
      <c r="Y34" s="29"/>
    </row>
    <row r="35" spans="23:25" x14ac:dyDescent="0.35">
      <c r="W35" s="29"/>
      <c r="X35" s="29"/>
      <c r="Y35" s="29"/>
    </row>
    <row r="36" spans="23:25" x14ac:dyDescent="0.35">
      <c r="W36" s="29"/>
      <c r="X36" s="29"/>
      <c r="Y36" s="29"/>
    </row>
    <row r="37" spans="23:25" x14ac:dyDescent="0.35">
      <c r="W37" s="29"/>
      <c r="X37" s="29"/>
      <c r="Y37" s="29"/>
    </row>
    <row r="38" spans="23:25" x14ac:dyDescent="0.35">
      <c r="W38" s="29"/>
      <c r="X38" s="29"/>
      <c r="Y38" s="29"/>
    </row>
    <row r="39" spans="23:25" x14ac:dyDescent="0.35">
      <c r="W39" s="29"/>
      <c r="X39" s="29"/>
      <c r="Y39" s="29"/>
    </row>
    <row r="40" spans="23:25" x14ac:dyDescent="0.35">
      <c r="W40" s="29"/>
      <c r="X40" s="29"/>
      <c r="Y40" s="29"/>
    </row>
    <row r="41" spans="23:25" x14ac:dyDescent="0.35">
      <c r="W41" s="29"/>
      <c r="X41" s="29"/>
      <c r="Y41" s="29"/>
    </row>
    <row r="42" spans="23:25" x14ac:dyDescent="0.35">
      <c r="W42" s="29"/>
      <c r="X42" s="29"/>
      <c r="Y42" s="29"/>
    </row>
    <row r="43" spans="23:25" x14ac:dyDescent="0.35">
      <c r="W43" s="29"/>
      <c r="X43" s="29"/>
      <c r="Y43" s="29"/>
    </row>
  </sheetData>
  <mergeCells count="13">
    <mergeCell ref="A25:U25"/>
    <mergeCell ref="AL3:AO3"/>
    <mergeCell ref="C3:F3"/>
    <mergeCell ref="H3:K3"/>
    <mergeCell ref="R3:U3"/>
    <mergeCell ref="AB3:AE3"/>
    <mergeCell ref="AG3:AJ3"/>
    <mergeCell ref="W3:Z3"/>
    <mergeCell ref="BB3:BE3"/>
    <mergeCell ref="BG3:BJ3"/>
    <mergeCell ref="AQ3:AT3"/>
    <mergeCell ref="AV3:AY3"/>
    <mergeCell ref="M3:P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Z1050"/>
  <sheetViews>
    <sheetView showGridLines="0" zoomScale="85" zoomScaleNormal="85" workbookViewId="0">
      <pane xSplit="1" ySplit="5" topLeftCell="B45" activePane="bottomRight" state="frozen"/>
      <selection pane="topRight" activeCell="J30" sqref="J30"/>
      <selection pane="bottomLeft" activeCell="J30" sqref="J30"/>
      <selection pane="bottomRight" activeCell="H55" sqref="H55"/>
    </sheetView>
  </sheetViews>
  <sheetFormatPr defaultColWidth="9.1328125" defaultRowHeight="13.5" outlineLevelCol="1" x14ac:dyDescent="0.35"/>
  <cols>
    <col min="1" max="1" width="46" style="147" customWidth="1"/>
    <col min="2" max="4" width="22.59765625" style="22" hidden="1" customWidth="1" outlineLevel="1"/>
    <col min="5" max="7" width="22.59765625" style="216" hidden="1" customWidth="1" outlineLevel="1"/>
    <col min="8" max="8" width="22.59765625" style="216" customWidth="1" collapsed="1"/>
    <col min="9" max="9" width="22.59765625" style="216" customWidth="1"/>
    <col min="10" max="11" width="22.59765625" style="22" hidden="1" customWidth="1" outlineLevel="1"/>
    <col min="12" max="14" width="22.59765625" style="216" hidden="1" customWidth="1" outlineLevel="1"/>
    <col min="15" max="15" width="22.59765625" style="216" customWidth="1" collapsed="1"/>
    <col min="16" max="16" width="22.59765625" style="216" customWidth="1"/>
    <col min="17" max="16384" width="9.1328125" style="146"/>
  </cols>
  <sheetData>
    <row r="1" spans="1:52" ht="13.9" x14ac:dyDescent="0.4">
      <c r="A1" s="38" t="s">
        <v>110</v>
      </c>
      <c r="B1" s="216"/>
      <c r="C1" s="216"/>
      <c r="D1" s="216"/>
      <c r="J1" s="216"/>
      <c r="K1" s="216"/>
    </row>
    <row r="2" spans="1:52" x14ac:dyDescent="0.35">
      <c r="A2" s="25" t="s">
        <v>86</v>
      </c>
      <c r="B2" s="216"/>
      <c r="C2" s="216"/>
      <c r="D2" s="216"/>
      <c r="J2" s="216"/>
      <c r="K2" s="216"/>
    </row>
    <row r="3" spans="1:52" x14ac:dyDescent="0.35">
      <c r="A3" s="146"/>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row>
    <row r="4" spans="1:52" ht="13.9" x14ac:dyDescent="0.4">
      <c r="A4" s="146"/>
      <c r="B4" s="149" t="s">
        <v>111</v>
      </c>
      <c r="C4" s="149" t="s">
        <v>62</v>
      </c>
      <c r="D4" s="149" t="s">
        <v>111</v>
      </c>
      <c r="E4" s="294" t="s">
        <v>62</v>
      </c>
      <c r="F4" s="149" t="s">
        <v>62</v>
      </c>
      <c r="G4" s="149" t="s">
        <v>63</v>
      </c>
      <c r="H4" s="312" t="s">
        <v>62</v>
      </c>
      <c r="I4" s="312" t="s">
        <v>264</v>
      </c>
      <c r="J4" s="149" t="s">
        <v>62</v>
      </c>
      <c r="K4" s="149" t="s">
        <v>111</v>
      </c>
      <c r="L4" s="294" t="s">
        <v>62</v>
      </c>
      <c r="M4" s="149" t="s">
        <v>62</v>
      </c>
      <c r="N4" s="149" t="s">
        <v>63</v>
      </c>
      <c r="O4" s="312" t="s">
        <v>62</v>
      </c>
      <c r="P4" s="312" t="s">
        <v>264</v>
      </c>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row>
    <row r="5" spans="1:52" ht="13.9" x14ac:dyDescent="0.4">
      <c r="A5" s="24"/>
      <c r="B5" s="150">
        <v>42735</v>
      </c>
      <c r="C5" s="150">
        <v>43100</v>
      </c>
      <c r="D5" s="150">
        <v>43100</v>
      </c>
      <c r="E5" s="293">
        <v>43190</v>
      </c>
      <c r="F5" s="150">
        <v>43281</v>
      </c>
      <c r="G5" s="150">
        <v>43281</v>
      </c>
      <c r="H5" s="313">
        <v>43373</v>
      </c>
      <c r="I5" s="313">
        <v>43373</v>
      </c>
      <c r="J5" s="150">
        <v>43465</v>
      </c>
      <c r="K5" s="150">
        <v>43465</v>
      </c>
      <c r="L5" s="293">
        <v>43555</v>
      </c>
      <c r="M5" s="150">
        <v>43646</v>
      </c>
      <c r="N5" s="150">
        <v>43646</v>
      </c>
      <c r="O5" s="313">
        <v>43738</v>
      </c>
      <c r="P5" s="313">
        <v>43738</v>
      </c>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row>
    <row r="6" spans="1:52" ht="13.9" x14ac:dyDescent="0.35">
      <c r="A6" s="46" t="s">
        <v>112</v>
      </c>
      <c r="B6" s="91"/>
      <c r="C6" s="91"/>
      <c r="D6" s="91"/>
      <c r="E6" s="91"/>
      <c r="F6" s="91"/>
      <c r="G6" s="91"/>
      <c r="H6" s="91"/>
      <c r="I6" s="91"/>
      <c r="J6" s="91"/>
      <c r="K6" s="91"/>
      <c r="L6" s="91"/>
      <c r="M6" s="91"/>
      <c r="N6" s="91"/>
      <c r="O6" s="91"/>
      <c r="P6" s="91"/>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row>
    <row r="7" spans="1:52" x14ac:dyDescent="0.35">
      <c r="A7" s="82" t="s">
        <v>96</v>
      </c>
      <c r="B7" s="170">
        <v>4124.3</v>
      </c>
      <c r="C7" s="95">
        <v>1346.9</v>
      </c>
      <c r="D7" s="95">
        <v>4600.2</v>
      </c>
      <c r="E7" s="95">
        <v>1206.2</v>
      </c>
      <c r="F7" s="95">
        <v>1372.1</v>
      </c>
      <c r="G7" s="95">
        <v>2578.3000000000002</v>
      </c>
      <c r="H7" s="95">
        <v>1475.6</v>
      </c>
      <c r="I7" s="95">
        <v>4053.9</v>
      </c>
      <c r="J7" s="95">
        <v>1670.8</v>
      </c>
      <c r="K7" s="95">
        <v>5724.7</v>
      </c>
      <c r="L7" s="95">
        <v>1347.6</v>
      </c>
      <c r="M7" s="95">
        <v>1492.9</v>
      </c>
      <c r="N7" s="95">
        <v>2840.5</v>
      </c>
      <c r="O7" s="95">
        <v>1512.8</v>
      </c>
      <c r="P7" s="95">
        <v>4353.3</v>
      </c>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row>
    <row r="8" spans="1:52" x14ac:dyDescent="0.35">
      <c r="A8" s="83" t="s">
        <v>97</v>
      </c>
      <c r="B8" s="171">
        <v>-851.40000000000009</v>
      </c>
      <c r="C8" s="92">
        <v>-296.60000000000002</v>
      </c>
      <c r="D8" s="92">
        <v>-1023.4</v>
      </c>
      <c r="E8" s="92">
        <v>-356.3</v>
      </c>
      <c r="F8" s="92">
        <v>-383</v>
      </c>
      <c r="G8" s="92">
        <v>-739.3</v>
      </c>
      <c r="H8" s="92">
        <v>-424.9</v>
      </c>
      <c r="I8" s="92">
        <v>-1164.1999999999998</v>
      </c>
      <c r="J8" s="92">
        <v>-520.29999999999995</v>
      </c>
      <c r="K8" s="92">
        <v>-1684.4999999999998</v>
      </c>
      <c r="L8" s="92">
        <v>-410.5</v>
      </c>
      <c r="M8" s="92">
        <v>-411.8</v>
      </c>
      <c r="N8" s="92">
        <v>-822.3</v>
      </c>
      <c r="O8" s="92">
        <v>-430.4</v>
      </c>
      <c r="P8" s="92">
        <v>-1252.6999999999998</v>
      </c>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row>
    <row r="9" spans="1:52" x14ac:dyDescent="0.35">
      <c r="A9" s="83" t="s">
        <v>98</v>
      </c>
      <c r="B9" s="171">
        <v>30.6</v>
      </c>
      <c r="C9" s="92">
        <v>7</v>
      </c>
      <c r="D9" s="92">
        <v>20</v>
      </c>
      <c r="E9" s="92">
        <v>0.1</v>
      </c>
      <c r="F9" s="92">
        <v>2.4</v>
      </c>
      <c r="G9" s="92">
        <v>2.5</v>
      </c>
      <c r="H9" s="92">
        <v>0</v>
      </c>
      <c r="I9" s="92">
        <v>2.5</v>
      </c>
      <c r="J9" s="92">
        <v>0</v>
      </c>
      <c r="K9" s="92">
        <v>2.5</v>
      </c>
      <c r="L9" s="92">
        <v>0</v>
      </c>
      <c r="M9" s="92">
        <v>0</v>
      </c>
      <c r="N9" s="92">
        <v>0</v>
      </c>
      <c r="O9" s="92">
        <v>0</v>
      </c>
      <c r="P9" s="92">
        <v>0</v>
      </c>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row>
    <row r="10" spans="1:52" x14ac:dyDescent="0.35">
      <c r="A10" s="84" t="s">
        <v>100</v>
      </c>
      <c r="B10" s="123">
        <f t="shared" ref="B10:N10" si="0">SUM(B7:B9)</f>
        <v>3303.5</v>
      </c>
      <c r="C10" s="123">
        <f t="shared" si="0"/>
        <v>1057.3000000000002</v>
      </c>
      <c r="D10" s="123">
        <f t="shared" si="0"/>
        <v>3596.7999999999997</v>
      </c>
      <c r="E10" s="123">
        <f t="shared" si="0"/>
        <v>850.00000000000011</v>
      </c>
      <c r="F10" s="123">
        <f t="shared" si="0"/>
        <v>991.49999999999989</v>
      </c>
      <c r="G10" s="123">
        <f t="shared" si="0"/>
        <v>1841.5000000000002</v>
      </c>
      <c r="H10" s="123">
        <v>1050.6999999999998</v>
      </c>
      <c r="I10" s="123">
        <v>2892.2000000000003</v>
      </c>
      <c r="J10" s="123">
        <f t="shared" si="0"/>
        <v>1150.5</v>
      </c>
      <c r="K10" s="123">
        <f t="shared" si="0"/>
        <v>4042.7</v>
      </c>
      <c r="L10" s="123">
        <f t="shared" si="0"/>
        <v>937.09999999999991</v>
      </c>
      <c r="M10" s="123">
        <f t="shared" si="0"/>
        <v>1081.1000000000001</v>
      </c>
      <c r="N10" s="123">
        <f t="shared" si="0"/>
        <v>2018.2</v>
      </c>
      <c r="O10" s="123">
        <v>1082.4000000000001</v>
      </c>
      <c r="P10" s="123">
        <v>3100.6000000000004</v>
      </c>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row>
    <row r="11" spans="1:52" x14ac:dyDescent="0.35">
      <c r="A11" s="85"/>
      <c r="B11" s="92"/>
      <c r="C11" s="92"/>
      <c r="D11" s="92"/>
      <c r="E11" s="92"/>
      <c r="F11" s="92"/>
      <c r="G11" s="92"/>
      <c r="H11" s="92"/>
      <c r="I11" s="92"/>
      <c r="J11" s="92"/>
      <c r="K11" s="92"/>
      <c r="L11" s="92"/>
      <c r="M11" s="92"/>
      <c r="N11" s="92"/>
      <c r="O11" s="92"/>
      <c r="P11" s="92"/>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row>
    <row r="12" spans="1:52" x14ac:dyDescent="0.35">
      <c r="A12" s="85" t="s">
        <v>101</v>
      </c>
      <c r="B12" s="92"/>
      <c r="C12" s="92"/>
      <c r="D12" s="92"/>
      <c r="E12" s="92"/>
      <c r="F12" s="92"/>
      <c r="G12" s="92"/>
      <c r="H12" s="92"/>
      <c r="I12" s="92"/>
      <c r="J12" s="92"/>
      <c r="K12" s="92"/>
      <c r="L12" s="92"/>
      <c r="M12" s="92"/>
      <c r="N12" s="92"/>
      <c r="O12" s="92"/>
      <c r="P12" s="92"/>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row>
    <row r="13" spans="1:52" x14ac:dyDescent="0.35">
      <c r="A13" s="86" t="s">
        <v>102</v>
      </c>
      <c r="B13" s="124">
        <v>1445.4</v>
      </c>
      <c r="C13" s="124">
        <v>431.7</v>
      </c>
      <c r="D13" s="124">
        <v>1638.3</v>
      </c>
      <c r="E13" s="124">
        <v>404.2</v>
      </c>
      <c r="F13" s="124">
        <v>426.2</v>
      </c>
      <c r="G13" s="124">
        <v>830.4</v>
      </c>
      <c r="H13" s="124">
        <v>427.4</v>
      </c>
      <c r="I13" s="124">
        <v>1257.8</v>
      </c>
      <c r="J13" s="124">
        <v>440.8</v>
      </c>
      <c r="K13" s="124">
        <v>1698.6</v>
      </c>
      <c r="L13" s="124">
        <v>463</v>
      </c>
      <c r="M13" s="124">
        <v>484.6</v>
      </c>
      <c r="N13" s="124">
        <v>947.6</v>
      </c>
      <c r="O13" s="124">
        <v>480.8</v>
      </c>
      <c r="P13" s="124">
        <v>1428.4</v>
      </c>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row>
    <row r="14" spans="1:52" x14ac:dyDescent="0.35">
      <c r="A14" s="87" t="s">
        <v>103</v>
      </c>
      <c r="B14" s="102">
        <v>1140.7</v>
      </c>
      <c r="C14" s="92">
        <v>416.6</v>
      </c>
      <c r="D14" s="92">
        <v>1244.5999999999999</v>
      </c>
      <c r="E14" s="92">
        <v>246</v>
      </c>
      <c r="F14" s="92">
        <v>374.3</v>
      </c>
      <c r="G14" s="92">
        <v>620.29999999999995</v>
      </c>
      <c r="H14" s="92">
        <v>410.7</v>
      </c>
      <c r="I14" s="92">
        <v>1031</v>
      </c>
      <c r="J14" s="92">
        <v>450.6</v>
      </c>
      <c r="K14" s="92">
        <v>1481.6</v>
      </c>
      <c r="L14" s="92">
        <v>297.3</v>
      </c>
      <c r="M14" s="92">
        <v>386.5</v>
      </c>
      <c r="N14" s="92">
        <v>683.8</v>
      </c>
      <c r="O14" s="92">
        <v>372.29999999999995</v>
      </c>
      <c r="P14" s="92">
        <v>1056.0999999999999</v>
      </c>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row>
    <row r="15" spans="1:52" x14ac:dyDescent="0.35">
      <c r="A15" s="86" t="s">
        <v>104</v>
      </c>
      <c r="B15" s="102">
        <v>536.19999999999993</v>
      </c>
      <c r="C15" s="92">
        <v>164.1</v>
      </c>
      <c r="D15" s="92">
        <v>530.4</v>
      </c>
      <c r="E15" s="92">
        <v>163.1</v>
      </c>
      <c r="F15" s="92">
        <v>150.9</v>
      </c>
      <c r="G15" s="92">
        <v>314</v>
      </c>
      <c r="H15" s="92">
        <v>177.3</v>
      </c>
      <c r="I15" s="92">
        <v>491.3</v>
      </c>
      <c r="J15" s="92">
        <v>208.1</v>
      </c>
      <c r="K15" s="92">
        <v>699.4</v>
      </c>
      <c r="L15" s="92">
        <v>140.4</v>
      </c>
      <c r="M15" s="92">
        <v>170</v>
      </c>
      <c r="N15" s="92">
        <v>310.39999999999998</v>
      </c>
      <c r="O15" s="92">
        <v>181.6</v>
      </c>
      <c r="P15" s="92">
        <v>492</v>
      </c>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row>
    <row r="16" spans="1:52" x14ac:dyDescent="0.35">
      <c r="A16" s="86" t="s">
        <v>105</v>
      </c>
      <c r="B16" s="102">
        <v>181.2</v>
      </c>
      <c r="C16" s="92">
        <v>44.9</v>
      </c>
      <c r="D16" s="92">
        <v>183.5</v>
      </c>
      <c r="E16" s="92">
        <v>36.700000000000003</v>
      </c>
      <c r="F16" s="92">
        <v>40.1</v>
      </c>
      <c r="G16" s="92">
        <v>76.8</v>
      </c>
      <c r="H16" s="92">
        <v>35.299999999999997</v>
      </c>
      <c r="I16" s="92">
        <v>112.10000000000001</v>
      </c>
      <c r="J16" s="92">
        <v>51</v>
      </c>
      <c r="K16" s="92">
        <v>163.10000000000002</v>
      </c>
      <c r="L16" s="92">
        <v>36.400000000000006</v>
      </c>
      <c r="M16" s="92">
        <v>40</v>
      </c>
      <c r="N16" s="92">
        <v>76.400000000000006</v>
      </c>
      <c r="O16" s="92">
        <v>47.7</v>
      </c>
      <c r="P16" s="92">
        <v>124.10000000000001</v>
      </c>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row>
    <row r="17" spans="1:52" x14ac:dyDescent="0.35">
      <c r="A17" s="88" t="s">
        <v>106</v>
      </c>
      <c r="B17" s="121">
        <f t="shared" ref="B17:N17" si="1">SUM(B13:B16)</f>
        <v>3303.5</v>
      </c>
      <c r="C17" s="121">
        <f t="shared" si="1"/>
        <v>1057.3</v>
      </c>
      <c r="D17" s="121">
        <f t="shared" si="1"/>
        <v>3596.7999999999997</v>
      </c>
      <c r="E17" s="121">
        <f t="shared" si="1"/>
        <v>850.00000000000011</v>
      </c>
      <c r="F17" s="121">
        <f t="shared" si="1"/>
        <v>991.5</v>
      </c>
      <c r="G17" s="121">
        <f t="shared" si="1"/>
        <v>1841.4999999999998</v>
      </c>
      <c r="H17" s="121">
        <v>1050.6999999999998</v>
      </c>
      <c r="I17" s="121">
        <v>2892.2000000000003</v>
      </c>
      <c r="J17" s="121">
        <f t="shared" si="1"/>
        <v>1150.5</v>
      </c>
      <c r="K17" s="121">
        <f t="shared" si="1"/>
        <v>4042.7</v>
      </c>
      <c r="L17" s="121">
        <f t="shared" si="1"/>
        <v>937.09999999999991</v>
      </c>
      <c r="M17" s="121">
        <f t="shared" si="1"/>
        <v>1081.0999999999999</v>
      </c>
      <c r="N17" s="121">
        <f t="shared" si="1"/>
        <v>2018.2000000000003</v>
      </c>
      <c r="O17" s="121">
        <v>1082.3999999999999</v>
      </c>
      <c r="P17" s="121">
        <v>3100.6</v>
      </c>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row>
    <row r="18" spans="1:52" x14ac:dyDescent="0.35">
      <c r="A18" s="89"/>
      <c r="B18" s="92"/>
      <c r="C18" s="92"/>
      <c r="D18" s="92"/>
      <c r="E18" s="92"/>
      <c r="F18" s="92"/>
      <c r="G18" s="92"/>
      <c r="H18" s="92"/>
      <c r="I18" s="92"/>
      <c r="J18" s="92"/>
      <c r="K18" s="92"/>
      <c r="L18" s="92"/>
      <c r="M18" s="92"/>
      <c r="N18" s="92"/>
      <c r="O18" s="92"/>
      <c r="P18" s="92"/>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row>
    <row r="19" spans="1:52" x14ac:dyDescent="0.35">
      <c r="A19" s="90" t="s">
        <v>22</v>
      </c>
      <c r="B19" s="122">
        <v>311.60000000000002</v>
      </c>
      <c r="C19" s="121">
        <v>143.30000000000001</v>
      </c>
      <c r="D19" s="121">
        <v>344.6</v>
      </c>
      <c r="E19" s="121">
        <v>62.5</v>
      </c>
      <c r="F19" s="121">
        <v>122.9</v>
      </c>
      <c r="G19" s="121">
        <v>185.4</v>
      </c>
      <c r="H19" s="121">
        <v>128.80000000000001</v>
      </c>
      <c r="I19" s="121">
        <v>314.20000000000005</v>
      </c>
      <c r="J19" s="121">
        <v>136.1</v>
      </c>
      <c r="K19" s="121">
        <v>450.30000000000007</v>
      </c>
      <c r="L19" s="121">
        <v>70.3</v>
      </c>
      <c r="M19" s="121">
        <v>122.5</v>
      </c>
      <c r="N19" s="121">
        <v>192.8</v>
      </c>
      <c r="O19" s="121">
        <v>125.2</v>
      </c>
      <c r="P19" s="121">
        <v>318</v>
      </c>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row>
    <row r="20" spans="1:52" x14ac:dyDescent="0.35">
      <c r="A20" s="90" t="s">
        <v>109</v>
      </c>
      <c r="B20" s="184">
        <f t="shared" ref="B20:N20" si="2">B19/B10</f>
        <v>9.4324201604359018E-2</v>
      </c>
      <c r="C20" s="184">
        <f t="shared" si="2"/>
        <v>0.13553390712191429</v>
      </c>
      <c r="D20" s="184">
        <f t="shared" si="2"/>
        <v>9.580738434163702E-2</v>
      </c>
      <c r="E20" s="184">
        <f t="shared" si="2"/>
        <v>7.3529411764705871E-2</v>
      </c>
      <c r="F20" s="184">
        <f t="shared" si="2"/>
        <v>0.12395360564800809</v>
      </c>
      <c r="G20" s="184">
        <f t="shared" si="2"/>
        <v>0.10067879446103718</v>
      </c>
      <c r="H20" s="184">
        <v>0.12258494337108597</v>
      </c>
      <c r="I20" s="184">
        <v>0.10863702371896826</v>
      </c>
      <c r="J20" s="184">
        <f t="shared" si="2"/>
        <v>0.11829639287266405</v>
      </c>
      <c r="K20" s="184">
        <f t="shared" si="2"/>
        <v>0.11138595493111042</v>
      </c>
      <c r="L20" s="184">
        <f t="shared" si="2"/>
        <v>7.5018674634510729E-2</v>
      </c>
      <c r="M20" s="184">
        <f t="shared" si="2"/>
        <v>0.11331051706595133</v>
      </c>
      <c r="N20" s="184">
        <f t="shared" si="2"/>
        <v>9.5530670894856812E-2</v>
      </c>
      <c r="O20" s="184">
        <v>0.11566888396156688</v>
      </c>
      <c r="P20" s="184">
        <v>0.10256079468489969</v>
      </c>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row>
    <row r="21" spans="1:52" x14ac:dyDescent="0.35">
      <c r="A21" s="305"/>
      <c r="B21" s="93"/>
      <c r="C21" s="93"/>
      <c r="D21" s="93"/>
      <c r="E21" s="93"/>
      <c r="F21" s="93"/>
      <c r="G21" s="93"/>
      <c r="H21" s="93"/>
      <c r="I21" s="93"/>
      <c r="J21" s="93" t="s">
        <v>113</v>
      </c>
      <c r="K21" s="93"/>
      <c r="L21" s="93"/>
      <c r="M21" s="93"/>
      <c r="N21" s="93"/>
      <c r="O21" s="93"/>
      <c r="P21" s="93"/>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row>
    <row r="22" spans="1:52" ht="13.9" x14ac:dyDescent="0.35">
      <c r="A22" s="46" t="s">
        <v>2</v>
      </c>
      <c r="B22" s="94"/>
      <c r="C22" s="94"/>
      <c r="D22" s="94"/>
      <c r="E22" s="94"/>
      <c r="F22" s="94"/>
      <c r="G22" s="94"/>
      <c r="H22" s="94"/>
      <c r="I22" s="94"/>
      <c r="J22" s="94"/>
      <c r="K22" s="94"/>
      <c r="L22" s="94"/>
      <c r="M22" s="94"/>
      <c r="N22" s="94"/>
      <c r="O22" s="94"/>
      <c r="P22" s="94"/>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row>
    <row r="23" spans="1:52" x14ac:dyDescent="0.35">
      <c r="A23" s="82" t="s">
        <v>96</v>
      </c>
      <c r="B23" s="95">
        <v>755.5</v>
      </c>
      <c r="C23" s="95">
        <v>316.89999999999998</v>
      </c>
      <c r="D23" s="95">
        <v>863.3</v>
      </c>
      <c r="E23" s="95">
        <v>209.2</v>
      </c>
      <c r="F23" s="95">
        <v>214.8</v>
      </c>
      <c r="G23" s="95">
        <v>424</v>
      </c>
      <c r="H23" s="95">
        <v>226.9</v>
      </c>
      <c r="I23" s="95">
        <v>650.9</v>
      </c>
      <c r="J23" s="95">
        <v>348.9</v>
      </c>
      <c r="K23" s="95">
        <v>999.8</v>
      </c>
      <c r="L23" s="95">
        <v>202.6</v>
      </c>
      <c r="M23" s="95">
        <v>228.9</v>
      </c>
      <c r="N23" s="95">
        <v>431.5</v>
      </c>
      <c r="O23" s="95">
        <v>235.5</v>
      </c>
      <c r="P23" s="95">
        <v>667</v>
      </c>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row>
    <row r="24" spans="1:52" x14ac:dyDescent="0.35">
      <c r="A24" s="83" t="s">
        <v>97</v>
      </c>
      <c r="B24" s="102">
        <v>-65</v>
      </c>
      <c r="C24" s="92">
        <v>-21.9</v>
      </c>
      <c r="D24" s="92">
        <v>-81.3</v>
      </c>
      <c r="E24" s="92">
        <v>-45.9</v>
      </c>
      <c r="F24" s="92">
        <v>-15.1</v>
      </c>
      <c r="G24" s="92">
        <v>-61</v>
      </c>
      <c r="H24" s="92">
        <v>-15.4</v>
      </c>
      <c r="I24" s="92">
        <v>-76.400000000000006</v>
      </c>
      <c r="J24" s="92">
        <v>-35.5</v>
      </c>
      <c r="K24" s="92">
        <v>-111.9</v>
      </c>
      <c r="L24" s="92">
        <v>-18.8</v>
      </c>
      <c r="M24" s="92">
        <v>-22.9</v>
      </c>
      <c r="N24" s="92">
        <v>-41.7</v>
      </c>
      <c r="O24" s="92">
        <v>-26.400000000000002</v>
      </c>
      <c r="P24" s="92">
        <v>-68.100000000000009</v>
      </c>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row>
    <row r="25" spans="1:52" x14ac:dyDescent="0.35">
      <c r="A25" s="83" t="s">
        <v>98</v>
      </c>
      <c r="B25" s="102">
        <v>-0.8</v>
      </c>
      <c r="C25" s="92">
        <v>3.3</v>
      </c>
      <c r="D25" s="92">
        <v>3.1999999999999997</v>
      </c>
      <c r="E25" s="92">
        <v>0</v>
      </c>
      <c r="F25" s="92">
        <v>0</v>
      </c>
      <c r="G25" s="92">
        <v>0</v>
      </c>
      <c r="H25" s="92">
        <v>0</v>
      </c>
      <c r="I25" s="92">
        <v>0</v>
      </c>
      <c r="J25" s="92">
        <v>0</v>
      </c>
      <c r="K25" s="92">
        <v>0</v>
      </c>
      <c r="L25" s="92">
        <v>0</v>
      </c>
      <c r="M25" s="92">
        <v>0</v>
      </c>
      <c r="N25" s="92">
        <v>0</v>
      </c>
      <c r="O25" s="92">
        <v>0</v>
      </c>
      <c r="P25" s="92">
        <v>0</v>
      </c>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row>
    <row r="26" spans="1:52" x14ac:dyDescent="0.35">
      <c r="A26" s="84" t="s">
        <v>100</v>
      </c>
      <c r="B26" s="123">
        <f t="shared" ref="B26:N26" si="3">SUM(B23:B25)</f>
        <v>689.7</v>
      </c>
      <c r="C26" s="123">
        <f t="shared" si="3"/>
        <v>298.3</v>
      </c>
      <c r="D26" s="123">
        <f t="shared" si="3"/>
        <v>785.2</v>
      </c>
      <c r="E26" s="123">
        <f t="shared" si="3"/>
        <v>163.29999999999998</v>
      </c>
      <c r="F26" s="123">
        <f t="shared" si="3"/>
        <v>199.70000000000002</v>
      </c>
      <c r="G26" s="123">
        <f t="shared" si="3"/>
        <v>363</v>
      </c>
      <c r="H26" s="123">
        <v>211.5</v>
      </c>
      <c r="I26" s="123">
        <v>574.5</v>
      </c>
      <c r="J26" s="123">
        <f t="shared" si="3"/>
        <v>313.39999999999998</v>
      </c>
      <c r="K26" s="123">
        <f t="shared" si="3"/>
        <v>887.9</v>
      </c>
      <c r="L26" s="123">
        <f t="shared" si="3"/>
        <v>183.79999999999998</v>
      </c>
      <c r="M26" s="123">
        <f t="shared" si="3"/>
        <v>206</v>
      </c>
      <c r="N26" s="123">
        <f t="shared" si="3"/>
        <v>389.8</v>
      </c>
      <c r="O26" s="123">
        <v>209.1</v>
      </c>
      <c r="P26" s="123">
        <v>598.9</v>
      </c>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row>
    <row r="27" spans="1:52" x14ac:dyDescent="0.35">
      <c r="A27" s="85"/>
      <c r="B27" s="92"/>
      <c r="C27" s="92"/>
      <c r="D27" s="92"/>
      <c r="E27" s="92"/>
      <c r="F27" s="92"/>
      <c r="G27" s="92"/>
      <c r="H27" s="92"/>
      <c r="I27" s="92"/>
      <c r="J27" s="92"/>
      <c r="K27" s="92"/>
      <c r="L27" s="92"/>
      <c r="M27" s="92"/>
      <c r="N27" s="92"/>
      <c r="O27" s="92"/>
      <c r="P27" s="92"/>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row>
    <row r="28" spans="1:52" x14ac:dyDescent="0.35">
      <c r="A28" s="85" t="s">
        <v>101</v>
      </c>
      <c r="B28" s="92"/>
      <c r="C28" s="92"/>
      <c r="D28" s="92"/>
      <c r="E28" s="92"/>
      <c r="F28" s="92"/>
      <c r="G28" s="92"/>
      <c r="H28" s="92"/>
      <c r="I28" s="92"/>
      <c r="J28" s="92"/>
      <c r="K28" s="92"/>
      <c r="L28" s="92"/>
      <c r="M28" s="92"/>
      <c r="N28" s="92"/>
      <c r="O28" s="92"/>
      <c r="P28" s="92"/>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row>
    <row r="29" spans="1:52" x14ac:dyDescent="0.35">
      <c r="A29" s="86" t="s">
        <v>102</v>
      </c>
      <c r="B29" s="124">
        <v>172.9</v>
      </c>
      <c r="C29" s="124">
        <v>68.2</v>
      </c>
      <c r="D29" s="124">
        <v>200.5</v>
      </c>
      <c r="E29" s="124">
        <v>54.6</v>
      </c>
      <c r="F29" s="124">
        <v>63.5</v>
      </c>
      <c r="G29" s="124">
        <v>118.1</v>
      </c>
      <c r="H29" s="124">
        <v>60</v>
      </c>
      <c r="I29" s="124">
        <v>178.1</v>
      </c>
      <c r="J29" s="124">
        <v>84</v>
      </c>
      <c r="K29" s="124">
        <v>262.10000000000002</v>
      </c>
      <c r="L29" s="124">
        <v>69.799999999999983</v>
      </c>
      <c r="M29" s="124">
        <v>73.5</v>
      </c>
      <c r="N29" s="124">
        <v>143.30000000000001</v>
      </c>
      <c r="O29" s="124">
        <v>71.399999999999991</v>
      </c>
      <c r="P29" s="124">
        <v>214.7</v>
      </c>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row>
    <row r="30" spans="1:52" x14ac:dyDescent="0.35">
      <c r="A30" s="87" t="s">
        <v>103</v>
      </c>
      <c r="B30" s="102">
        <v>229.10000000000002</v>
      </c>
      <c r="C30" s="92">
        <v>102.5</v>
      </c>
      <c r="D30" s="92">
        <v>256.5</v>
      </c>
      <c r="E30" s="92">
        <v>47.9</v>
      </c>
      <c r="F30" s="92">
        <v>58.8</v>
      </c>
      <c r="G30" s="92">
        <v>106.7</v>
      </c>
      <c r="H30" s="92">
        <v>67.2</v>
      </c>
      <c r="I30" s="92">
        <v>173.89999999999998</v>
      </c>
      <c r="J30" s="92">
        <v>91.1</v>
      </c>
      <c r="K30" s="92">
        <v>265</v>
      </c>
      <c r="L30" s="92">
        <v>48.8</v>
      </c>
      <c r="M30" s="92">
        <v>56.9</v>
      </c>
      <c r="N30" s="92">
        <v>105.7</v>
      </c>
      <c r="O30" s="92">
        <v>55.599999999999994</v>
      </c>
      <c r="P30" s="92">
        <v>161.29999999999998</v>
      </c>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row>
    <row r="31" spans="1:52" x14ac:dyDescent="0.35">
      <c r="A31" s="86" t="s">
        <v>104</v>
      </c>
      <c r="B31" s="102">
        <v>128</v>
      </c>
      <c r="C31" s="92">
        <v>63.3</v>
      </c>
      <c r="D31" s="92">
        <v>154.30000000000001</v>
      </c>
      <c r="E31" s="92">
        <v>23.9</v>
      </c>
      <c r="F31" s="92">
        <v>34.6</v>
      </c>
      <c r="G31" s="92">
        <v>58.5</v>
      </c>
      <c r="H31" s="92">
        <v>40</v>
      </c>
      <c r="I31" s="92">
        <v>98.5</v>
      </c>
      <c r="J31" s="92">
        <v>75</v>
      </c>
      <c r="K31" s="92">
        <v>173.5</v>
      </c>
      <c r="L31" s="92">
        <v>26.4</v>
      </c>
      <c r="M31" s="92">
        <v>33.1</v>
      </c>
      <c r="N31" s="92">
        <v>59.5</v>
      </c>
      <c r="O31" s="92">
        <v>41.6</v>
      </c>
      <c r="P31" s="92">
        <v>101.1</v>
      </c>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row>
    <row r="32" spans="1:52" x14ac:dyDescent="0.35">
      <c r="A32" s="86" t="s">
        <v>105</v>
      </c>
      <c r="B32" s="102">
        <v>159.69999999999999</v>
      </c>
      <c r="C32" s="92">
        <v>64.3</v>
      </c>
      <c r="D32" s="92">
        <v>173.89999999999998</v>
      </c>
      <c r="E32" s="92">
        <v>36.9</v>
      </c>
      <c r="F32" s="92">
        <v>42.8</v>
      </c>
      <c r="G32" s="92">
        <v>79.7</v>
      </c>
      <c r="H32" s="92">
        <v>44.3</v>
      </c>
      <c r="I32" s="92">
        <v>123.99999999999999</v>
      </c>
      <c r="J32" s="92">
        <v>63.3</v>
      </c>
      <c r="K32" s="92">
        <v>187.29999999999998</v>
      </c>
      <c r="L32" s="92">
        <v>38.799999999999997</v>
      </c>
      <c r="M32" s="92">
        <v>42.5</v>
      </c>
      <c r="N32" s="92">
        <v>81.3</v>
      </c>
      <c r="O32" s="92">
        <v>40.499999999999993</v>
      </c>
      <c r="P32" s="92">
        <v>121.79999999999998</v>
      </c>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x14ac:dyDescent="0.35">
      <c r="A33" s="88" t="s">
        <v>106</v>
      </c>
      <c r="B33" s="121">
        <f t="shared" ref="B33:N33" si="4">SUM(B29:B32)</f>
        <v>689.7</v>
      </c>
      <c r="C33" s="121">
        <f t="shared" si="4"/>
        <v>298.3</v>
      </c>
      <c r="D33" s="121">
        <f t="shared" si="4"/>
        <v>785.19999999999993</v>
      </c>
      <c r="E33" s="121">
        <f t="shared" si="4"/>
        <v>163.30000000000001</v>
      </c>
      <c r="F33" s="121">
        <f t="shared" si="4"/>
        <v>199.7</v>
      </c>
      <c r="G33" s="121">
        <f t="shared" si="4"/>
        <v>363</v>
      </c>
      <c r="H33" s="121">
        <v>211.5</v>
      </c>
      <c r="I33" s="121">
        <v>574.5</v>
      </c>
      <c r="J33" s="121">
        <f t="shared" si="4"/>
        <v>313.39999999999998</v>
      </c>
      <c r="K33" s="121">
        <f t="shared" si="4"/>
        <v>887.9</v>
      </c>
      <c r="L33" s="121">
        <f t="shared" si="4"/>
        <v>183.79999999999995</v>
      </c>
      <c r="M33" s="121">
        <f t="shared" si="4"/>
        <v>206</v>
      </c>
      <c r="N33" s="121">
        <f t="shared" si="4"/>
        <v>389.8</v>
      </c>
      <c r="O33" s="121">
        <v>209.1</v>
      </c>
      <c r="P33" s="121">
        <v>598.9</v>
      </c>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row>
    <row r="34" spans="1:52" x14ac:dyDescent="0.35">
      <c r="A34" s="89"/>
      <c r="B34" s="92"/>
      <c r="C34" s="92"/>
      <c r="D34" s="92"/>
      <c r="E34" s="92"/>
      <c r="F34" s="92"/>
      <c r="G34" s="92"/>
      <c r="H34" s="92"/>
      <c r="I34" s="92"/>
      <c r="J34" s="92"/>
      <c r="K34" s="92"/>
      <c r="L34" s="92"/>
      <c r="M34" s="92"/>
      <c r="N34" s="92"/>
      <c r="O34" s="92"/>
      <c r="P34" s="92"/>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row>
    <row r="35" spans="1:52" x14ac:dyDescent="0.35">
      <c r="A35" s="90" t="s">
        <v>22</v>
      </c>
      <c r="B35" s="122">
        <v>90.8</v>
      </c>
      <c r="C35" s="121">
        <v>86.2</v>
      </c>
      <c r="D35" s="121">
        <v>108.8</v>
      </c>
      <c r="E35" s="121">
        <v>-8.6</v>
      </c>
      <c r="F35" s="121">
        <v>20.100000000000001</v>
      </c>
      <c r="G35" s="121">
        <v>11.5</v>
      </c>
      <c r="H35" s="121">
        <v>29</v>
      </c>
      <c r="I35" s="121">
        <v>40.5</v>
      </c>
      <c r="J35" s="121">
        <v>67.400000000000006</v>
      </c>
      <c r="K35" s="121">
        <v>107.9</v>
      </c>
      <c r="L35" s="121">
        <v>-0.20000000000000018</v>
      </c>
      <c r="M35" s="121">
        <v>15.4</v>
      </c>
      <c r="N35" s="121">
        <v>15.2</v>
      </c>
      <c r="O35" s="121">
        <v>20.299999999999997</v>
      </c>
      <c r="P35" s="121">
        <v>35.5</v>
      </c>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row>
    <row r="36" spans="1:52" x14ac:dyDescent="0.35">
      <c r="A36" s="90" t="s">
        <v>114</v>
      </c>
      <c r="B36" s="184">
        <f t="shared" ref="B36:N36" si="5">B35/B26</f>
        <v>0.13165144265622733</v>
      </c>
      <c r="C36" s="184">
        <f t="shared" si="5"/>
        <v>0.28897083473013746</v>
      </c>
      <c r="D36" s="184">
        <f t="shared" si="5"/>
        <v>0.13856342333163524</v>
      </c>
      <c r="E36" s="184">
        <f t="shared" si="5"/>
        <v>-5.2663808940600125E-2</v>
      </c>
      <c r="F36" s="184">
        <f t="shared" si="5"/>
        <v>0.10065097646469705</v>
      </c>
      <c r="G36" s="184">
        <f t="shared" si="5"/>
        <v>3.1680440771349863E-2</v>
      </c>
      <c r="H36" s="184">
        <v>0.13711583924349882</v>
      </c>
      <c r="I36" s="184">
        <v>7.0496083550913843E-2</v>
      </c>
      <c r="J36" s="184">
        <f t="shared" si="5"/>
        <v>0.21506062539885135</v>
      </c>
      <c r="K36" s="184">
        <f t="shared" si="5"/>
        <v>0.12152269399707175</v>
      </c>
      <c r="L36" s="184">
        <f t="shared" si="5"/>
        <v>-1.0881392818280751E-3</v>
      </c>
      <c r="M36" s="184">
        <f t="shared" si="5"/>
        <v>7.4757281553398058E-2</v>
      </c>
      <c r="N36" s="184">
        <f t="shared" si="5"/>
        <v>3.8994356080041044E-2</v>
      </c>
      <c r="O36" s="184">
        <v>9.708273553323768E-2</v>
      </c>
      <c r="P36" s="184">
        <v>5.9275338119886459E-2</v>
      </c>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row>
    <row r="37" spans="1:52" x14ac:dyDescent="0.35">
      <c r="A37" s="305"/>
      <c r="B37" s="92"/>
      <c r="C37" s="92"/>
      <c r="D37" s="92"/>
      <c r="E37" s="92"/>
      <c r="F37" s="92"/>
      <c r="G37" s="92"/>
      <c r="H37" s="92"/>
      <c r="I37" s="92"/>
      <c r="J37" s="92"/>
      <c r="K37" s="92"/>
      <c r="L37" s="92"/>
      <c r="M37" s="95"/>
      <c r="N37" s="95"/>
      <c r="O37" s="92"/>
      <c r="P37" s="92"/>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row>
    <row r="38" spans="1:52" ht="13.9" x14ac:dyDescent="0.35">
      <c r="A38" s="46" t="s">
        <v>115</v>
      </c>
      <c r="B38" s="94"/>
      <c r="C38" s="94"/>
      <c r="D38" s="94"/>
      <c r="E38" s="94"/>
      <c r="F38" s="94"/>
      <c r="G38" s="94"/>
      <c r="H38" s="94"/>
      <c r="I38" s="94"/>
      <c r="J38" s="94"/>
      <c r="K38" s="94"/>
      <c r="L38" s="94"/>
      <c r="M38" s="94"/>
      <c r="N38" s="94"/>
      <c r="O38" s="94"/>
      <c r="P38" s="94"/>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row>
    <row r="39" spans="1:52" x14ac:dyDescent="0.35">
      <c r="A39" s="82" t="s">
        <v>96</v>
      </c>
      <c r="B39" s="95">
        <v>1335.9</v>
      </c>
      <c r="C39" s="95">
        <v>388.9</v>
      </c>
      <c r="D39" s="95">
        <v>1460.4</v>
      </c>
      <c r="E39" s="95">
        <v>352.3</v>
      </c>
      <c r="F39" s="95">
        <v>387.4</v>
      </c>
      <c r="G39" s="95">
        <v>739.7</v>
      </c>
      <c r="H39" s="95">
        <v>373.5</v>
      </c>
      <c r="I39" s="95">
        <v>1113.2</v>
      </c>
      <c r="J39" s="95">
        <v>382.2</v>
      </c>
      <c r="K39" s="95">
        <v>1495.4</v>
      </c>
      <c r="L39" s="95">
        <v>352.8</v>
      </c>
      <c r="M39" s="95">
        <v>399.9</v>
      </c>
      <c r="N39" s="95">
        <v>752.7</v>
      </c>
      <c r="O39" s="95">
        <v>370.5</v>
      </c>
      <c r="P39" s="95">
        <v>1123.2</v>
      </c>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row>
    <row r="40" spans="1:52" x14ac:dyDescent="0.35">
      <c r="A40" s="83" t="s">
        <v>97</v>
      </c>
      <c r="B40" s="102">
        <v>-489.6</v>
      </c>
      <c r="C40" s="92">
        <v>-121.6</v>
      </c>
      <c r="D40" s="92">
        <v>-522.6</v>
      </c>
      <c r="E40" s="92">
        <v>-119.6</v>
      </c>
      <c r="F40" s="92">
        <v>-134.19999999999999</v>
      </c>
      <c r="G40" s="92">
        <v>-253.8</v>
      </c>
      <c r="H40" s="92">
        <v>-127.2</v>
      </c>
      <c r="I40" s="92">
        <v>-381</v>
      </c>
      <c r="J40" s="92">
        <v>-94.4</v>
      </c>
      <c r="K40" s="92">
        <v>-475.4</v>
      </c>
      <c r="L40" s="92">
        <v>-101.7</v>
      </c>
      <c r="M40" s="92">
        <v>-110.9</v>
      </c>
      <c r="N40" s="92">
        <v>-212.6</v>
      </c>
      <c r="O40" s="92">
        <v>-112.6</v>
      </c>
      <c r="P40" s="92">
        <v>-325.20000000000005</v>
      </c>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row>
    <row r="41" spans="1:52" x14ac:dyDescent="0.35">
      <c r="A41" s="83" t="s">
        <v>98</v>
      </c>
      <c r="B41" s="102">
        <v>0.3</v>
      </c>
      <c r="C41" s="92">
        <v>-0.1</v>
      </c>
      <c r="D41" s="92">
        <v>0</v>
      </c>
      <c r="E41" s="92">
        <v>0</v>
      </c>
      <c r="F41" s="92">
        <v>0</v>
      </c>
      <c r="G41" s="92">
        <v>0</v>
      </c>
      <c r="H41" s="92">
        <v>0</v>
      </c>
      <c r="I41" s="92">
        <v>0</v>
      </c>
      <c r="J41" s="92">
        <v>0</v>
      </c>
      <c r="K41" s="92">
        <v>0</v>
      </c>
      <c r="L41" s="92">
        <v>0</v>
      </c>
      <c r="M41" s="92">
        <v>0</v>
      </c>
      <c r="N41" s="92">
        <v>0</v>
      </c>
      <c r="O41" s="92">
        <v>0</v>
      </c>
      <c r="P41" s="92">
        <v>0</v>
      </c>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row>
    <row r="42" spans="1:52" x14ac:dyDescent="0.35">
      <c r="A42" s="84" t="s">
        <v>100</v>
      </c>
      <c r="B42" s="123">
        <f t="shared" ref="B42:N42" si="6">SUM(B39:B41)</f>
        <v>846.6</v>
      </c>
      <c r="C42" s="123">
        <f t="shared" si="6"/>
        <v>267.19999999999993</v>
      </c>
      <c r="D42" s="123">
        <f t="shared" si="6"/>
        <v>937.80000000000007</v>
      </c>
      <c r="E42" s="123">
        <f t="shared" si="6"/>
        <v>232.70000000000002</v>
      </c>
      <c r="F42" s="123">
        <f t="shared" si="6"/>
        <v>253.2</v>
      </c>
      <c r="G42" s="123">
        <f t="shared" si="6"/>
        <v>485.90000000000003</v>
      </c>
      <c r="H42" s="123">
        <v>246.3</v>
      </c>
      <c r="I42" s="123">
        <v>732.2</v>
      </c>
      <c r="J42" s="123">
        <f t="shared" si="6"/>
        <v>287.79999999999995</v>
      </c>
      <c r="K42" s="123">
        <f t="shared" si="6"/>
        <v>1020.0000000000001</v>
      </c>
      <c r="L42" s="123">
        <f t="shared" si="6"/>
        <v>251.10000000000002</v>
      </c>
      <c r="M42" s="123">
        <f t="shared" si="6"/>
        <v>289</v>
      </c>
      <c r="N42" s="123">
        <f t="shared" si="6"/>
        <v>540.1</v>
      </c>
      <c r="O42" s="123">
        <v>257.89999999999998</v>
      </c>
      <c r="P42" s="123">
        <v>798</v>
      </c>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row>
    <row r="43" spans="1:52" x14ac:dyDescent="0.35">
      <c r="A43" s="85"/>
      <c r="B43" s="92"/>
      <c r="C43" s="92"/>
      <c r="D43" s="92"/>
      <c r="E43" s="92"/>
      <c r="F43" s="92"/>
      <c r="G43" s="92"/>
      <c r="H43" s="92"/>
      <c r="I43" s="92"/>
      <c r="J43" s="92"/>
      <c r="K43" s="92"/>
      <c r="L43" s="92"/>
      <c r="M43" s="92"/>
      <c r="N43" s="92"/>
      <c r="O43" s="92"/>
      <c r="P43" s="92"/>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row>
    <row r="44" spans="1:52" x14ac:dyDescent="0.35">
      <c r="A44" s="85" t="s">
        <v>101</v>
      </c>
      <c r="B44" s="92"/>
      <c r="C44" s="92"/>
      <c r="D44" s="92"/>
      <c r="E44" s="92"/>
      <c r="F44" s="92"/>
      <c r="G44" s="92"/>
      <c r="H44" s="92"/>
      <c r="I44" s="92"/>
      <c r="J44" s="92"/>
      <c r="K44" s="92"/>
      <c r="L44" s="92"/>
      <c r="M44" s="92"/>
      <c r="N44" s="92"/>
      <c r="O44" s="92"/>
      <c r="P44" s="92"/>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row>
    <row r="45" spans="1:52" x14ac:dyDescent="0.35">
      <c r="A45" s="86" t="s">
        <v>102</v>
      </c>
      <c r="B45" s="124">
        <v>572.4</v>
      </c>
      <c r="C45" s="124">
        <v>168.8</v>
      </c>
      <c r="D45" s="124">
        <v>649.70000000000005</v>
      </c>
      <c r="E45" s="124">
        <v>156.19999999999999</v>
      </c>
      <c r="F45" s="124">
        <v>167.4</v>
      </c>
      <c r="G45" s="124">
        <v>323.60000000000002</v>
      </c>
      <c r="H45" s="124">
        <v>165</v>
      </c>
      <c r="I45" s="124">
        <v>488.6</v>
      </c>
      <c r="J45" s="124">
        <v>172.8</v>
      </c>
      <c r="K45" s="124">
        <v>661.40000000000009</v>
      </c>
      <c r="L45" s="124">
        <v>174</v>
      </c>
      <c r="M45" s="124">
        <v>181.7</v>
      </c>
      <c r="N45" s="124">
        <v>355.7</v>
      </c>
      <c r="O45" s="124">
        <v>170.90000000000003</v>
      </c>
      <c r="P45" s="124">
        <v>526.6</v>
      </c>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row>
    <row r="46" spans="1:52" x14ac:dyDescent="0.35">
      <c r="A46" s="87" t="s">
        <v>103</v>
      </c>
      <c r="B46" s="102">
        <v>129.1</v>
      </c>
      <c r="C46" s="92">
        <v>57.5</v>
      </c>
      <c r="D46" s="92">
        <v>149.69999999999999</v>
      </c>
      <c r="E46" s="92">
        <v>26</v>
      </c>
      <c r="F46" s="92">
        <v>43</v>
      </c>
      <c r="G46" s="92">
        <v>69</v>
      </c>
      <c r="H46" s="92">
        <v>41.4</v>
      </c>
      <c r="I46" s="92">
        <v>110.4</v>
      </c>
      <c r="J46" s="92">
        <v>63.7</v>
      </c>
      <c r="K46" s="92">
        <v>174.10000000000002</v>
      </c>
      <c r="L46" s="92">
        <v>26.8</v>
      </c>
      <c r="M46" s="92">
        <v>45.7</v>
      </c>
      <c r="N46" s="92">
        <v>72.5</v>
      </c>
      <c r="O46" s="92">
        <v>42.6</v>
      </c>
      <c r="P46" s="92">
        <v>115.1</v>
      </c>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row>
    <row r="47" spans="1:52" x14ac:dyDescent="0.35">
      <c r="A47" s="86" t="s">
        <v>104</v>
      </c>
      <c r="B47" s="102">
        <v>66.600000000000009</v>
      </c>
      <c r="C47" s="92">
        <v>20.6</v>
      </c>
      <c r="D47" s="92">
        <v>55.800000000000004</v>
      </c>
      <c r="E47" s="92">
        <v>27.1</v>
      </c>
      <c r="F47" s="92">
        <v>15.5</v>
      </c>
      <c r="G47" s="92">
        <v>42.6</v>
      </c>
      <c r="H47" s="92">
        <v>16.5</v>
      </c>
      <c r="I47" s="92">
        <v>59.1</v>
      </c>
      <c r="J47" s="92">
        <v>27.6</v>
      </c>
      <c r="K47" s="92">
        <v>86.7</v>
      </c>
      <c r="L47" s="92">
        <v>23.9</v>
      </c>
      <c r="M47" s="92">
        <v>33.1</v>
      </c>
      <c r="N47" s="92">
        <v>57</v>
      </c>
      <c r="O47" s="92">
        <v>14.8</v>
      </c>
      <c r="P47" s="92">
        <v>71.8</v>
      </c>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row>
    <row r="48" spans="1:52" x14ac:dyDescent="0.35">
      <c r="A48" s="86" t="s">
        <v>105</v>
      </c>
      <c r="B48" s="102">
        <v>78.5</v>
      </c>
      <c r="C48" s="92">
        <v>20.3</v>
      </c>
      <c r="D48" s="92">
        <v>82.6</v>
      </c>
      <c r="E48" s="92">
        <v>23.4</v>
      </c>
      <c r="F48" s="92">
        <v>27.3</v>
      </c>
      <c r="G48" s="92">
        <v>50.7</v>
      </c>
      <c r="H48" s="92">
        <v>23.4</v>
      </c>
      <c r="I48" s="92">
        <v>74.099999999999994</v>
      </c>
      <c r="J48" s="92">
        <v>23.7</v>
      </c>
      <c r="K48" s="92">
        <v>97.8</v>
      </c>
      <c r="L48" s="92">
        <v>26.4</v>
      </c>
      <c r="M48" s="92">
        <v>28.5</v>
      </c>
      <c r="N48" s="92">
        <v>54.9</v>
      </c>
      <c r="O48" s="92">
        <v>29.6</v>
      </c>
      <c r="P48" s="92">
        <v>84.5</v>
      </c>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row>
    <row r="49" spans="1:52" x14ac:dyDescent="0.35">
      <c r="A49" s="88" t="s">
        <v>106</v>
      </c>
      <c r="B49" s="121">
        <f t="shared" ref="B49:N49" si="7">SUM(B45:B48)</f>
        <v>846.6</v>
      </c>
      <c r="C49" s="121">
        <f t="shared" si="7"/>
        <v>267.2</v>
      </c>
      <c r="D49" s="121">
        <f t="shared" si="7"/>
        <v>937.80000000000007</v>
      </c>
      <c r="E49" s="121">
        <f t="shared" si="7"/>
        <v>232.7</v>
      </c>
      <c r="F49" s="121">
        <f t="shared" si="7"/>
        <v>253.20000000000002</v>
      </c>
      <c r="G49" s="121">
        <f t="shared" si="7"/>
        <v>485.90000000000003</v>
      </c>
      <c r="H49" s="121">
        <v>246.3</v>
      </c>
      <c r="I49" s="121">
        <v>732.2</v>
      </c>
      <c r="J49" s="121">
        <f t="shared" si="7"/>
        <v>287.8</v>
      </c>
      <c r="K49" s="121">
        <f t="shared" si="7"/>
        <v>1020.0000000000001</v>
      </c>
      <c r="L49" s="121">
        <f t="shared" si="7"/>
        <v>251.10000000000002</v>
      </c>
      <c r="M49" s="121">
        <f t="shared" si="7"/>
        <v>289</v>
      </c>
      <c r="N49" s="121">
        <f t="shared" si="7"/>
        <v>540.1</v>
      </c>
      <c r="O49" s="121">
        <v>257.90000000000003</v>
      </c>
      <c r="P49" s="121">
        <v>798</v>
      </c>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row>
    <row r="50" spans="1:52" x14ac:dyDescent="0.35">
      <c r="A50" s="89"/>
      <c r="B50" s="92"/>
      <c r="C50" s="92"/>
      <c r="D50" s="92"/>
      <c r="E50" s="92"/>
      <c r="F50" s="92"/>
      <c r="G50" s="92"/>
      <c r="H50" s="92"/>
      <c r="I50" s="92"/>
      <c r="J50" s="92"/>
      <c r="K50" s="92"/>
      <c r="L50" s="92"/>
      <c r="M50" s="92"/>
      <c r="N50" s="92"/>
      <c r="O50" s="92"/>
      <c r="P50" s="92"/>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row>
    <row r="51" spans="1:52" x14ac:dyDescent="0.35">
      <c r="A51" s="90" t="s">
        <v>22</v>
      </c>
      <c r="B51" s="122">
        <v>72.400000000000006</v>
      </c>
      <c r="C51" s="121">
        <v>37.1</v>
      </c>
      <c r="D51" s="121">
        <v>75.099999999999994</v>
      </c>
      <c r="E51" s="121">
        <v>20.9</v>
      </c>
      <c r="F51" s="121">
        <v>26.8</v>
      </c>
      <c r="G51" s="121">
        <v>47.7</v>
      </c>
      <c r="H51" s="121">
        <v>21.2</v>
      </c>
      <c r="I51" s="121">
        <v>68.900000000000006</v>
      </c>
      <c r="J51" s="121">
        <v>32</v>
      </c>
      <c r="K51" s="121">
        <v>100.9</v>
      </c>
      <c r="L51" s="121">
        <v>18.299999999999997</v>
      </c>
      <c r="M51" s="121">
        <v>36.6</v>
      </c>
      <c r="N51" s="121">
        <v>54.9</v>
      </c>
      <c r="O51" s="121">
        <v>22.999999999999996</v>
      </c>
      <c r="P51" s="121">
        <v>77.900000000000006</v>
      </c>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row>
    <row r="52" spans="1:52" x14ac:dyDescent="0.35">
      <c r="A52" s="90" t="s">
        <v>114</v>
      </c>
      <c r="B52" s="184">
        <f t="shared" ref="B52:N52" si="8">B51/B42</f>
        <v>8.5518544767304513E-2</v>
      </c>
      <c r="C52" s="184">
        <f t="shared" si="8"/>
        <v>0.1388473053892216</v>
      </c>
      <c r="D52" s="184">
        <f t="shared" si="8"/>
        <v>8.0081040733631897E-2</v>
      </c>
      <c r="E52" s="184">
        <f t="shared" si="8"/>
        <v>8.9815212720240636E-2</v>
      </c>
      <c r="F52" s="184">
        <f t="shared" si="8"/>
        <v>0.10584518167456557</v>
      </c>
      <c r="G52" s="184">
        <f t="shared" si="8"/>
        <v>9.8168347396583658E-2</v>
      </c>
      <c r="H52" s="184">
        <v>8.6073893625659759E-2</v>
      </c>
      <c r="I52" s="184">
        <v>9.4099972685058736E-2</v>
      </c>
      <c r="J52" s="184">
        <f t="shared" si="8"/>
        <v>0.1111883252258513</v>
      </c>
      <c r="K52" s="184">
        <f t="shared" si="8"/>
        <v>9.8921568627450981E-2</v>
      </c>
      <c r="L52" s="184">
        <f t="shared" si="8"/>
        <v>7.2879330943847048E-2</v>
      </c>
      <c r="M52" s="184">
        <f t="shared" si="8"/>
        <v>0.12664359861591695</v>
      </c>
      <c r="N52" s="184">
        <f t="shared" si="8"/>
        <v>0.10164784299203851</v>
      </c>
      <c r="O52" s="184">
        <v>8.918185343156261E-2</v>
      </c>
      <c r="P52" s="184">
        <v>9.7619047619047633E-2</v>
      </c>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row>
    <row r="53" spans="1:52" x14ac:dyDescent="0.35">
      <c r="A53" s="305"/>
      <c r="B53" s="40"/>
      <c r="C53" s="40"/>
      <c r="D53" s="40"/>
      <c r="E53" s="40"/>
      <c r="F53" s="40"/>
      <c r="G53" s="40"/>
      <c r="H53" s="40"/>
      <c r="I53" s="40"/>
      <c r="J53" s="40"/>
      <c r="K53" s="40"/>
      <c r="L53" s="40"/>
      <c r="M53" s="40"/>
      <c r="N53" s="40"/>
      <c r="O53" s="40"/>
      <c r="P53" s="4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9" x14ac:dyDescent="0.35">
      <c r="A54" s="46" t="s">
        <v>0</v>
      </c>
      <c r="B54" s="94"/>
      <c r="C54" s="94"/>
      <c r="D54" s="94"/>
      <c r="E54" s="94"/>
      <c r="F54" s="94"/>
      <c r="G54" s="94"/>
      <c r="H54" s="94"/>
      <c r="I54" s="94"/>
      <c r="J54" s="94"/>
      <c r="K54" s="94"/>
      <c r="L54" s="94"/>
      <c r="M54" s="94"/>
      <c r="N54" s="94"/>
      <c r="O54" s="94"/>
      <c r="P54" s="94"/>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row>
    <row r="55" spans="1:52" x14ac:dyDescent="0.35">
      <c r="A55" s="82" t="s">
        <v>96</v>
      </c>
      <c r="B55" s="95">
        <f>B7+B23+B39</f>
        <v>6215.7000000000007</v>
      </c>
      <c r="C55" s="95">
        <f>C7+C23+C39</f>
        <v>2052.7000000000003</v>
      </c>
      <c r="D55" s="95">
        <f>D7+D23+D39</f>
        <v>6923.9</v>
      </c>
      <c r="E55" s="95">
        <v>1767.7</v>
      </c>
      <c r="F55" s="95">
        <v>1974.3</v>
      </c>
      <c r="G55" s="95">
        <v>3742</v>
      </c>
      <c r="H55" s="95">
        <v>2076</v>
      </c>
      <c r="I55" s="95">
        <v>5818</v>
      </c>
      <c r="J55" s="95">
        <v>2401.9</v>
      </c>
      <c r="K55" s="95">
        <f>K39+K23+K7</f>
        <v>8219.9</v>
      </c>
      <c r="L55" s="95">
        <v>1902.9999999999998</v>
      </c>
      <c r="M55" s="95">
        <v>2121.6999999999998</v>
      </c>
      <c r="N55" s="95">
        <v>4024.7</v>
      </c>
      <c r="O55" s="95">
        <v>2118.8000000000002</v>
      </c>
      <c r="P55" s="95">
        <v>6143.5</v>
      </c>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row>
    <row r="56" spans="1:52" x14ac:dyDescent="0.35">
      <c r="A56" s="83" t="s">
        <v>97</v>
      </c>
      <c r="B56" s="102">
        <f>B8+B24+B40</f>
        <v>-1406</v>
      </c>
      <c r="C56" s="92">
        <f>C8+C24+C40</f>
        <v>-440.1</v>
      </c>
      <c r="D56" s="92">
        <f>D40+D24+D8</f>
        <v>-1627.3</v>
      </c>
      <c r="E56" s="92">
        <v>-521.79999999999995</v>
      </c>
      <c r="F56" s="92">
        <v>-532.29999999999995</v>
      </c>
      <c r="G56" s="92">
        <v>-1054.0999999999999</v>
      </c>
      <c r="H56" s="92">
        <v>-567.5</v>
      </c>
      <c r="I56" s="92">
        <v>-1621.6</v>
      </c>
      <c r="J56" s="92">
        <v>-650.20000000000005</v>
      </c>
      <c r="K56" s="92">
        <f>K40+K24+K8</f>
        <v>-2271.7999999999997</v>
      </c>
      <c r="L56" s="92">
        <v>-531</v>
      </c>
      <c r="M56" s="92">
        <v>-545.6</v>
      </c>
      <c r="N56" s="92">
        <v>-1076.5999999999999</v>
      </c>
      <c r="O56" s="92">
        <v>-569.4</v>
      </c>
      <c r="P56" s="92">
        <v>-1645.9999999999998</v>
      </c>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row>
    <row r="57" spans="1:52" x14ac:dyDescent="0.35">
      <c r="A57" s="83" t="s">
        <v>98</v>
      </c>
      <c r="B57" s="102">
        <f>B9+B25+B41</f>
        <v>30.1</v>
      </c>
      <c r="C57" s="92">
        <f>C9+C25+C41</f>
        <v>10.200000000000001</v>
      </c>
      <c r="D57" s="92">
        <f>D41+D25+D9</f>
        <v>23.2</v>
      </c>
      <c r="E57" s="92">
        <v>0.1</v>
      </c>
      <c r="F57" s="92">
        <v>2.4</v>
      </c>
      <c r="G57" s="92">
        <v>2.5</v>
      </c>
      <c r="H57" s="92">
        <v>0</v>
      </c>
      <c r="I57" s="92">
        <v>2.5</v>
      </c>
      <c r="J57" s="92">
        <v>0</v>
      </c>
      <c r="K57" s="92">
        <f>K41+K25+K9</f>
        <v>2.5</v>
      </c>
      <c r="L57" s="92">
        <v>0</v>
      </c>
      <c r="M57" s="92">
        <v>0</v>
      </c>
      <c r="N57" s="92">
        <v>0</v>
      </c>
      <c r="O57" s="92">
        <v>0</v>
      </c>
      <c r="P57" s="92">
        <v>0</v>
      </c>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row>
    <row r="58" spans="1:52" x14ac:dyDescent="0.35">
      <c r="A58" s="84" t="s">
        <v>100</v>
      </c>
      <c r="B58" s="123">
        <f t="shared" ref="B58:L58" si="9">SUM(B55:B57)</f>
        <v>4839.8000000000011</v>
      </c>
      <c r="C58" s="123">
        <f t="shared" si="9"/>
        <v>1622.8000000000004</v>
      </c>
      <c r="D58" s="123">
        <f t="shared" si="9"/>
        <v>5319.7999999999993</v>
      </c>
      <c r="E58" s="123">
        <f t="shared" si="9"/>
        <v>1246</v>
      </c>
      <c r="F58" s="123">
        <f t="shared" si="9"/>
        <v>1444.4</v>
      </c>
      <c r="G58" s="123">
        <f t="shared" si="9"/>
        <v>2690.4</v>
      </c>
      <c r="H58" s="123">
        <v>1508.5</v>
      </c>
      <c r="I58" s="123">
        <v>4198.8999999999996</v>
      </c>
      <c r="J58" s="123">
        <f t="shared" si="9"/>
        <v>1751.7</v>
      </c>
      <c r="K58" s="123">
        <f t="shared" si="9"/>
        <v>5950.6</v>
      </c>
      <c r="L58" s="123">
        <f t="shared" si="9"/>
        <v>1371.9999999999998</v>
      </c>
      <c r="M58" s="123">
        <f t="shared" ref="M58:N58" si="10">SUM(M55:M57)</f>
        <v>1576.1</v>
      </c>
      <c r="N58" s="123">
        <f t="shared" si="10"/>
        <v>2948.1</v>
      </c>
      <c r="O58" s="123">
        <v>1549.4</v>
      </c>
      <c r="P58" s="123">
        <v>4497.5</v>
      </c>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row>
    <row r="59" spans="1:52" x14ac:dyDescent="0.35">
      <c r="A59" s="85"/>
      <c r="B59" s="92"/>
      <c r="C59" s="92"/>
      <c r="D59" s="92"/>
      <c r="E59" s="92"/>
      <c r="F59" s="92"/>
      <c r="G59" s="92"/>
      <c r="H59" s="92"/>
      <c r="I59" s="92"/>
      <c r="J59" s="92"/>
      <c r="K59" s="92"/>
      <c r="L59" s="92"/>
      <c r="M59" s="92"/>
      <c r="N59" s="92"/>
      <c r="O59" s="92"/>
      <c r="P59" s="92"/>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x14ac:dyDescent="0.35">
      <c r="A60" s="85" t="s">
        <v>101</v>
      </c>
      <c r="B60" s="92"/>
      <c r="C60" s="92"/>
      <c r="D60" s="92"/>
      <c r="E60" s="92"/>
      <c r="F60" s="92"/>
      <c r="G60" s="92"/>
      <c r="H60" s="92"/>
      <c r="I60" s="92"/>
      <c r="J60" s="92"/>
      <c r="K60" s="92"/>
      <c r="L60" s="92"/>
      <c r="M60" s="92"/>
      <c r="N60" s="92"/>
      <c r="O60" s="92"/>
      <c r="P60" s="92"/>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row>
    <row r="61" spans="1:52" x14ac:dyDescent="0.35">
      <c r="A61" s="86" t="s">
        <v>102</v>
      </c>
      <c r="B61" s="124">
        <f t="shared" ref="B61:C64" si="11">B13+B29+B45</f>
        <v>2190.7000000000003</v>
      </c>
      <c r="C61" s="124">
        <f t="shared" si="11"/>
        <v>668.7</v>
      </c>
      <c r="D61" s="124">
        <f>D45+D29+D13</f>
        <v>2488.5</v>
      </c>
      <c r="E61" s="124">
        <v>615</v>
      </c>
      <c r="F61" s="124">
        <v>657.1</v>
      </c>
      <c r="G61" s="124">
        <v>1272.0999999999999</v>
      </c>
      <c r="H61" s="124">
        <v>652.4</v>
      </c>
      <c r="I61" s="124">
        <v>1924.5</v>
      </c>
      <c r="J61" s="124">
        <v>697.6</v>
      </c>
      <c r="K61" s="124">
        <f>K45+K29+K13</f>
        <v>2622.1</v>
      </c>
      <c r="L61" s="124">
        <v>706.8</v>
      </c>
      <c r="M61" s="124">
        <v>739.8</v>
      </c>
      <c r="N61" s="124">
        <v>1446.6</v>
      </c>
      <c r="O61" s="124">
        <v>723.10000000000014</v>
      </c>
      <c r="P61" s="124">
        <v>2169.7000000000003</v>
      </c>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row>
    <row r="62" spans="1:52" x14ac:dyDescent="0.35">
      <c r="A62" s="87" t="s">
        <v>103</v>
      </c>
      <c r="B62" s="102">
        <f t="shared" si="11"/>
        <v>1498.9</v>
      </c>
      <c r="C62" s="92">
        <f t="shared" si="11"/>
        <v>576.6</v>
      </c>
      <c r="D62" s="92">
        <f>D46+D30+D14</f>
        <v>1650.8</v>
      </c>
      <c r="E62" s="92">
        <v>319.89999999999998</v>
      </c>
      <c r="F62" s="92">
        <v>476.1</v>
      </c>
      <c r="G62" s="92">
        <v>796</v>
      </c>
      <c r="H62" s="92">
        <v>519.29999999999995</v>
      </c>
      <c r="I62" s="92">
        <v>1315.3000000000002</v>
      </c>
      <c r="J62" s="92">
        <v>605.4</v>
      </c>
      <c r="K62" s="92">
        <f>K46+K14+K30</f>
        <v>1920.6999999999998</v>
      </c>
      <c r="L62" s="92">
        <v>372.90000000000003</v>
      </c>
      <c r="M62" s="92">
        <v>489.1</v>
      </c>
      <c r="N62" s="92">
        <v>862</v>
      </c>
      <c r="O62" s="92">
        <v>470.5</v>
      </c>
      <c r="P62" s="92">
        <v>1332.4999999999998</v>
      </c>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x14ac:dyDescent="0.35">
      <c r="A63" s="86" t="s">
        <v>104</v>
      </c>
      <c r="B63" s="102">
        <f t="shared" si="11"/>
        <v>730.8</v>
      </c>
      <c r="C63" s="92">
        <f t="shared" si="11"/>
        <v>247.99999999999997</v>
      </c>
      <c r="D63" s="92">
        <f>D47+D31+D15</f>
        <v>740.5</v>
      </c>
      <c r="E63" s="92">
        <v>214.1</v>
      </c>
      <c r="F63" s="92">
        <v>201</v>
      </c>
      <c r="G63" s="92">
        <v>415.1</v>
      </c>
      <c r="H63" s="92">
        <v>233.8</v>
      </c>
      <c r="I63" s="92">
        <v>648.9</v>
      </c>
      <c r="J63" s="92">
        <v>310.7</v>
      </c>
      <c r="K63" s="92">
        <f>K47+K31+K15</f>
        <v>959.59999999999991</v>
      </c>
      <c r="L63" s="92">
        <v>190.70000000000002</v>
      </c>
      <c r="M63" s="92">
        <v>236.2</v>
      </c>
      <c r="N63" s="92">
        <v>426.9</v>
      </c>
      <c r="O63" s="92">
        <v>238</v>
      </c>
      <c r="P63" s="92">
        <v>664.9</v>
      </c>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x14ac:dyDescent="0.35">
      <c r="A64" s="86" t="s">
        <v>105</v>
      </c>
      <c r="B64" s="102">
        <f t="shared" si="11"/>
        <v>419.4</v>
      </c>
      <c r="C64" s="92">
        <f t="shared" si="11"/>
        <v>129.5</v>
      </c>
      <c r="D64" s="92">
        <f>D48+D32+D16</f>
        <v>440</v>
      </c>
      <c r="E64" s="92">
        <v>97</v>
      </c>
      <c r="F64" s="92">
        <v>110.2</v>
      </c>
      <c r="G64" s="92">
        <v>207.2</v>
      </c>
      <c r="H64" s="92">
        <v>103</v>
      </c>
      <c r="I64" s="92">
        <v>310.2</v>
      </c>
      <c r="J64" s="92">
        <v>138</v>
      </c>
      <c r="K64" s="92">
        <f>K48+K32+K16</f>
        <v>448.2</v>
      </c>
      <c r="L64" s="92">
        <v>101.6</v>
      </c>
      <c r="M64" s="92">
        <v>111</v>
      </c>
      <c r="N64" s="92">
        <v>212.6</v>
      </c>
      <c r="O64" s="92">
        <v>117.79999999999998</v>
      </c>
      <c r="P64" s="92">
        <v>330.4</v>
      </c>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x14ac:dyDescent="0.35">
      <c r="A65" s="88" t="s">
        <v>106</v>
      </c>
      <c r="B65" s="121">
        <f t="shared" ref="B65:L65" si="12">SUM(B61:B64)</f>
        <v>4839.8</v>
      </c>
      <c r="C65" s="121">
        <f t="shared" si="12"/>
        <v>1622.8000000000002</v>
      </c>
      <c r="D65" s="121">
        <f t="shared" si="12"/>
        <v>5319.8</v>
      </c>
      <c r="E65" s="121">
        <f t="shared" si="12"/>
        <v>1246</v>
      </c>
      <c r="F65" s="121">
        <f t="shared" si="12"/>
        <v>1444.4</v>
      </c>
      <c r="G65" s="121">
        <f t="shared" si="12"/>
        <v>2690.3999999999996</v>
      </c>
      <c r="H65" s="121">
        <v>1508.4999999999998</v>
      </c>
      <c r="I65" s="121">
        <v>4198.9000000000005</v>
      </c>
      <c r="J65" s="121">
        <f t="shared" si="12"/>
        <v>1751.7</v>
      </c>
      <c r="K65" s="121">
        <f t="shared" si="12"/>
        <v>5950.5999999999995</v>
      </c>
      <c r="L65" s="121">
        <f t="shared" si="12"/>
        <v>1372</v>
      </c>
      <c r="M65" s="121">
        <f t="shared" ref="M65:N65" si="13">SUM(M61:M64)</f>
        <v>1576.1000000000001</v>
      </c>
      <c r="N65" s="121">
        <f t="shared" si="13"/>
        <v>2948.1</v>
      </c>
      <c r="O65" s="121">
        <v>1549.4</v>
      </c>
      <c r="P65" s="121">
        <v>4497.4999999999991</v>
      </c>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row>
    <row r="66" spans="1:52" x14ac:dyDescent="0.35">
      <c r="A66" s="89"/>
      <c r="B66" s="92"/>
      <c r="C66" s="92"/>
      <c r="D66" s="92"/>
      <c r="E66" s="92"/>
      <c r="F66" s="92"/>
      <c r="G66" s="92"/>
      <c r="H66" s="92"/>
      <c r="I66" s="92"/>
      <c r="J66" s="92"/>
      <c r="K66" s="92"/>
      <c r="L66" s="92"/>
      <c r="M66" s="92"/>
      <c r="N66" s="92"/>
      <c r="O66" s="92"/>
      <c r="P66" s="92"/>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row>
    <row r="67" spans="1:52" x14ac:dyDescent="0.35">
      <c r="A67" s="90" t="s">
        <v>22</v>
      </c>
      <c r="B67" s="121">
        <f>B19+B35+B51</f>
        <v>474.80000000000007</v>
      </c>
      <c r="C67" s="121">
        <f>C19+C35+C51</f>
        <v>266.60000000000002</v>
      </c>
      <c r="D67" s="121">
        <f>D51+D35+D19</f>
        <v>528.5</v>
      </c>
      <c r="E67" s="121">
        <v>74.8</v>
      </c>
      <c r="F67" s="121">
        <v>169.8</v>
      </c>
      <c r="G67" s="121">
        <v>244.6</v>
      </c>
      <c r="H67" s="121">
        <v>179</v>
      </c>
      <c r="I67" s="121">
        <v>423.6</v>
      </c>
      <c r="J67" s="121">
        <v>235.5</v>
      </c>
      <c r="K67" s="121">
        <f>K51+K35+K19</f>
        <v>659.10000000000014</v>
      </c>
      <c r="L67" s="121">
        <v>88.399999999999991</v>
      </c>
      <c r="M67" s="121">
        <v>174.5</v>
      </c>
      <c r="N67" s="121">
        <v>262.89999999999998</v>
      </c>
      <c r="O67" s="121">
        <v>168.5</v>
      </c>
      <c r="P67" s="121">
        <v>431.4</v>
      </c>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row>
    <row r="68" spans="1:52" x14ac:dyDescent="0.35">
      <c r="A68" s="90" t="s">
        <v>114</v>
      </c>
      <c r="B68" s="184">
        <f t="shared" ref="B68:N68" si="14">B67/B58</f>
        <v>9.8103227406091148E-2</v>
      </c>
      <c r="C68" s="184">
        <f t="shared" si="14"/>
        <v>0.16428395366034013</v>
      </c>
      <c r="D68" s="184">
        <f t="shared" si="14"/>
        <v>9.9345840069175545E-2</v>
      </c>
      <c r="E68" s="184">
        <f t="shared" si="14"/>
        <v>6.003210272873194E-2</v>
      </c>
      <c r="F68" s="184">
        <f t="shared" si="14"/>
        <v>0.11755746330656328</v>
      </c>
      <c r="G68" s="184">
        <f t="shared" si="14"/>
        <v>9.0915848944394875E-2</v>
      </c>
      <c r="H68" s="184">
        <v>0.11866092144514419</v>
      </c>
      <c r="I68" s="184">
        <v>0.10088356474314703</v>
      </c>
      <c r="J68" s="184">
        <f t="shared" si="14"/>
        <v>0.13444082890905976</v>
      </c>
      <c r="K68" s="184">
        <f t="shared" si="14"/>
        <v>0.11076193997243977</v>
      </c>
      <c r="L68" s="184">
        <f t="shared" si="14"/>
        <v>6.4431486880466474E-2</v>
      </c>
      <c r="M68" s="184">
        <f t="shared" si="14"/>
        <v>0.11071632510627499</v>
      </c>
      <c r="N68" s="184">
        <f t="shared" si="14"/>
        <v>8.9176079508836201E-2</v>
      </c>
      <c r="O68" s="184">
        <v>0.10875177488059894</v>
      </c>
      <c r="P68" s="184">
        <v>9.5919955530850462E-2</v>
      </c>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row>
    <row r="69" spans="1:52" x14ac:dyDescent="0.35">
      <c r="B69" s="216"/>
      <c r="C69" s="216"/>
      <c r="D69" s="216"/>
      <c r="J69" s="216"/>
      <c r="K69" s="216"/>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row>
    <row r="70" spans="1:52" x14ac:dyDescent="0.35">
      <c r="B70" s="216"/>
      <c r="C70" s="216"/>
      <c r="D70" s="216"/>
      <c r="I70" s="324"/>
      <c r="J70" s="216"/>
      <c r="K70" s="216"/>
      <c r="P70" s="324"/>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row>
    <row r="71" spans="1:52" x14ac:dyDescent="0.35">
      <c r="B71" s="216"/>
      <c r="C71" s="216"/>
      <c r="D71" s="216"/>
      <c r="I71" s="324"/>
      <c r="J71" s="216"/>
      <c r="K71" s="216"/>
      <c r="P71" s="324"/>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x14ac:dyDescent="0.35">
      <c r="B72" s="216"/>
      <c r="C72" s="216"/>
      <c r="D72" s="216"/>
      <c r="I72" s="324"/>
      <c r="J72" s="216"/>
      <c r="K72" s="216"/>
      <c r="P72" s="324"/>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row>
    <row r="73" spans="1:52" x14ac:dyDescent="0.35">
      <c r="B73" s="216"/>
      <c r="C73" s="216"/>
      <c r="D73" s="216"/>
      <c r="I73" s="324"/>
      <c r="J73" s="216"/>
      <c r="K73" s="216"/>
      <c r="P73" s="324"/>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row>
    <row r="74" spans="1:52" x14ac:dyDescent="0.35">
      <c r="B74" s="216"/>
      <c r="C74" s="216"/>
      <c r="D74" s="216"/>
      <c r="I74" s="324"/>
      <c r="J74" s="216"/>
      <c r="K74" s="216"/>
      <c r="P74" s="324"/>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x14ac:dyDescent="0.35">
      <c r="B75" s="216"/>
      <c r="C75" s="216"/>
      <c r="D75" s="216"/>
      <c r="I75" s="324"/>
      <c r="J75" s="216"/>
      <c r="K75" s="216"/>
      <c r="P75" s="324"/>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row>
    <row r="76" spans="1:52" x14ac:dyDescent="0.35">
      <c r="B76" s="216"/>
      <c r="C76" s="216"/>
      <c r="D76" s="216"/>
      <c r="I76" s="324"/>
      <c r="J76" s="216"/>
      <c r="K76" s="216"/>
      <c r="P76" s="324"/>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row>
    <row r="77" spans="1:52" x14ac:dyDescent="0.35">
      <c r="B77" s="216"/>
      <c r="C77" s="216"/>
      <c r="D77" s="216"/>
      <c r="I77" s="324"/>
      <c r="J77" s="216"/>
      <c r="K77" s="216"/>
      <c r="P77" s="324"/>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row>
    <row r="78" spans="1:52" x14ac:dyDescent="0.35">
      <c r="B78" s="216"/>
      <c r="C78" s="216"/>
      <c r="D78" s="216"/>
      <c r="I78" s="324"/>
      <c r="J78" s="216"/>
      <c r="K78" s="216"/>
      <c r="P78" s="324"/>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row>
    <row r="79" spans="1:52" x14ac:dyDescent="0.35">
      <c r="B79" s="216"/>
      <c r="C79" s="216"/>
      <c r="D79" s="216"/>
      <c r="I79" s="324"/>
      <c r="J79" s="216"/>
      <c r="K79" s="216"/>
      <c r="P79" s="324"/>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row>
    <row r="80" spans="1:52" x14ac:dyDescent="0.35">
      <c r="B80" s="216"/>
      <c r="C80" s="216"/>
      <c r="D80" s="216"/>
      <c r="I80" s="324"/>
      <c r="J80" s="216"/>
      <c r="K80" s="216"/>
      <c r="P80" s="324"/>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row>
    <row r="81" spans="9:52" x14ac:dyDescent="0.35">
      <c r="I81" s="324"/>
      <c r="P81" s="324"/>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row>
    <row r="82" spans="9:52" x14ac:dyDescent="0.35">
      <c r="I82" s="324"/>
      <c r="P82" s="324"/>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9:52" x14ac:dyDescent="0.35">
      <c r="I83" s="324"/>
      <c r="P83" s="324"/>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row>
    <row r="84" spans="9:52" x14ac:dyDescent="0.35">
      <c r="I84" s="324"/>
      <c r="P84" s="324"/>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row>
    <row r="85" spans="9:52" x14ac:dyDescent="0.35">
      <c r="I85" s="324"/>
      <c r="P85" s="324"/>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9:52" x14ac:dyDescent="0.35">
      <c r="I86" s="324"/>
      <c r="P86" s="324"/>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row>
    <row r="87" spans="9:52" x14ac:dyDescent="0.35">
      <c r="I87" s="324"/>
      <c r="P87" s="324"/>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row>
    <row r="88" spans="9:52" x14ac:dyDescent="0.35">
      <c r="I88" s="324"/>
      <c r="P88" s="324"/>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9:52" x14ac:dyDescent="0.35">
      <c r="I89" s="324"/>
      <c r="P89" s="324"/>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row>
    <row r="90" spans="9:52" x14ac:dyDescent="0.35">
      <c r="I90" s="324"/>
      <c r="P90" s="324"/>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row>
    <row r="91" spans="9:52" x14ac:dyDescent="0.35">
      <c r="I91" s="324"/>
      <c r="P91" s="324"/>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row>
    <row r="92" spans="9:52" x14ac:dyDescent="0.35">
      <c r="I92" s="324"/>
      <c r="P92" s="324"/>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row>
    <row r="93" spans="9:52" x14ac:dyDescent="0.35">
      <c r="I93" s="324"/>
      <c r="P93" s="324"/>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row>
    <row r="94" spans="9:52" x14ac:dyDescent="0.35">
      <c r="I94" s="324"/>
      <c r="P94" s="324"/>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row>
    <row r="95" spans="9:52" x14ac:dyDescent="0.35">
      <c r="I95" s="324"/>
      <c r="P95" s="324"/>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row>
    <row r="96" spans="9:52" x14ac:dyDescent="0.35">
      <c r="I96" s="324"/>
      <c r="P96" s="324"/>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row>
    <row r="97" spans="9:52" x14ac:dyDescent="0.35">
      <c r="I97" s="324"/>
      <c r="P97" s="324"/>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row>
    <row r="98" spans="9:52" x14ac:dyDescent="0.35">
      <c r="I98" s="324"/>
      <c r="P98" s="324"/>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row>
    <row r="99" spans="9:52" x14ac:dyDescent="0.35">
      <c r="I99" s="324"/>
      <c r="P99" s="324"/>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9:52" x14ac:dyDescent="0.35">
      <c r="I100" s="324"/>
      <c r="P100" s="324"/>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row>
    <row r="101" spans="9:52" x14ac:dyDescent="0.35">
      <c r="I101" s="324"/>
      <c r="P101" s="324"/>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row>
    <row r="102" spans="9:52" x14ac:dyDescent="0.35">
      <c r="I102" s="324"/>
      <c r="P102" s="324"/>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row>
    <row r="103" spans="9:52" x14ac:dyDescent="0.35">
      <c r="I103" s="324"/>
      <c r="P103" s="324"/>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row>
    <row r="104" spans="9:52" x14ac:dyDescent="0.35">
      <c r="I104" s="324"/>
      <c r="P104" s="324"/>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row>
    <row r="105" spans="9:52" x14ac:dyDescent="0.35">
      <c r="I105" s="324"/>
      <c r="P105" s="324"/>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row>
    <row r="106" spans="9:52" x14ac:dyDescent="0.35">
      <c r="I106" s="324"/>
      <c r="P106" s="324"/>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row>
    <row r="107" spans="9:52" x14ac:dyDescent="0.35">
      <c r="I107" s="324"/>
      <c r="P107" s="324"/>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row>
    <row r="108" spans="9:52" x14ac:dyDescent="0.35">
      <c r="I108" s="324"/>
      <c r="P108" s="324"/>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row>
    <row r="109" spans="9:52" x14ac:dyDescent="0.35">
      <c r="I109" s="324"/>
      <c r="P109" s="324"/>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row>
    <row r="110" spans="9:52" x14ac:dyDescent="0.35">
      <c r="I110" s="324"/>
      <c r="P110" s="324"/>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row>
    <row r="111" spans="9:52" x14ac:dyDescent="0.35">
      <c r="I111" s="324"/>
      <c r="P111" s="324"/>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row>
    <row r="112" spans="9:52" x14ac:dyDescent="0.35">
      <c r="I112" s="324"/>
      <c r="P112" s="324"/>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row>
    <row r="113" spans="9:52" x14ac:dyDescent="0.35">
      <c r="I113" s="324"/>
      <c r="P113" s="324"/>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row>
    <row r="114" spans="9:52" x14ac:dyDescent="0.35">
      <c r="I114" s="324"/>
      <c r="P114" s="324"/>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row>
    <row r="115" spans="9:52" x14ac:dyDescent="0.35">
      <c r="I115" s="324"/>
      <c r="P115" s="324"/>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row>
    <row r="116" spans="9:52" x14ac:dyDescent="0.35">
      <c r="I116" s="324"/>
      <c r="P116" s="324"/>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row>
    <row r="117" spans="9:52" x14ac:dyDescent="0.35">
      <c r="I117" s="324"/>
      <c r="P117" s="324"/>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row>
    <row r="118" spans="9:52" x14ac:dyDescent="0.35">
      <c r="I118" s="324"/>
      <c r="P118" s="324"/>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row>
    <row r="119" spans="9:52" x14ac:dyDescent="0.35">
      <c r="I119" s="324"/>
      <c r="P119" s="324"/>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row>
    <row r="120" spans="9:52" x14ac:dyDescent="0.35">
      <c r="I120" s="324"/>
      <c r="P120" s="324"/>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row>
    <row r="121" spans="9:52" x14ac:dyDescent="0.35">
      <c r="I121" s="324"/>
      <c r="P121" s="324"/>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row>
    <row r="122" spans="9:52" x14ac:dyDescent="0.35">
      <c r="I122" s="324"/>
      <c r="P122" s="324"/>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row>
    <row r="123" spans="9:52" x14ac:dyDescent="0.35">
      <c r="I123" s="324"/>
      <c r="P123" s="324"/>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row>
    <row r="124" spans="9:52" x14ac:dyDescent="0.35">
      <c r="I124" s="324"/>
      <c r="P124" s="324"/>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row>
    <row r="125" spans="9:52" x14ac:dyDescent="0.35">
      <c r="I125" s="324"/>
      <c r="P125" s="324"/>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row>
    <row r="126" spans="9:52" x14ac:dyDescent="0.35">
      <c r="I126" s="324"/>
      <c r="P126" s="324"/>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row>
    <row r="127" spans="9:52" x14ac:dyDescent="0.35">
      <c r="I127" s="324"/>
      <c r="P127" s="324"/>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row>
    <row r="128" spans="9:52" x14ac:dyDescent="0.35">
      <c r="I128" s="324"/>
      <c r="P128" s="324"/>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row>
    <row r="129" spans="9:52" x14ac:dyDescent="0.35">
      <c r="I129" s="324"/>
      <c r="P129" s="324"/>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row>
    <row r="130" spans="9:52" x14ac:dyDescent="0.35">
      <c r="I130" s="324"/>
      <c r="P130" s="324"/>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row>
    <row r="131" spans="9:52" x14ac:dyDescent="0.35">
      <c r="I131" s="324"/>
      <c r="P131" s="324"/>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row>
    <row r="132" spans="9:52" x14ac:dyDescent="0.35">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row>
    <row r="133" spans="9:52" x14ac:dyDescent="0.35">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row>
    <row r="134" spans="9:52" x14ac:dyDescent="0.35">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row>
    <row r="135" spans="9:52" x14ac:dyDescent="0.35">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row>
    <row r="136" spans="9:52" x14ac:dyDescent="0.35">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row>
    <row r="137" spans="9:52" x14ac:dyDescent="0.35">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row>
    <row r="138" spans="9:52" x14ac:dyDescent="0.35">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row>
    <row r="139" spans="9:52" x14ac:dyDescent="0.35">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row>
    <row r="140" spans="9:52" x14ac:dyDescent="0.35">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row>
    <row r="141" spans="9:52" x14ac:dyDescent="0.35">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row>
    <row r="142" spans="9:52" x14ac:dyDescent="0.35">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row>
    <row r="143" spans="9:52" x14ac:dyDescent="0.35">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row>
    <row r="144" spans="9:52" x14ac:dyDescent="0.35">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row>
    <row r="145" spans="17:52" x14ac:dyDescent="0.35">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row>
    <row r="146" spans="17:52" x14ac:dyDescent="0.35">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row>
    <row r="147" spans="17:52" x14ac:dyDescent="0.35">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row>
    <row r="148" spans="17:52" x14ac:dyDescent="0.35">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row>
    <row r="149" spans="17:52" x14ac:dyDescent="0.35">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row>
    <row r="150" spans="17:52" x14ac:dyDescent="0.35">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row>
    <row r="151" spans="17:52" x14ac:dyDescent="0.35">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row>
    <row r="152" spans="17:52" x14ac:dyDescent="0.35">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row>
    <row r="153" spans="17:52" x14ac:dyDescent="0.35">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row>
    <row r="154" spans="17:52" x14ac:dyDescent="0.35">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row>
    <row r="155" spans="17:52" x14ac:dyDescent="0.35">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row>
    <row r="156" spans="17:52" x14ac:dyDescent="0.35">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row>
    <row r="157" spans="17:52" x14ac:dyDescent="0.35">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row>
    <row r="158" spans="17:52" x14ac:dyDescent="0.35">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row>
    <row r="159" spans="17:52" x14ac:dyDescent="0.35">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row>
    <row r="160" spans="17:52" x14ac:dyDescent="0.35">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row>
    <row r="161" spans="17:52" x14ac:dyDescent="0.35">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row>
    <row r="162" spans="17:52" x14ac:dyDescent="0.35">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row>
    <row r="163" spans="17:52" x14ac:dyDescent="0.35">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row>
    <row r="164" spans="17:52" x14ac:dyDescent="0.35">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row>
    <row r="165" spans="17:52" x14ac:dyDescent="0.35">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row>
    <row r="166" spans="17:52" x14ac:dyDescent="0.35">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row>
    <row r="167" spans="17:52" x14ac:dyDescent="0.35">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row>
    <row r="168" spans="17:52" x14ac:dyDescent="0.35">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row>
    <row r="169" spans="17:52" x14ac:dyDescent="0.35">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row>
    <row r="170" spans="17:52" x14ac:dyDescent="0.35">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row>
    <row r="171" spans="17:52" x14ac:dyDescent="0.35">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row>
    <row r="172" spans="17:52" x14ac:dyDescent="0.35">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row>
    <row r="173" spans="17:52" x14ac:dyDescent="0.35">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row>
    <row r="174" spans="17:52" x14ac:dyDescent="0.35">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row>
    <row r="175" spans="17:52" x14ac:dyDescent="0.35">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row>
    <row r="176" spans="17:52" x14ac:dyDescent="0.35">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row>
    <row r="177" spans="17:52" x14ac:dyDescent="0.35">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row>
    <row r="178" spans="17:52" x14ac:dyDescent="0.35">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row>
    <row r="179" spans="17:52" x14ac:dyDescent="0.35">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row>
    <row r="180" spans="17:52" x14ac:dyDescent="0.35">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row>
    <row r="181" spans="17:52" x14ac:dyDescent="0.35">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row>
    <row r="182" spans="17:52" x14ac:dyDescent="0.35">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row>
    <row r="183" spans="17:52" x14ac:dyDescent="0.35">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row>
    <row r="184" spans="17:52" x14ac:dyDescent="0.35">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row>
    <row r="185" spans="17:52" x14ac:dyDescent="0.35">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row>
    <row r="186" spans="17:52" x14ac:dyDescent="0.35">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row>
    <row r="187" spans="17:52" x14ac:dyDescent="0.35">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row>
    <row r="188" spans="17:52" x14ac:dyDescent="0.35">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row>
    <row r="189" spans="17:52" x14ac:dyDescent="0.35">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row>
    <row r="190" spans="17:52" x14ac:dyDescent="0.35">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row>
    <row r="191" spans="17:52" x14ac:dyDescent="0.35">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row>
    <row r="192" spans="17:52" x14ac:dyDescent="0.35">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row>
    <row r="193" spans="17:52" x14ac:dyDescent="0.35">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row>
    <row r="194" spans="17:52" x14ac:dyDescent="0.35">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row>
    <row r="195" spans="17:52" x14ac:dyDescent="0.35">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row>
    <row r="196" spans="17:52" x14ac:dyDescent="0.35">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row>
    <row r="197" spans="17:52" x14ac:dyDescent="0.35">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row>
    <row r="198" spans="17:52" x14ac:dyDescent="0.35">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row>
    <row r="199" spans="17:52" x14ac:dyDescent="0.35">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row>
    <row r="200" spans="17:52" x14ac:dyDescent="0.35">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row>
    <row r="201" spans="17:52" x14ac:dyDescent="0.35">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row>
    <row r="202" spans="17:52" x14ac:dyDescent="0.35">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row>
    <row r="203" spans="17:52" x14ac:dyDescent="0.35">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row>
    <row r="204" spans="17:52" x14ac:dyDescent="0.35">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row>
    <row r="205" spans="17:52" x14ac:dyDescent="0.35">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row>
    <row r="206" spans="17:52" x14ac:dyDescent="0.35">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row>
    <row r="207" spans="17:52" x14ac:dyDescent="0.35">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row>
    <row r="208" spans="17:52" x14ac:dyDescent="0.35">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row>
    <row r="209" spans="17:52" x14ac:dyDescent="0.35">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row>
    <row r="210" spans="17:52" x14ac:dyDescent="0.35">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row>
    <row r="211" spans="17:52" x14ac:dyDescent="0.35">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row>
    <row r="212" spans="17:52" x14ac:dyDescent="0.35">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row>
    <row r="213" spans="17:52" x14ac:dyDescent="0.35">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row>
    <row r="214" spans="17:52" x14ac:dyDescent="0.35">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row>
    <row r="215" spans="17:52" x14ac:dyDescent="0.35">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row>
    <row r="216" spans="17:52" x14ac:dyDescent="0.35">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row>
    <row r="217" spans="17:52" x14ac:dyDescent="0.35">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row>
    <row r="218" spans="17:52" x14ac:dyDescent="0.35">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row>
    <row r="219" spans="17:52" x14ac:dyDescent="0.35">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row>
    <row r="220" spans="17:52" x14ac:dyDescent="0.35">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row>
    <row r="221" spans="17:52" x14ac:dyDescent="0.35">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row>
    <row r="222" spans="17:52" x14ac:dyDescent="0.35">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row>
    <row r="223" spans="17:52" x14ac:dyDescent="0.35">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row>
    <row r="224" spans="17:52" x14ac:dyDescent="0.35">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row>
    <row r="225" spans="17:52" x14ac:dyDescent="0.35">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row>
    <row r="226" spans="17:52" x14ac:dyDescent="0.35">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row>
    <row r="227" spans="17:52" x14ac:dyDescent="0.35">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row>
    <row r="228" spans="17:52" x14ac:dyDescent="0.35">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row>
    <row r="229" spans="17:52" x14ac:dyDescent="0.35">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row>
    <row r="230" spans="17:52" x14ac:dyDescent="0.35">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row>
    <row r="231" spans="17:52" x14ac:dyDescent="0.35">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row>
    <row r="232" spans="17:52" x14ac:dyDescent="0.35">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row>
    <row r="233" spans="17:52" x14ac:dyDescent="0.35">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row>
    <row r="234" spans="17:52" x14ac:dyDescent="0.35">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row>
    <row r="235" spans="17:52" x14ac:dyDescent="0.35">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row>
    <row r="236" spans="17:52" x14ac:dyDescent="0.35">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row>
    <row r="237" spans="17:52" x14ac:dyDescent="0.35">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row>
    <row r="238" spans="17:52" x14ac:dyDescent="0.35">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row>
    <row r="239" spans="17:52" x14ac:dyDescent="0.35">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row>
    <row r="240" spans="17:52" x14ac:dyDescent="0.35">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row>
    <row r="241" spans="17:52" x14ac:dyDescent="0.35">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row>
    <row r="242" spans="17:52" x14ac:dyDescent="0.35">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row>
    <row r="243" spans="17:52" x14ac:dyDescent="0.35">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row>
    <row r="244" spans="17:52" x14ac:dyDescent="0.35">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row>
    <row r="245" spans="17:52" x14ac:dyDescent="0.35">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row>
    <row r="246" spans="17:52" x14ac:dyDescent="0.35">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row>
    <row r="247" spans="17:52" x14ac:dyDescent="0.35">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row>
    <row r="248" spans="17:52" x14ac:dyDescent="0.35">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row>
    <row r="249" spans="17:52" x14ac:dyDescent="0.35">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row>
    <row r="250" spans="17:52" x14ac:dyDescent="0.35">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row>
    <row r="251" spans="17:52" x14ac:dyDescent="0.35">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row>
    <row r="252" spans="17:52" x14ac:dyDescent="0.35">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row>
    <row r="253" spans="17:52" x14ac:dyDescent="0.35">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row>
    <row r="254" spans="17:52" x14ac:dyDescent="0.35">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row>
    <row r="255" spans="17:52" x14ac:dyDescent="0.35">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row>
    <row r="256" spans="17:52" x14ac:dyDescent="0.35">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row>
    <row r="257" spans="17:52" x14ac:dyDescent="0.35">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row>
    <row r="258" spans="17:52" x14ac:dyDescent="0.35">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row>
    <row r="259" spans="17:52" x14ac:dyDescent="0.35">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row>
    <row r="260" spans="17:52" x14ac:dyDescent="0.35">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row>
    <row r="261" spans="17:52" x14ac:dyDescent="0.35">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row>
    <row r="262" spans="17:52" x14ac:dyDescent="0.35">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row>
    <row r="263" spans="17:52" x14ac:dyDescent="0.35">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row>
    <row r="264" spans="17:52" x14ac:dyDescent="0.35">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row>
    <row r="265" spans="17:52" x14ac:dyDescent="0.35">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row>
    <row r="266" spans="17:52" x14ac:dyDescent="0.35">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row>
    <row r="267" spans="17:52" x14ac:dyDescent="0.35">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row>
    <row r="268" spans="17:52" x14ac:dyDescent="0.35">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row>
    <row r="269" spans="17:52" x14ac:dyDescent="0.35">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row>
    <row r="270" spans="17:52" x14ac:dyDescent="0.35">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row>
    <row r="271" spans="17:52" x14ac:dyDescent="0.35">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row>
    <row r="272" spans="17:52" x14ac:dyDescent="0.35">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row>
    <row r="273" spans="17:52" x14ac:dyDescent="0.35">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row>
    <row r="274" spans="17:52" x14ac:dyDescent="0.35">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row>
    <row r="275" spans="17:52" x14ac:dyDescent="0.35">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row>
    <row r="276" spans="17:52" x14ac:dyDescent="0.35">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row>
    <row r="277" spans="17:52" x14ac:dyDescent="0.35">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row>
    <row r="278" spans="17:52" x14ac:dyDescent="0.35">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row>
    <row r="279" spans="17:52" x14ac:dyDescent="0.35">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row>
    <row r="280" spans="17:52" x14ac:dyDescent="0.35">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row>
    <row r="281" spans="17:52" x14ac:dyDescent="0.35">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row>
    <row r="282" spans="17:52" x14ac:dyDescent="0.35">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row>
    <row r="283" spans="17:52" x14ac:dyDescent="0.35">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row>
    <row r="284" spans="17:52" x14ac:dyDescent="0.35">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row>
    <row r="285" spans="17:52" x14ac:dyDescent="0.35">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row>
    <row r="286" spans="17:52" x14ac:dyDescent="0.35">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row>
    <row r="287" spans="17:52" x14ac:dyDescent="0.35">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row>
    <row r="288" spans="17:52" x14ac:dyDescent="0.35">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row>
    <row r="289" spans="17:52" x14ac:dyDescent="0.35">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row>
    <row r="290" spans="17:52" x14ac:dyDescent="0.35">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row>
    <row r="291" spans="17:52" x14ac:dyDescent="0.35">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row>
    <row r="292" spans="17:52" x14ac:dyDescent="0.35">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row>
    <row r="293" spans="17:52" x14ac:dyDescent="0.35">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row>
    <row r="294" spans="17:52" x14ac:dyDescent="0.35">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row>
    <row r="295" spans="17:52" x14ac:dyDescent="0.35">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row>
    <row r="296" spans="17:52" x14ac:dyDescent="0.35">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row>
    <row r="297" spans="17:52" x14ac:dyDescent="0.35">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row>
    <row r="298" spans="17:52" x14ac:dyDescent="0.35">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row>
    <row r="299" spans="17:52" x14ac:dyDescent="0.35">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row>
    <row r="300" spans="17:52" x14ac:dyDescent="0.35">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row>
    <row r="301" spans="17:52" x14ac:dyDescent="0.35">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row>
    <row r="302" spans="17:52" x14ac:dyDescent="0.35">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row>
    <row r="303" spans="17:52" x14ac:dyDescent="0.35">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row>
    <row r="304" spans="17:52" x14ac:dyDescent="0.35">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row>
    <row r="305" spans="17:52" x14ac:dyDescent="0.35">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row>
    <row r="306" spans="17:52" x14ac:dyDescent="0.35">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row>
    <row r="307" spans="17:52" x14ac:dyDescent="0.35">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row>
    <row r="308" spans="17:52" x14ac:dyDescent="0.35">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row>
    <row r="309" spans="17:52" x14ac:dyDescent="0.35">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row>
    <row r="310" spans="17:52" x14ac:dyDescent="0.35">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row>
    <row r="311" spans="17:52" x14ac:dyDescent="0.35">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row>
    <row r="312" spans="17:52" x14ac:dyDescent="0.35">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row>
    <row r="313" spans="17:52" x14ac:dyDescent="0.35">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row>
    <row r="314" spans="17:52" x14ac:dyDescent="0.35">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row>
    <row r="315" spans="17:52" x14ac:dyDescent="0.35">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row>
    <row r="316" spans="17:52" x14ac:dyDescent="0.35">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row>
    <row r="317" spans="17:52" x14ac:dyDescent="0.35">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row>
    <row r="318" spans="17:52" x14ac:dyDescent="0.35">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row>
    <row r="319" spans="17:52" x14ac:dyDescent="0.35">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row>
    <row r="320" spans="17:52" x14ac:dyDescent="0.35">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row>
    <row r="321" spans="17:52" x14ac:dyDescent="0.35">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row>
    <row r="322" spans="17:52" x14ac:dyDescent="0.35">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row>
    <row r="323" spans="17:52" x14ac:dyDescent="0.35">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row>
    <row r="324" spans="17:52" x14ac:dyDescent="0.35">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row>
    <row r="325" spans="17:52" x14ac:dyDescent="0.35">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row>
    <row r="326" spans="17:52" x14ac:dyDescent="0.35">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row>
    <row r="327" spans="17:52" x14ac:dyDescent="0.35">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row>
    <row r="328" spans="17:52" x14ac:dyDescent="0.35">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row>
    <row r="329" spans="17:52" x14ac:dyDescent="0.35">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row>
    <row r="330" spans="17:52" x14ac:dyDescent="0.35">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row>
    <row r="331" spans="17:52" x14ac:dyDescent="0.35">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row>
    <row r="332" spans="17:52" x14ac:dyDescent="0.35">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c r="AZ332" s="20"/>
    </row>
    <row r="333" spans="17:52" x14ac:dyDescent="0.35">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row>
    <row r="334" spans="17:52" x14ac:dyDescent="0.35">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row>
    <row r="335" spans="17:52" x14ac:dyDescent="0.35">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row>
    <row r="336" spans="17:52" x14ac:dyDescent="0.35">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row>
    <row r="337" spans="17:52" x14ac:dyDescent="0.35">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row>
    <row r="338" spans="17:52" x14ac:dyDescent="0.35">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row>
    <row r="339" spans="17:52" x14ac:dyDescent="0.35">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row>
    <row r="340" spans="17:52" x14ac:dyDescent="0.35">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row>
    <row r="341" spans="17:52" x14ac:dyDescent="0.35">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row>
    <row r="342" spans="17:52" x14ac:dyDescent="0.35">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row>
    <row r="343" spans="17:52" x14ac:dyDescent="0.35">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row>
    <row r="344" spans="17:52" x14ac:dyDescent="0.35">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row>
    <row r="345" spans="17:52" x14ac:dyDescent="0.35">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row>
    <row r="346" spans="17:52" x14ac:dyDescent="0.35">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row>
    <row r="347" spans="17:52" x14ac:dyDescent="0.35">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row>
    <row r="348" spans="17:52" x14ac:dyDescent="0.35">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row>
    <row r="349" spans="17:52" x14ac:dyDescent="0.35">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row>
    <row r="350" spans="17:52" x14ac:dyDescent="0.35">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c r="AZ350" s="20"/>
    </row>
    <row r="351" spans="17:52" x14ac:dyDescent="0.35">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row>
    <row r="352" spans="17:52" x14ac:dyDescent="0.35">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row>
    <row r="353" spans="17:52" x14ac:dyDescent="0.35">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row>
    <row r="354" spans="17:52" x14ac:dyDescent="0.35">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row>
    <row r="355" spans="17:52" x14ac:dyDescent="0.35">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row>
    <row r="356" spans="17:52" x14ac:dyDescent="0.35">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row>
    <row r="357" spans="17:52" x14ac:dyDescent="0.35">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row>
    <row r="358" spans="17:52" x14ac:dyDescent="0.35">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row>
    <row r="359" spans="17:52" x14ac:dyDescent="0.35">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row>
    <row r="360" spans="17:52" x14ac:dyDescent="0.35">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c r="AZ360" s="20"/>
    </row>
    <row r="361" spans="17:52" x14ac:dyDescent="0.35">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row>
    <row r="362" spans="17:52" x14ac:dyDescent="0.35">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row>
    <row r="363" spans="17:52" x14ac:dyDescent="0.35">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row>
    <row r="364" spans="17:52" x14ac:dyDescent="0.35">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c r="AZ364" s="20"/>
    </row>
    <row r="365" spans="17:52" x14ac:dyDescent="0.35">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row>
    <row r="366" spans="17:52" x14ac:dyDescent="0.35">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row>
    <row r="367" spans="17:52" x14ac:dyDescent="0.35">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row>
    <row r="368" spans="17:52" x14ac:dyDescent="0.35">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c r="AZ368" s="20"/>
    </row>
    <row r="369" spans="17:52" x14ac:dyDescent="0.35">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row>
    <row r="370" spans="17:52" x14ac:dyDescent="0.35">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row>
    <row r="371" spans="17:52" x14ac:dyDescent="0.35">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row>
    <row r="372" spans="17:52" x14ac:dyDescent="0.35">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c r="AZ372" s="20"/>
    </row>
    <row r="373" spans="17:52" x14ac:dyDescent="0.35">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row>
    <row r="374" spans="17:52" x14ac:dyDescent="0.35">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row>
    <row r="375" spans="17:52" x14ac:dyDescent="0.35">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row>
    <row r="376" spans="17:52" x14ac:dyDescent="0.35">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c r="AZ376" s="20"/>
    </row>
    <row r="377" spans="17:52" x14ac:dyDescent="0.35">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row>
    <row r="378" spans="17:52" x14ac:dyDescent="0.35">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row>
    <row r="379" spans="17:52" x14ac:dyDescent="0.35">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row>
    <row r="380" spans="17:52" x14ac:dyDescent="0.35">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c r="AZ380" s="20"/>
    </row>
    <row r="381" spans="17:52" x14ac:dyDescent="0.35">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row>
    <row r="382" spans="17:52" x14ac:dyDescent="0.35">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c r="AZ382" s="20"/>
    </row>
    <row r="383" spans="17:52" x14ac:dyDescent="0.35">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row>
    <row r="384" spans="17:52" x14ac:dyDescent="0.35">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c r="AZ384" s="20"/>
    </row>
    <row r="385" spans="17:52" x14ac:dyDescent="0.35">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c r="AZ385" s="20"/>
    </row>
    <row r="386" spans="17:52" x14ac:dyDescent="0.35">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c r="AZ386" s="20"/>
    </row>
    <row r="387" spans="17:52" x14ac:dyDescent="0.35">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c r="AZ387" s="20"/>
    </row>
    <row r="388" spans="17:52" x14ac:dyDescent="0.35">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c r="AZ388" s="20"/>
    </row>
    <row r="389" spans="17:52" x14ac:dyDescent="0.35">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c r="AZ389" s="20"/>
    </row>
    <row r="390" spans="17:52" x14ac:dyDescent="0.35">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c r="AZ390" s="20"/>
    </row>
    <row r="391" spans="17:52" x14ac:dyDescent="0.35">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c r="AZ391" s="20"/>
    </row>
    <row r="392" spans="17:52" x14ac:dyDescent="0.35">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c r="AZ392" s="20"/>
    </row>
    <row r="393" spans="17:52" x14ac:dyDescent="0.35">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c r="AZ393" s="20"/>
    </row>
    <row r="394" spans="17:52" x14ac:dyDescent="0.35">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c r="AZ394" s="20"/>
    </row>
    <row r="395" spans="17:52" x14ac:dyDescent="0.35">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c r="AZ395" s="20"/>
    </row>
    <row r="396" spans="17:52" x14ac:dyDescent="0.35">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c r="AZ396" s="20"/>
    </row>
    <row r="397" spans="17:52" x14ac:dyDescent="0.35">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c r="AZ397" s="20"/>
    </row>
    <row r="398" spans="17:52" x14ac:dyDescent="0.35">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c r="AZ398" s="20"/>
    </row>
    <row r="399" spans="17:52" x14ac:dyDescent="0.35">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c r="AZ399" s="20"/>
    </row>
    <row r="400" spans="17:52" x14ac:dyDescent="0.35">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c r="AZ400" s="20"/>
    </row>
    <row r="401" spans="17:52" x14ac:dyDescent="0.35">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c r="AZ401" s="20"/>
    </row>
    <row r="402" spans="17:52" x14ac:dyDescent="0.35">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c r="AZ402" s="20"/>
    </row>
    <row r="403" spans="17:52" x14ac:dyDescent="0.35">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c r="AZ403" s="20"/>
    </row>
    <row r="404" spans="17:52" x14ac:dyDescent="0.35">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c r="AZ404" s="20"/>
    </row>
    <row r="405" spans="17:52" x14ac:dyDescent="0.35">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row>
    <row r="406" spans="17:52" x14ac:dyDescent="0.35">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c r="AZ406" s="20"/>
    </row>
    <row r="407" spans="17:52" x14ac:dyDescent="0.35">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c r="AZ407" s="20"/>
    </row>
    <row r="408" spans="17:52" x14ac:dyDescent="0.35">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c r="AZ408" s="20"/>
    </row>
    <row r="409" spans="17:52" x14ac:dyDescent="0.35">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c r="AZ409" s="20"/>
    </row>
    <row r="410" spans="17:52" x14ac:dyDescent="0.35">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c r="AZ410" s="20"/>
    </row>
    <row r="411" spans="17:52" x14ac:dyDescent="0.35">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c r="AZ411" s="20"/>
    </row>
    <row r="412" spans="17:52" x14ac:dyDescent="0.35">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c r="AZ412" s="20"/>
    </row>
    <row r="413" spans="17:52" x14ac:dyDescent="0.35">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c r="AZ413" s="20"/>
    </row>
    <row r="414" spans="17:52" x14ac:dyDescent="0.35">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c r="AZ414" s="20"/>
    </row>
    <row r="415" spans="17:52" x14ac:dyDescent="0.35">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c r="AZ415" s="20"/>
    </row>
    <row r="416" spans="17:52" x14ac:dyDescent="0.35">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c r="AZ416" s="20"/>
    </row>
    <row r="417" spans="17:52" x14ac:dyDescent="0.35">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row>
    <row r="418" spans="17:52" x14ac:dyDescent="0.35">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c r="AZ418" s="20"/>
    </row>
    <row r="419" spans="17:52" x14ac:dyDescent="0.35">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row>
    <row r="420" spans="17:52" x14ac:dyDescent="0.35">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c r="AZ420" s="20"/>
    </row>
    <row r="421" spans="17:52" x14ac:dyDescent="0.35">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row>
    <row r="422" spans="17:52" x14ac:dyDescent="0.35">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c r="AZ422" s="20"/>
    </row>
    <row r="423" spans="17:52" x14ac:dyDescent="0.35">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row>
    <row r="424" spans="17:52" x14ac:dyDescent="0.35">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c r="AZ424" s="20"/>
    </row>
    <row r="425" spans="17:52" x14ac:dyDescent="0.35">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row>
    <row r="426" spans="17:52" x14ac:dyDescent="0.35">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c r="AZ426" s="20"/>
    </row>
    <row r="427" spans="17:52" x14ac:dyDescent="0.35">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row>
    <row r="428" spans="17:52" x14ac:dyDescent="0.35">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c r="AZ428" s="20"/>
    </row>
    <row r="429" spans="17:52" x14ac:dyDescent="0.35">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row>
    <row r="430" spans="17:52" x14ac:dyDescent="0.35">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row>
    <row r="431" spans="17:52" x14ac:dyDescent="0.35">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row>
    <row r="432" spans="17:52" x14ac:dyDescent="0.35">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c r="AZ432" s="20"/>
    </row>
    <row r="433" spans="17:52" x14ac:dyDescent="0.35">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row>
    <row r="434" spans="17:52" x14ac:dyDescent="0.35">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c r="AZ434" s="20"/>
    </row>
    <row r="435" spans="17:52" x14ac:dyDescent="0.35">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row>
    <row r="436" spans="17:52" x14ac:dyDescent="0.35">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c r="AZ436" s="20"/>
    </row>
    <row r="437" spans="17:52" x14ac:dyDescent="0.35">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row>
    <row r="438" spans="17:52" x14ac:dyDescent="0.35">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c r="AZ438" s="20"/>
    </row>
    <row r="439" spans="17:52" x14ac:dyDescent="0.35">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row>
    <row r="440" spans="17:52" x14ac:dyDescent="0.35">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c r="AZ440" s="20"/>
    </row>
    <row r="441" spans="17:52" x14ac:dyDescent="0.35">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row>
    <row r="442" spans="17:52" x14ac:dyDescent="0.35">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c r="AZ442" s="20"/>
    </row>
    <row r="443" spans="17:52" x14ac:dyDescent="0.35">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row>
    <row r="444" spans="17:52" x14ac:dyDescent="0.35">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c r="AZ444" s="20"/>
    </row>
    <row r="445" spans="17:52" x14ac:dyDescent="0.35">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row>
    <row r="446" spans="17:52" x14ac:dyDescent="0.35">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c r="AZ446" s="20"/>
    </row>
    <row r="447" spans="17:52" x14ac:dyDescent="0.35">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row>
    <row r="448" spans="17:52" x14ac:dyDescent="0.35">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c r="AZ448" s="20"/>
    </row>
    <row r="449" spans="17:52" x14ac:dyDescent="0.35">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row>
    <row r="450" spans="17:52" x14ac:dyDescent="0.35">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c r="AZ450" s="20"/>
    </row>
    <row r="451" spans="17:52" x14ac:dyDescent="0.35">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row>
    <row r="452" spans="17:52" x14ac:dyDescent="0.35">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c r="AZ452" s="20"/>
    </row>
    <row r="453" spans="17:52" x14ac:dyDescent="0.35">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row>
    <row r="454" spans="17:52" x14ac:dyDescent="0.35">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c r="AZ454" s="20"/>
    </row>
    <row r="455" spans="17:52" x14ac:dyDescent="0.35">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row>
    <row r="456" spans="17:52" x14ac:dyDescent="0.35">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c r="AZ456" s="20"/>
    </row>
    <row r="457" spans="17:52" x14ac:dyDescent="0.35">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row>
    <row r="458" spans="17:52" x14ac:dyDescent="0.35">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c r="AZ458" s="20"/>
    </row>
    <row r="459" spans="17:52" x14ac:dyDescent="0.35">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row>
    <row r="460" spans="17:52" x14ac:dyDescent="0.35">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c r="AZ460" s="20"/>
    </row>
    <row r="461" spans="17:52" x14ac:dyDescent="0.35">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row>
    <row r="462" spans="17:52" x14ac:dyDescent="0.35">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c r="AZ462" s="20"/>
    </row>
    <row r="463" spans="17:52" x14ac:dyDescent="0.35">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row>
    <row r="464" spans="17:52" x14ac:dyDescent="0.35">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c r="AZ464" s="20"/>
    </row>
    <row r="465" spans="17:52" x14ac:dyDescent="0.35">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row>
    <row r="466" spans="17:52" x14ac:dyDescent="0.35">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c r="AZ466" s="20"/>
    </row>
    <row r="467" spans="17:52" x14ac:dyDescent="0.35">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row>
    <row r="468" spans="17:52" x14ac:dyDescent="0.35">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c r="AZ468" s="20"/>
    </row>
    <row r="469" spans="17:52" x14ac:dyDescent="0.35">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row>
    <row r="470" spans="17:52" x14ac:dyDescent="0.35">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c r="AZ470" s="20"/>
    </row>
    <row r="471" spans="17:52" x14ac:dyDescent="0.35">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row>
    <row r="472" spans="17:52" x14ac:dyDescent="0.35">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c r="AZ472" s="20"/>
    </row>
    <row r="473" spans="17:52" x14ac:dyDescent="0.35">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row>
    <row r="474" spans="17:52" x14ac:dyDescent="0.35">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c r="AZ474" s="20"/>
    </row>
    <row r="475" spans="17:52" x14ac:dyDescent="0.35">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row>
    <row r="476" spans="17:52" x14ac:dyDescent="0.35">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c r="AZ476" s="20"/>
    </row>
    <row r="477" spans="17:52" x14ac:dyDescent="0.35">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row>
    <row r="478" spans="17:52" x14ac:dyDescent="0.35">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c r="AZ478" s="20"/>
    </row>
    <row r="479" spans="17:52" x14ac:dyDescent="0.35">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row>
    <row r="480" spans="17:52" x14ac:dyDescent="0.35">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c r="AZ480" s="20"/>
    </row>
    <row r="481" spans="17:52" x14ac:dyDescent="0.35">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c r="AZ481" s="20"/>
    </row>
    <row r="482" spans="17:52" x14ac:dyDescent="0.35">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c r="AZ482" s="20"/>
    </row>
    <row r="483" spans="17:52" x14ac:dyDescent="0.35">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c r="AZ483" s="20"/>
    </row>
    <row r="484" spans="17:52" x14ac:dyDescent="0.35">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c r="AZ484" s="20"/>
    </row>
    <row r="485" spans="17:52" x14ac:dyDescent="0.35">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c r="AZ485" s="20"/>
    </row>
    <row r="486" spans="17:52" x14ac:dyDescent="0.35">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c r="AZ486" s="20"/>
    </row>
    <row r="487" spans="17:52" x14ac:dyDescent="0.35">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c r="AZ487" s="20"/>
    </row>
    <row r="488" spans="17:52" x14ac:dyDescent="0.35">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c r="AZ488" s="20"/>
    </row>
    <row r="489" spans="17:52" x14ac:dyDescent="0.35">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c r="AZ489" s="20"/>
    </row>
    <row r="490" spans="17:52" x14ac:dyDescent="0.35">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row>
    <row r="491" spans="17:52" x14ac:dyDescent="0.35">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row>
    <row r="492" spans="17:52" x14ac:dyDescent="0.35">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c r="AZ492" s="20"/>
    </row>
    <row r="493" spans="17:52" x14ac:dyDescent="0.35">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c r="AZ493" s="20"/>
    </row>
    <row r="494" spans="17:52" x14ac:dyDescent="0.35">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c r="AZ494" s="20"/>
    </row>
    <row r="495" spans="17:52" x14ac:dyDescent="0.35">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c r="AZ495" s="20"/>
    </row>
    <row r="496" spans="17:52" x14ac:dyDescent="0.35">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c r="AZ496" s="20"/>
    </row>
    <row r="497" spans="17:52" x14ac:dyDescent="0.35">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c r="AZ497" s="20"/>
    </row>
    <row r="498" spans="17:52" x14ac:dyDescent="0.35">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c r="AZ498" s="20"/>
    </row>
    <row r="499" spans="17:52" x14ac:dyDescent="0.35">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c r="AZ499" s="20"/>
    </row>
    <row r="500" spans="17:52" x14ac:dyDescent="0.35">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row>
    <row r="501" spans="17:52" x14ac:dyDescent="0.35">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row>
    <row r="502" spans="17:52" x14ac:dyDescent="0.35">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c r="AZ502" s="20"/>
    </row>
    <row r="503" spans="17:52" x14ac:dyDescent="0.35">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row>
    <row r="504" spans="17:52" x14ac:dyDescent="0.35">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c r="AZ504" s="20"/>
    </row>
    <row r="505" spans="17:52" x14ac:dyDescent="0.35">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c r="AZ505" s="20"/>
    </row>
    <row r="506" spans="17:52" x14ac:dyDescent="0.35">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c r="AZ506" s="20"/>
    </row>
    <row r="507" spans="17:52" x14ac:dyDescent="0.35">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c r="AZ507" s="20"/>
    </row>
    <row r="508" spans="17:52" x14ac:dyDescent="0.35">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c r="AZ508" s="20"/>
    </row>
    <row r="509" spans="17:52" x14ac:dyDescent="0.35">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c r="AZ509" s="20"/>
    </row>
    <row r="510" spans="17:52" x14ac:dyDescent="0.35">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c r="AZ510" s="20"/>
    </row>
    <row r="511" spans="17:52" x14ac:dyDescent="0.35">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c r="AZ511" s="20"/>
    </row>
    <row r="512" spans="17:52" x14ac:dyDescent="0.35">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c r="AZ512" s="20"/>
    </row>
    <row r="513" spans="17:52" x14ac:dyDescent="0.35">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row>
    <row r="514" spans="17:52" x14ac:dyDescent="0.35">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c r="AZ514" s="20"/>
    </row>
    <row r="515" spans="17:52" x14ac:dyDescent="0.35">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c r="AZ515" s="20"/>
    </row>
    <row r="516" spans="17:52" x14ac:dyDescent="0.35">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c r="AZ516" s="20"/>
    </row>
    <row r="517" spans="17:52" x14ac:dyDescent="0.35">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row>
    <row r="518" spans="17:52" x14ac:dyDescent="0.35">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c r="AZ518" s="20"/>
    </row>
    <row r="519" spans="17:52" x14ac:dyDescent="0.35">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c r="AZ519" s="20"/>
    </row>
    <row r="520" spans="17:52" x14ac:dyDescent="0.35">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c r="AZ520" s="20"/>
    </row>
    <row r="521" spans="17:52" x14ac:dyDescent="0.35">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c r="AZ521" s="20"/>
    </row>
    <row r="522" spans="17:52" x14ac:dyDescent="0.35">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c r="AZ522" s="20"/>
    </row>
    <row r="523" spans="17:52" x14ac:dyDescent="0.35">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c r="AZ523" s="20"/>
    </row>
    <row r="524" spans="17:52" x14ac:dyDescent="0.35">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c r="AZ524" s="20"/>
    </row>
    <row r="525" spans="17:52" x14ac:dyDescent="0.35">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c r="AZ525" s="20"/>
    </row>
    <row r="526" spans="17:52" x14ac:dyDescent="0.35">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c r="AZ526" s="20"/>
    </row>
    <row r="527" spans="17:52" x14ac:dyDescent="0.35">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c r="AZ527" s="20"/>
    </row>
    <row r="528" spans="17:52" x14ac:dyDescent="0.35">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c r="AZ528" s="20"/>
    </row>
    <row r="529" spans="17:52" x14ac:dyDescent="0.35">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c r="AZ529" s="20"/>
    </row>
    <row r="530" spans="17:52" x14ac:dyDescent="0.35">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c r="AZ530" s="20"/>
    </row>
    <row r="531" spans="17:52" x14ac:dyDescent="0.35">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c r="AZ531" s="20"/>
    </row>
    <row r="532" spans="17:52" x14ac:dyDescent="0.35">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c r="AZ532" s="20"/>
    </row>
    <row r="533" spans="17:52" x14ac:dyDescent="0.35">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c r="AZ533" s="20"/>
    </row>
    <row r="534" spans="17:52" x14ac:dyDescent="0.35">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c r="AZ534" s="20"/>
    </row>
    <row r="535" spans="17:52" x14ac:dyDescent="0.35">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c r="AZ535" s="20"/>
    </row>
    <row r="536" spans="17:52" x14ac:dyDescent="0.35">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c r="AZ536" s="20"/>
    </row>
    <row r="537" spans="17:52" x14ac:dyDescent="0.35">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c r="AZ537" s="20"/>
    </row>
    <row r="538" spans="17:52" x14ac:dyDescent="0.35">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c r="AZ538" s="20"/>
    </row>
    <row r="539" spans="17:52" x14ac:dyDescent="0.35">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c r="AZ539" s="20"/>
    </row>
    <row r="540" spans="17:52" x14ac:dyDescent="0.35">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c r="AZ540" s="20"/>
    </row>
    <row r="541" spans="17:52" x14ac:dyDescent="0.35">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c r="AZ541" s="20"/>
    </row>
    <row r="542" spans="17:52" x14ac:dyDescent="0.35">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c r="AZ542" s="20"/>
    </row>
    <row r="543" spans="17:52" x14ac:dyDescent="0.35">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c r="AZ543" s="20"/>
    </row>
    <row r="544" spans="17:52" x14ac:dyDescent="0.35">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c r="AZ544" s="20"/>
    </row>
    <row r="545" spans="17:52" x14ac:dyDescent="0.35">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c r="AZ545" s="20"/>
    </row>
    <row r="546" spans="17:52" x14ac:dyDescent="0.35">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c r="AZ546" s="20"/>
    </row>
    <row r="547" spans="17:52" x14ac:dyDescent="0.35">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c r="AZ547" s="20"/>
    </row>
    <row r="548" spans="17:52" x14ac:dyDescent="0.35">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c r="AZ548" s="20"/>
    </row>
    <row r="549" spans="17:52" x14ac:dyDescent="0.35">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c r="AZ549" s="20"/>
    </row>
    <row r="550" spans="17:52" x14ac:dyDescent="0.35">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c r="AZ550" s="20"/>
    </row>
    <row r="551" spans="17:52" x14ac:dyDescent="0.35">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c r="AZ551" s="20"/>
    </row>
    <row r="552" spans="17:52" x14ac:dyDescent="0.35">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c r="AZ552" s="20"/>
    </row>
    <row r="553" spans="17:52" x14ac:dyDescent="0.35">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c r="AZ553" s="20"/>
    </row>
    <row r="554" spans="17:52" x14ac:dyDescent="0.35">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c r="AZ554" s="20"/>
    </row>
    <row r="555" spans="17:52" x14ac:dyDescent="0.35">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c r="AZ555" s="20"/>
    </row>
    <row r="556" spans="17:52" x14ac:dyDescent="0.35">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c r="AZ556" s="20"/>
    </row>
    <row r="557" spans="17:52" x14ac:dyDescent="0.35">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c r="AZ557" s="20"/>
    </row>
    <row r="558" spans="17:52" x14ac:dyDescent="0.35">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c r="AZ558" s="20"/>
    </row>
    <row r="559" spans="17:52" x14ac:dyDescent="0.35">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c r="AZ559" s="20"/>
    </row>
    <row r="560" spans="17:52" x14ac:dyDescent="0.35">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c r="AZ560" s="20"/>
    </row>
    <row r="561" spans="17:52" x14ac:dyDescent="0.35">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row>
    <row r="562" spans="17:52" x14ac:dyDescent="0.35">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c r="AZ562" s="20"/>
    </row>
    <row r="563" spans="17:52" x14ac:dyDescent="0.35">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row>
    <row r="564" spans="17:52" x14ac:dyDescent="0.35">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c r="AZ564" s="20"/>
    </row>
    <row r="565" spans="17:52" x14ac:dyDescent="0.35">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row>
    <row r="566" spans="17:52" x14ac:dyDescent="0.35">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c r="AZ566" s="20"/>
    </row>
    <row r="567" spans="17:52" x14ac:dyDescent="0.35">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row>
    <row r="568" spans="17:52" x14ac:dyDescent="0.35">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c r="AZ568" s="20"/>
    </row>
    <row r="569" spans="17:52" x14ac:dyDescent="0.35">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row>
    <row r="570" spans="17:52" x14ac:dyDescent="0.35">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c r="AZ570" s="20"/>
    </row>
    <row r="571" spans="17:52" x14ac:dyDescent="0.35">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row>
    <row r="572" spans="17:52" x14ac:dyDescent="0.35">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c r="AZ572" s="20"/>
    </row>
    <row r="573" spans="17:52" x14ac:dyDescent="0.35">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c r="AZ573" s="20"/>
    </row>
    <row r="574" spans="17:52" x14ac:dyDescent="0.35">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c r="AZ574" s="20"/>
    </row>
    <row r="575" spans="17:52" x14ac:dyDescent="0.35">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c r="AZ575" s="20"/>
    </row>
    <row r="576" spans="17:52" x14ac:dyDescent="0.35">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c r="AZ576" s="20"/>
    </row>
    <row r="577" spans="17:52" x14ac:dyDescent="0.35">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row>
    <row r="578" spans="17:52" x14ac:dyDescent="0.35">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c r="AZ578" s="20"/>
    </row>
    <row r="579" spans="17:52" x14ac:dyDescent="0.35">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c r="AZ579" s="20"/>
    </row>
    <row r="580" spans="17:52" x14ac:dyDescent="0.35">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c r="AZ580" s="20"/>
    </row>
    <row r="581" spans="17:52" x14ac:dyDescent="0.35">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c r="AZ581" s="20"/>
    </row>
    <row r="582" spans="17:52" x14ac:dyDescent="0.35">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c r="AZ582" s="20"/>
    </row>
    <row r="583" spans="17:52" x14ac:dyDescent="0.35">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row>
    <row r="584" spans="17:52" x14ac:dyDescent="0.35">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c r="AZ584" s="20"/>
    </row>
    <row r="585" spans="17:52" x14ac:dyDescent="0.35">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c r="AZ585" s="20"/>
    </row>
    <row r="586" spans="17:52" x14ac:dyDescent="0.35">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c r="AZ586" s="20"/>
    </row>
    <row r="587" spans="17:52" x14ac:dyDescent="0.35">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c r="AZ587" s="20"/>
    </row>
    <row r="588" spans="17:52" x14ac:dyDescent="0.35">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c r="AZ588" s="20"/>
    </row>
    <row r="589" spans="17:52" x14ac:dyDescent="0.35">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c r="AZ589" s="20"/>
    </row>
    <row r="590" spans="17:52" x14ac:dyDescent="0.35">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c r="AZ590" s="20"/>
    </row>
    <row r="591" spans="17:52" x14ac:dyDescent="0.35">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c r="AZ591" s="20"/>
    </row>
    <row r="592" spans="17:52" x14ac:dyDescent="0.35">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c r="AZ592" s="20"/>
    </row>
    <row r="593" spans="17:52" x14ac:dyDescent="0.35">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row>
    <row r="594" spans="17:52" x14ac:dyDescent="0.35">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c r="AZ594" s="20"/>
    </row>
    <row r="595" spans="17:52" x14ac:dyDescent="0.35">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row>
    <row r="596" spans="17:52" x14ac:dyDescent="0.35">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c r="AZ596" s="20"/>
    </row>
    <row r="597" spans="17:52" x14ac:dyDescent="0.35">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row>
    <row r="598" spans="17:52" x14ac:dyDescent="0.35">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c r="AZ598" s="20"/>
    </row>
    <row r="599" spans="17:52" x14ac:dyDescent="0.35">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row>
    <row r="600" spans="17:52" x14ac:dyDescent="0.35">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c r="AZ600" s="20"/>
    </row>
    <row r="601" spans="17:52" x14ac:dyDescent="0.35">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row>
    <row r="602" spans="17:52" x14ac:dyDescent="0.35">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c r="AZ602" s="20"/>
    </row>
    <row r="603" spans="17:52" x14ac:dyDescent="0.35">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row>
    <row r="604" spans="17:52" x14ac:dyDescent="0.35">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c r="AZ604" s="20"/>
    </row>
    <row r="605" spans="17:52" x14ac:dyDescent="0.35">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row>
    <row r="606" spans="17:52" x14ac:dyDescent="0.35">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c r="AZ606" s="20"/>
    </row>
    <row r="607" spans="17:52" x14ac:dyDescent="0.35">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row>
    <row r="608" spans="17:52" x14ac:dyDescent="0.35">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c r="AZ608" s="20"/>
    </row>
    <row r="609" spans="17:52" x14ac:dyDescent="0.35">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c r="AZ609" s="20"/>
    </row>
    <row r="610" spans="17:52" x14ac:dyDescent="0.35">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c r="AZ610" s="20"/>
    </row>
    <row r="611" spans="17:52" x14ac:dyDescent="0.35">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c r="AZ611" s="20"/>
    </row>
    <row r="612" spans="17:52" x14ac:dyDescent="0.35">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c r="AZ612" s="20"/>
    </row>
    <row r="613" spans="17:52" x14ac:dyDescent="0.35">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c r="AZ613" s="20"/>
    </row>
    <row r="614" spans="17:52" x14ac:dyDescent="0.35">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c r="AZ614" s="20"/>
    </row>
    <row r="615" spans="17:52" x14ac:dyDescent="0.35">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c r="AZ615" s="20"/>
    </row>
    <row r="616" spans="17:52" x14ac:dyDescent="0.35">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c r="AZ616" s="20"/>
    </row>
    <row r="617" spans="17:52" x14ac:dyDescent="0.35">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row>
    <row r="618" spans="17:52" x14ac:dyDescent="0.35">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c r="AZ618" s="20"/>
    </row>
    <row r="619" spans="17:52" x14ac:dyDescent="0.35">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c r="AZ619" s="20"/>
    </row>
    <row r="620" spans="17:52" x14ac:dyDescent="0.35">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c r="AZ620" s="20"/>
    </row>
    <row r="621" spans="17:52" x14ac:dyDescent="0.35">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c r="AZ621" s="20"/>
    </row>
    <row r="622" spans="17:52" x14ac:dyDescent="0.35">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c r="AZ622" s="20"/>
    </row>
    <row r="623" spans="17:52" x14ac:dyDescent="0.35">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c r="AZ623" s="20"/>
    </row>
    <row r="624" spans="17:52" x14ac:dyDescent="0.35">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c r="AZ624" s="20"/>
    </row>
    <row r="625" spans="17:52" x14ac:dyDescent="0.35">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row>
    <row r="626" spans="17:52" x14ac:dyDescent="0.35">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c r="AZ626" s="20"/>
    </row>
    <row r="627" spans="17:52" x14ac:dyDescent="0.35">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row>
    <row r="628" spans="17:52" x14ac:dyDescent="0.35">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c r="AZ628" s="20"/>
    </row>
    <row r="629" spans="17:52" x14ac:dyDescent="0.35">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row>
    <row r="630" spans="17:52" x14ac:dyDescent="0.35">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c r="AZ630" s="20"/>
    </row>
    <row r="631" spans="17:52" x14ac:dyDescent="0.35">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row>
    <row r="632" spans="17:52" x14ac:dyDescent="0.35">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c r="AZ632" s="20"/>
    </row>
    <row r="633" spans="17:52" x14ac:dyDescent="0.35">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row>
    <row r="634" spans="17:52" x14ac:dyDescent="0.35">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c r="AZ634" s="20"/>
    </row>
    <row r="635" spans="17:52" x14ac:dyDescent="0.35">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row>
    <row r="636" spans="17:52" x14ac:dyDescent="0.35">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c r="AZ636" s="20"/>
    </row>
    <row r="637" spans="17:52" x14ac:dyDescent="0.35">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row>
    <row r="638" spans="17:52" x14ac:dyDescent="0.35">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c r="AZ638" s="20"/>
    </row>
    <row r="639" spans="17:52" x14ac:dyDescent="0.35">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row>
    <row r="640" spans="17:52" x14ac:dyDescent="0.35">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c r="AZ640" s="20"/>
    </row>
    <row r="641" spans="17:52" x14ac:dyDescent="0.35">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row>
    <row r="642" spans="17:52" x14ac:dyDescent="0.35">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c r="AZ642" s="20"/>
    </row>
    <row r="643" spans="17:52" x14ac:dyDescent="0.35">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row>
    <row r="644" spans="17:52" x14ac:dyDescent="0.35">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c r="AZ644" s="20"/>
    </row>
    <row r="645" spans="17:52" x14ac:dyDescent="0.35">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row>
    <row r="646" spans="17:52" x14ac:dyDescent="0.35">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c r="AZ646" s="20"/>
    </row>
    <row r="647" spans="17:52" x14ac:dyDescent="0.35">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row>
    <row r="648" spans="17:52" x14ac:dyDescent="0.35">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c r="AZ648" s="20"/>
    </row>
    <row r="649" spans="17:52" x14ac:dyDescent="0.35">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row>
    <row r="650" spans="17:52" x14ac:dyDescent="0.35">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c r="AZ650" s="20"/>
    </row>
    <row r="651" spans="17:52" x14ac:dyDescent="0.35">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row>
    <row r="652" spans="17:52" x14ac:dyDescent="0.35">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c r="AZ652" s="20"/>
    </row>
    <row r="653" spans="17:52" x14ac:dyDescent="0.35">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row>
    <row r="654" spans="17:52" x14ac:dyDescent="0.35">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c r="AZ654" s="20"/>
    </row>
    <row r="655" spans="17:52" x14ac:dyDescent="0.35">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row>
    <row r="656" spans="17:52" x14ac:dyDescent="0.35">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c r="AZ656" s="20"/>
    </row>
    <row r="657" spans="17:52" x14ac:dyDescent="0.35">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row>
    <row r="658" spans="17:52" x14ac:dyDescent="0.35">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c r="AZ658" s="20"/>
    </row>
    <row r="659" spans="17:52" x14ac:dyDescent="0.35">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c r="AZ659" s="20"/>
    </row>
    <row r="660" spans="17:52" x14ac:dyDescent="0.35">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c r="AZ660" s="20"/>
    </row>
    <row r="661" spans="17:52" x14ac:dyDescent="0.35">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c r="AZ661" s="20"/>
    </row>
    <row r="662" spans="17:52" x14ac:dyDescent="0.35">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c r="AZ662" s="20"/>
    </row>
    <row r="663" spans="17:52" x14ac:dyDescent="0.35">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row>
    <row r="664" spans="17:52" x14ac:dyDescent="0.35">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c r="AZ664" s="20"/>
    </row>
    <row r="665" spans="17:52" x14ac:dyDescent="0.35">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row>
    <row r="666" spans="17:52" x14ac:dyDescent="0.35">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c r="AZ666" s="20"/>
    </row>
    <row r="667" spans="17:52" x14ac:dyDescent="0.35">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c r="AZ667" s="20"/>
    </row>
    <row r="668" spans="17:52" x14ac:dyDescent="0.35">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c r="AZ668" s="20"/>
    </row>
    <row r="669" spans="17:52" x14ac:dyDescent="0.35">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row>
    <row r="670" spans="17:52" x14ac:dyDescent="0.35">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c r="AZ670" s="20"/>
    </row>
    <row r="671" spans="17:52" x14ac:dyDescent="0.35">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row>
    <row r="672" spans="17:52" x14ac:dyDescent="0.35">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c r="AZ672" s="20"/>
    </row>
    <row r="673" spans="17:52" x14ac:dyDescent="0.35">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c r="AZ673" s="20"/>
    </row>
    <row r="674" spans="17:52" x14ac:dyDescent="0.35">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c r="AZ674" s="20"/>
    </row>
    <row r="675" spans="17:52" x14ac:dyDescent="0.35">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c r="AZ675" s="20"/>
    </row>
    <row r="676" spans="17:52" x14ac:dyDescent="0.35">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c r="AZ676" s="20"/>
    </row>
    <row r="677" spans="17:52" x14ac:dyDescent="0.35">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c r="AZ677" s="20"/>
    </row>
    <row r="678" spans="17:52" x14ac:dyDescent="0.35">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c r="AZ678" s="20"/>
    </row>
    <row r="679" spans="17:52" x14ac:dyDescent="0.35">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c r="AZ679" s="20"/>
    </row>
    <row r="680" spans="17:52" x14ac:dyDescent="0.35">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c r="AZ680" s="20"/>
    </row>
    <row r="681" spans="17:52" x14ac:dyDescent="0.35">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c r="AZ681" s="20"/>
    </row>
    <row r="682" spans="17:52" x14ac:dyDescent="0.35">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c r="AZ682" s="20"/>
    </row>
    <row r="683" spans="17:52" x14ac:dyDescent="0.35">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c r="AZ683" s="20"/>
    </row>
    <row r="684" spans="17:52" x14ac:dyDescent="0.35">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c r="AZ684" s="20"/>
    </row>
    <row r="685" spans="17:52" x14ac:dyDescent="0.35">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c r="AZ685" s="20"/>
    </row>
    <row r="686" spans="17:52" x14ac:dyDescent="0.35">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c r="AZ686" s="20"/>
    </row>
    <row r="687" spans="17:52" x14ac:dyDescent="0.35">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c r="AZ687" s="20"/>
    </row>
    <row r="688" spans="17:52" x14ac:dyDescent="0.35">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c r="AZ688" s="20"/>
    </row>
    <row r="689" spans="17:52" x14ac:dyDescent="0.35">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c r="AZ689" s="20"/>
    </row>
    <row r="690" spans="17:52" x14ac:dyDescent="0.35">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c r="AZ690" s="20"/>
    </row>
    <row r="691" spans="17:52" x14ac:dyDescent="0.35">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row>
    <row r="692" spans="17:52" x14ac:dyDescent="0.35">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c r="AZ692" s="20"/>
    </row>
    <row r="693" spans="17:52" x14ac:dyDescent="0.35">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c r="AZ693" s="20"/>
    </row>
    <row r="694" spans="17:52" x14ac:dyDescent="0.35">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c r="AZ694" s="20"/>
    </row>
    <row r="695" spans="17:52" x14ac:dyDescent="0.35">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row>
    <row r="696" spans="17:52" x14ac:dyDescent="0.35">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c r="AZ696" s="20"/>
    </row>
    <row r="697" spans="17:52" x14ac:dyDescent="0.35">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row>
    <row r="698" spans="17:52" x14ac:dyDescent="0.35">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c r="AZ698" s="20"/>
    </row>
    <row r="699" spans="17:52" x14ac:dyDescent="0.35">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c r="AZ699" s="20"/>
    </row>
    <row r="700" spans="17:52" x14ac:dyDescent="0.35">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c r="AZ700" s="20"/>
    </row>
    <row r="701" spans="17:52" x14ac:dyDescent="0.35">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c r="AZ701" s="20"/>
    </row>
    <row r="702" spans="17:52" x14ac:dyDescent="0.35">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c r="AZ702" s="20"/>
    </row>
    <row r="703" spans="17:52" x14ac:dyDescent="0.35">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row>
    <row r="704" spans="17:52" x14ac:dyDescent="0.35">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c r="AZ704" s="20"/>
    </row>
    <row r="705" spans="17:52" x14ac:dyDescent="0.35">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c r="AZ705" s="20"/>
    </row>
    <row r="706" spans="17:52" x14ac:dyDescent="0.35">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c r="AZ706" s="20"/>
    </row>
    <row r="707" spans="17:52" x14ac:dyDescent="0.35">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c r="AZ707" s="20"/>
    </row>
    <row r="708" spans="17:52" x14ac:dyDescent="0.35">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c r="AZ708" s="20"/>
    </row>
    <row r="709" spans="17:52" x14ac:dyDescent="0.35">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row>
    <row r="710" spans="17:52" x14ac:dyDescent="0.35">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c r="AZ710" s="20"/>
    </row>
    <row r="711" spans="17:52" x14ac:dyDescent="0.35">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row>
    <row r="712" spans="17:52" x14ac:dyDescent="0.35">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c r="AZ712" s="20"/>
    </row>
    <row r="713" spans="17:52" x14ac:dyDescent="0.35">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c r="AZ713" s="20"/>
    </row>
    <row r="714" spans="17:52" x14ac:dyDescent="0.35">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c r="AZ714" s="20"/>
    </row>
    <row r="715" spans="17:52" x14ac:dyDescent="0.35">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row>
    <row r="716" spans="17:52" x14ac:dyDescent="0.35">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c r="AZ716" s="20"/>
    </row>
    <row r="717" spans="17:52" x14ac:dyDescent="0.35">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c r="AZ717" s="20"/>
    </row>
    <row r="718" spans="17:52" x14ac:dyDescent="0.35">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c r="AZ718" s="20"/>
    </row>
    <row r="719" spans="17:52" x14ac:dyDescent="0.35">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row>
    <row r="720" spans="17:52" x14ac:dyDescent="0.35">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c r="AZ720" s="20"/>
    </row>
    <row r="721" spans="17:52" x14ac:dyDescent="0.35">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row>
    <row r="722" spans="17:52" x14ac:dyDescent="0.35">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c r="AZ722" s="20"/>
    </row>
    <row r="723" spans="17:52" x14ac:dyDescent="0.35">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row>
    <row r="724" spans="17:52" x14ac:dyDescent="0.35">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c r="AZ724" s="20"/>
    </row>
    <row r="725" spans="17:52" x14ac:dyDescent="0.35">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row>
    <row r="726" spans="17:52" x14ac:dyDescent="0.35">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c r="AZ726" s="20"/>
    </row>
    <row r="727" spans="17:52" x14ac:dyDescent="0.35">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row>
    <row r="728" spans="17:52" x14ac:dyDescent="0.35">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c r="AZ728" s="20"/>
    </row>
    <row r="729" spans="17:52" x14ac:dyDescent="0.35">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row>
    <row r="730" spans="17:52" x14ac:dyDescent="0.35">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c r="AZ730" s="20"/>
    </row>
    <row r="731" spans="17:52" x14ac:dyDescent="0.35">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row>
    <row r="732" spans="17:52" x14ac:dyDescent="0.35">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c r="AZ732" s="20"/>
    </row>
    <row r="733" spans="17:52" x14ac:dyDescent="0.35">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row>
    <row r="734" spans="17:52" x14ac:dyDescent="0.35">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c r="AZ734" s="20"/>
    </row>
    <row r="735" spans="17:52" x14ac:dyDescent="0.35">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row>
    <row r="736" spans="17:52" x14ac:dyDescent="0.35">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c r="AZ736" s="20"/>
    </row>
    <row r="737" spans="17:52" x14ac:dyDescent="0.35">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row>
    <row r="738" spans="17:52" x14ac:dyDescent="0.35">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row>
    <row r="739" spans="17:52" x14ac:dyDescent="0.35">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row>
    <row r="740" spans="17:52" x14ac:dyDescent="0.35">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c r="AZ740" s="20"/>
    </row>
    <row r="741" spans="17:52" x14ac:dyDescent="0.35">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c r="AZ741" s="20"/>
    </row>
    <row r="742" spans="17:52" x14ac:dyDescent="0.35">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c r="AZ742" s="20"/>
    </row>
    <row r="743" spans="17:52" x14ac:dyDescent="0.35">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row>
    <row r="744" spans="17:52" x14ac:dyDescent="0.35">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c r="AZ744" s="20"/>
    </row>
    <row r="745" spans="17:52" x14ac:dyDescent="0.35">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c r="AZ745" s="20"/>
    </row>
    <row r="746" spans="17:52" x14ac:dyDescent="0.35">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c r="AZ746" s="20"/>
    </row>
    <row r="747" spans="17:52" x14ac:dyDescent="0.35">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c r="AZ747" s="20"/>
    </row>
    <row r="748" spans="17:52" x14ac:dyDescent="0.35">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c r="AZ748" s="20"/>
    </row>
    <row r="749" spans="17:52" x14ac:dyDescent="0.35">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row>
    <row r="750" spans="17:52" x14ac:dyDescent="0.35">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c r="AZ750" s="20"/>
    </row>
    <row r="751" spans="17:52" x14ac:dyDescent="0.35">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c r="AZ751" s="20"/>
    </row>
    <row r="752" spans="17:52" x14ac:dyDescent="0.35">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c r="AZ752" s="20"/>
    </row>
    <row r="753" spans="17:52" x14ac:dyDescent="0.35">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row>
    <row r="754" spans="17:52" x14ac:dyDescent="0.35">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c r="AZ754" s="20"/>
    </row>
    <row r="755" spans="17:52" x14ac:dyDescent="0.35">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c r="AZ755" s="20"/>
    </row>
    <row r="756" spans="17:52" x14ac:dyDescent="0.35">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c r="AZ756" s="20"/>
    </row>
    <row r="757" spans="17:52" x14ac:dyDescent="0.35">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row>
    <row r="758" spans="17:52" x14ac:dyDescent="0.35">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c r="AZ758" s="20"/>
    </row>
    <row r="759" spans="17:52" x14ac:dyDescent="0.35">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row>
    <row r="760" spans="17:52" x14ac:dyDescent="0.35">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c r="AZ760" s="20"/>
    </row>
    <row r="761" spans="17:52" x14ac:dyDescent="0.35">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c r="AZ761" s="20"/>
    </row>
    <row r="762" spans="17:52" x14ac:dyDescent="0.35">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c r="AZ762" s="20"/>
    </row>
    <row r="763" spans="17:52" x14ac:dyDescent="0.35">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c r="AZ763" s="20"/>
    </row>
    <row r="764" spans="17:52" x14ac:dyDescent="0.35">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c r="AZ764" s="20"/>
    </row>
    <row r="765" spans="17:52" x14ac:dyDescent="0.35">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c r="AZ765" s="20"/>
    </row>
    <row r="766" spans="17:52" x14ac:dyDescent="0.35">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c r="AZ766" s="20"/>
    </row>
    <row r="767" spans="17:52" x14ac:dyDescent="0.35">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row>
    <row r="768" spans="17:52" x14ac:dyDescent="0.35">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c r="AZ768" s="20"/>
    </row>
    <row r="769" spans="17:52" x14ac:dyDescent="0.35">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row>
    <row r="770" spans="17:52" x14ac:dyDescent="0.35">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c r="AZ770" s="20"/>
    </row>
    <row r="771" spans="17:52" x14ac:dyDescent="0.35">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row>
    <row r="772" spans="17:52" x14ac:dyDescent="0.35">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c r="AZ772" s="20"/>
    </row>
    <row r="773" spans="17:52" x14ac:dyDescent="0.35">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row>
    <row r="774" spans="17:52" x14ac:dyDescent="0.35">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c r="AZ774" s="20"/>
    </row>
    <row r="775" spans="17:52" x14ac:dyDescent="0.35">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row>
    <row r="776" spans="17:52" x14ac:dyDescent="0.35">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c r="AZ776" s="20"/>
    </row>
    <row r="777" spans="17:52" x14ac:dyDescent="0.35">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row>
    <row r="778" spans="17:52" x14ac:dyDescent="0.35">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c r="AZ778" s="20"/>
    </row>
    <row r="779" spans="17:52" x14ac:dyDescent="0.35">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row>
    <row r="780" spans="17:52" x14ac:dyDescent="0.35">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c r="AZ780" s="20"/>
    </row>
    <row r="781" spans="17:52" x14ac:dyDescent="0.35">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row>
    <row r="782" spans="17:52" x14ac:dyDescent="0.35">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c r="AZ782" s="20"/>
    </row>
    <row r="783" spans="17:52" x14ac:dyDescent="0.35">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row>
    <row r="784" spans="17:52" x14ac:dyDescent="0.35">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c r="AZ784" s="20"/>
    </row>
    <row r="785" spans="17:52" x14ac:dyDescent="0.35">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row>
    <row r="786" spans="17:52" x14ac:dyDescent="0.35">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c r="AZ786" s="20"/>
    </row>
    <row r="787" spans="17:52" x14ac:dyDescent="0.35">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c r="AZ787" s="20"/>
    </row>
    <row r="788" spans="17:52" x14ac:dyDescent="0.35">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c r="AZ788" s="20"/>
    </row>
    <row r="789" spans="17:52" x14ac:dyDescent="0.35">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row>
    <row r="790" spans="17:52" x14ac:dyDescent="0.35">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c r="AZ790" s="20"/>
    </row>
    <row r="791" spans="17:52" x14ac:dyDescent="0.35">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c r="AZ791" s="20"/>
    </row>
    <row r="792" spans="17:52" x14ac:dyDescent="0.35">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c r="AZ792" s="20"/>
    </row>
    <row r="793" spans="17:52" x14ac:dyDescent="0.35">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row>
    <row r="794" spans="17:52" x14ac:dyDescent="0.35">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c r="AZ794" s="20"/>
    </row>
    <row r="795" spans="17:52" x14ac:dyDescent="0.35">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row>
    <row r="796" spans="17:52" x14ac:dyDescent="0.35">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c r="AZ796" s="20"/>
    </row>
    <row r="797" spans="17:52" x14ac:dyDescent="0.35">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row>
    <row r="798" spans="17:52" x14ac:dyDescent="0.35">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c r="AZ798" s="20"/>
    </row>
    <row r="799" spans="17:52" x14ac:dyDescent="0.35">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row>
    <row r="800" spans="17:52" x14ac:dyDescent="0.35">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c r="AZ800" s="20"/>
    </row>
    <row r="801" spans="17:52" x14ac:dyDescent="0.35">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c r="AZ801" s="20"/>
    </row>
    <row r="802" spans="17:52" x14ac:dyDescent="0.35">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c r="AZ802" s="20"/>
    </row>
    <row r="803" spans="17:52" x14ac:dyDescent="0.35">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c r="AZ803" s="20"/>
    </row>
    <row r="804" spans="17:52" x14ac:dyDescent="0.35">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c r="AZ804" s="20"/>
    </row>
    <row r="805" spans="17:52" x14ac:dyDescent="0.35">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c r="AZ805" s="20"/>
    </row>
    <row r="806" spans="17:52" x14ac:dyDescent="0.35">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c r="AZ806" s="20"/>
    </row>
    <row r="807" spans="17:52" x14ac:dyDescent="0.35">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c r="AZ807" s="20"/>
    </row>
    <row r="808" spans="17:52" x14ac:dyDescent="0.35">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c r="AZ808" s="20"/>
    </row>
    <row r="809" spans="17:52" x14ac:dyDescent="0.35">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c r="AZ809" s="20"/>
    </row>
    <row r="810" spans="17:52" x14ac:dyDescent="0.35">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c r="AZ810" s="20"/>
    </row>
    <row r="811" spans="17:52" x14ac:dyDescent="0.35">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row>
    <row r="812" spans="17:52" x14ac:dyDescent="0.35">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c r="AZ812" s="20"/>
    </row>
    <row r="813" spans="17:52" x14ac:dyDescent="0.35">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c r="AZ813" s="20"/>
    </row>
    <row r="814" spans="17:52" x14ac:dyDescent="0.35">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c r="AZ814" s="20"/>
    </row>
    <row r="815" spans="17:52" x14ac:dyDescent="0.35">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c r="AZ815" s="20"/>
    </row>
    <row r="816" spans="17:52" x14ac:dyDescent="0.35">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c r="AZ816" s="20"/>
    </row>
    <row r="817" spans="17:52" x14ac:dyDescent="0.35">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row>
    <row r="818" spans="17:52" x14ac:dyDescent="0.35">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c r="AZ818" s="20"/>
    </row>
    <row r="819" spans="17:52" x14ac:dyDescent="0.35">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row>
    <row r="820" spans="17:52" x14ac:dyDescent="0.35">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c r="AZ820" s="20"/>
    </row>
    <row r="821" spans="17:52" x14ac:dyDescent="0.35">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c r="AZ821" s="20"/>
    </row>
    <row r="822" spans="17:52" x14ac:dyDescent="0.35">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c r="AZ822" s="20"/>
    </row>
    <row r="823" spans="17:52" x14ac:dyDescent="0.35">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c r="AZ823" s="20"/>
    </row>
    <row r="824" spans="17:52" x14ac:dyDescent="0.35">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c r="AZ824" s="20"/>
    </row>
    <row r="825" spans="17:52" x14ac:dyDescent="0.35">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c r="AZ825" s="20"/>
    </row>
    <row r="826" spans="17:52" x14ac:dyDescent="0.35">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c r="AZ826" s="20"/>
    </row>
    <row r="827" spans="17:52" x14ac:dyDescent="0.35">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c r="AZ827" s="20"/>
    </row>
    <row r="828" spans="17:52" x14ac:dyDescent="0.35">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c r="AZ828" s="20"/>
    </row>
    <row r="829" spans="17:52" x14ac:dyDescent="0.35">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c r="AZ829" s="20"/>
    </row>
    <row r="830" spans="17:52" x14ac:dyDescent="0.35">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c r="AZ830" s="20"/>
    </row>
    <row r="831" spans="17:52" x14ac:dyDescent="0.35">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c r="AZ831" s="20"/>
    </row>
    <row r="832" spans="17:52" x14ac:dyDescent="0.35">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c r="AZ832" s="20"/>
    </row>
    <row r="833" spans="17:52" x14ac:dyDescent="0.35">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c r="AZ833" s="20"/>
    </row>
    <row r="834" spans="17:52" x14ac:dyDescent="0.35">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c r="AZ834" s="20"/>
    </row>
    <row r="835" spans="17:52" x14ac:dyDescent="0.35">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c r="AZ835" s="20"/>
    </row>
    <row r="836" spans="17:52" x14ac:dyDescent="0.35">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c r="AZ836" s="20"/>
    </row>
    <row r="837" spans="17:52" x14ac:dyDescent="0.35">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c r="AZ837" s="20"/>
    </row>
    <row r="838" spans="17:52" x14ac:dyDescent="0.35">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c r="AZ838" s="20"/>
    </row>
    <row r="839" spans="17:52" x14ac:dyDescent="0.35">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c r="AZ839" s="20"/>
    </row>
    <row r="840" spans="17:52" x14ac:dyDescent="0.35">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c r="AZ840" s="20"/>
    </row>
    <row r="841" spans="17:52" x14ac:dyDescent="0.35">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c r="AZ841" s="20"/>
    </row>
    <row r="842" spans="17:52" x14ac:dyDescent="0.35">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c r="AZ842" s="20"/>
    </row>
    <row r="843" spans="17:52" x14ac:dyDescent="0.35">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c r="AZ843" s="20"/>
    </row>
    <row r="844" spans="17:52" x14ac:dyDescent="0.35">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c r="AZ844" s="20"/>
    </row>
    <row r="845" spans="17:52" x14ac:dyDescent="0.35">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c r="AZ845" s="20"/>
    </row>
    <row r="846" spans="17:52" x14ac:dyDescent="0.35">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c r="AZ846" s="20"/>
    </row>
    <row r="847" spans="17:52" x14ac:dyDescent="0.35">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row>
    <row r="848" spans="17:52" x14ac:dyDescent="0.35">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c r="AZ848" s="20"/>
    </row>
    <row r="849" spans="17:52" x14ac:dyDescent="0.35">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row>
    <row r="850" spans="17:52" x14ac:dyDescent="0.35">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c r="AZ850" s="20"/>
    </row>
    <row r="851" spans="17:52" x14ac:dyDescent="0.35">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row>
    <row r="852" spans="17:52" x14ac:dyDescent="0.35">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c r="AZ852" s="20"/>
    </row>
    <row r="853" spans="17:52" x14ac:dyDescent="0.35">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row>
    <row r="854" spans="17:52" x14ac:dyDescent="0.35">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c r="AZ854" s="20"/>
    </row>
    <row r="855" spans="17:52" x14ac:dyDescent="0.35">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row>
    <row r="856" spans="17:52" x14ac:dyDescent="0.35">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c r="AZ856" s="20"/>
    </row>
    <row r="857" spans="17:52" x14ac:dyDescent="0.35">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row>
    <row r="858" spans="17:52" x14ac:dyDescent="0.35">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c r="AZ858" s="20"/>
    </row>
    <row r="859" spans="17:52" x14ac:dyDescent="0.35">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row>
    <row r="860" spans="17:52" x14ac:dyDescent="0.35">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c r="AZ860" s="20"/>
    </row>
    <row r="861" spans="17:52" x14ac:dyDescent="0.35">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row>
    <row r="862" spans="17:52" x14ac:dyDescent="0.35">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c r="AZ862" s="20"/>
    </row>
    <row r="863" spans="17:52" x14ac:dyDescent="0.35">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row>
    <row r="864" spans="17:52" x14ac:dyDescent="0.35">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c r="AZ864" s="20"/>
    </row>
    <row r="865" spans="17:52" x14ac:dyDescent="0.35">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row>
    <row r="866" spans="17:52" x14ac:dyDescent="0.35">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c r="AZ866" s="20"/>
    </row>
    <row r="867" spans="17:52" x14ac:dyDescent="0.35">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row>
    <row r="868" spans="17:52" x14ac:dyDescent="0.35">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c r="AZ868" s="20"/>
    </row>
    <row r="869" spans="17:52" x14ac:dyDescent="0.35">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row>
    <row r="870" spans="17:52" x14ac:dyDescent="0.35">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c r="AZ870" s="20"/>
    </row>
    <row r="871" spans="17:52" x14ac:dyDescent="0.35">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row>
    <row r="872" spans="17:52" x14ac:dyDescent="0.35">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c r="AZ872" s="20"/>
    </row>
    <row r="873" spans="17:52" x14ac:dyDescent="0.35">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row>
    <row r="874" spans="17:52" x14ac:dyDescent="0.35">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c r="AZ874" s="20"/>
    </row>
    <row r="875" spans="17:52" x14ac:dyDescent="0.35">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row>
    <row r="876" spans="17:52" x14ac:dyDescent="0.35">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c r="AZ876" s="20"/>
    </row>
    <row r="877" spans="17:52" x14ac:dyDescent="0.35">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row>
    <row r="878" spans="17:52" x14ac:dyDescent="0.35">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c r="AZ878" s="20"/>
    </row>
    <row r="879" spans="17:52" x14ac:dyDescent="0.35">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row>
    <row r="880" spans="17:52" x14ac:dyDescent="0.35">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c r="AZ880" s="20"/>
    </row>
    <row r="881" spans="17:52" x14ac:dyDescent="0.35">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c r="AZ881" s="20"/>
    </row>
    <row r="882" spans="17:52" x14ac:dyDescent="0.35">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c r="AZ882" s="20"/>
    </row>
    <row r="883" spans="17:52" x14ac:dyDescent="0.35">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c r="AZ883" s="20"/>
    </row>
    <row r="884" spans="17:52" x14ac:dyDescent="0.35">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c r="AZ884" s="20"/>
    </row>
    <row r="885" spans="17:52" x14ac:dyDescent="0.35">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c r="AZ885" s="20"/>
    </row>
    <row r="886" spans="17:52" x14ac:dyDescent="0.35">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c r="AZ886" s="20"/>
    </row>
    <row r="887" spans="17:52" x14ac:dyDescent="0.35">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c r="AZ887" s="20"/>
    </row>
    <row r="888" spans="17:52" x14ac:dyDescent="0.35">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c r="AQ888" s="20"/>
      <c r="AR888" s="20"/>
      <c r="AS888" s="20"/>
      <c r="AT888" s="20"/>
      <c r="AU888" s="20"/>
      <c r="AV888" s="20"/>
      <c r="AW888" s="20"/>
      <c r="AX888" s="20"/>
      <c r="AY888" s="20"/>
      <c r="AZ888" s="20"/>
    </row>
    <row r="889" spans="17:52" x14ac:dyDescent="0.35">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c r="AW889" s="20"/>
      <c r="AX889" s="20"/>
      <c r="AY889" s="20"/>
      <c r="AZ889" s="20"/>
    </row>
    <row r="890" spans="17:52" x14ac:dyDescent="0.35">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c r="AQ890" s="20"/>
      <c r="AR890" s="20"/>
      <c r="AS890" s="20"/>
      <c r="AT890" s="20"/>
      <c r="AU890" s="20"/>
      <c r="AV890" s="20"/>
      <c r="AW890" s="20"/>
      <c r="AX890" s="20"/>
      <c r="AY890" s="20"/>
      <c r="AZ890" s="20"/>
    </row>
    <row r="891" spans="17:52" x14ac:dyDescent="0.35">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c r="AW891" s="20"/>
      <c r="AX891" s="20"/>
      <c r="AY891" s="20"/>
      <c r="AZ891" s="20"/>
    </row>
    <row r="892" spans="17:52" x14ac:dyDescent="0.35">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c r="AV892" s="20"/>
      <c r="AW892" s="20"/>
      <c r="AX892" s="20"/>
      <c r="AY892" s="20"/>
      <c r="AZ892" s="20"/>
    </row>
    <row r="893" spans="17:52" x14ac:dyDescent="0.35">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c r="AV893" s="20"/>
      <c r="AW893" s="20"/>
      <c r="AX893" s="20"/>
      <c r="AY893" s="20"/>
      <c r="AZ893" s="20"/>
    </row>
    <row r="894" spans="17:52" x14ac:dyDescent="0.35">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c r="AV894" s="20"/>
      <c r="AW894" s="20"/>
      <c r="AX894" s="20"/>
      <c r="AY894" s="20"/>
      <c r="AZ894" s="20"/>
    </row>
    <row r="895" spans="17:52" x14ac:dyDescent="0.35">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c r="AW895" s="20"/>
      <c r="AX895" s="20"/>
      <c r="AY895" s="20"/>
      <c r="AZ895" s="20"/>
    </row>
    <row r="896" spans="17:52" x14ac:dyDescent="0.35">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c r="AV896" s="20"/>
      <c r="AW896" s="20"/>
      <c r="AX896" s="20"/>
      <c r="AY896" s="20"/>
      <c r="AZ896" s="20"/>
    </row>
    <row r="897" spans="17:52" x14ac:dyDescent="0.35">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c r="AX897" s="20"/>
      <c r="AY897" s="20"/>
      <c r="AZ897" s="20"/>
    </row>
    <row r="898" spans="17:52" x14ac:dyDescent="0.35">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c r="AV898" s="20"/>
      <c r="AW898" s="20"/>
      <c r="AX898" s="20"/>
      <c r="AY898" s="20"/>
      <c r="AZ898" s="20"/>
    </row>
    <row r="899" spans="17:52" x14ac:dyDescent="0.35">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c r="AW899" s="20"/>
      <c r="AX899" s="20"/>
      <c r="AY899" s="20"/>
      <c r="AZ899" s="20"/>
    </row>
    <row r="900" spans="17:52" x14ac:dyDescent="0.35">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c r="AV900" s="20"/>
      <c r="AW900" s="20"/>
      <c r="AX900" s="20"/>
      <c r="AY900" s="20"/>
      <c r="AZ900" s="20"/>
    </row>
    <row r="901" spans="17:52" x14ac:dyDescent="0.35">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c r="AX901" s="20"/>
      <c r="AY901" s="20"/>
      <c r="AZ901" s="20"/>
    </row>
    <row r="902" spans="17:52" x14ac:dyDescent="0.35">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c r="AV902" s="20"/>
      <c r="AW902" s="20"/>
      <c r="AX902" s="20"/>
      <c r="AY902" s="20"/>
      <c r="AZ902" s="20"/>
    </row>
    <row r="903" spans="17:52" x14ac:dyDescent="0.35">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c r="AX903" s="20"/>
      <c r="AY903" s="20"/>
      <c r="AZ903" s="20"/>
    </row>
    <row r="904" spans="17:52" x14ac:dyDescent="0.35">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c r="AV904" s="20"/>
      <c r="AW904" s="20"/>
      <c r="AX904" s="20"/>
      <c r="AY904" s="20"/>
      <c r="AZ904" s="20"/>
    </row>
    <row r="905" spans="17:52" x14ac:dyDescent="0.35">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c r="AX905" s="20"/>
      <c r="AY905" s="20"/>
      <c r="AZ905" s="20"/>
    </row>
    <row r="906" spans="17:52" x14ac:dyDescent="0.35">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c r="AV906" s="20"/>
      <c r="AW906" s="20"/>
      <c r="AX906" s="20"/>
      <c r="AY906" s="20"/>
      <c r="AZ906" s="20"/>
    </row>
    <row r="907" spans="17:52" x14ac:dyDescent="0.35">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c r="AX907" s="20"/>
      <c r="AY907" s="20"/>
      <c r="AZ907" s="20"/>
    </row>
    <row r="908" spans="17:52" x14ac:dyDescent="0.35">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c r="AV908" s="20"/>
      <c r="AW908" s="20"/>
      <c r="AX908" s="20"/>
      <c r="AY908" s="20"/>
      <c r="AZ908" s="20"/>
    </row>
    <row r="909" spans="17:52" x14ac:dyDescent="0.35">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c r="AX909" s="20"/>
      <c r="AY909" s="20"/>
      <c r="AZ909" s="20"/>
    </row>
    <row r="910" spans="17:52" x14ac:dyDescent="0.35">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c r="AV910" s="20"/>
      <c r="AW910" s="20"/>
      <c r="AX910" s="20"/>
      <c r="AY910" s="20"/>
      <c r="AZ910" s="20"/>
    </row>
    <row r="911" spans="17:52" x14ac:dyDescent="0.35">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c r="AX911" s="20"/>
      <c r="AY911" s="20"/>
      <c r="AZ911" s="20"/>
    </row>
    <row r="912" spans="17:52" x14ac:dyDescent="0.35">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c r="AV912" s="20"/>
      <c r="AW912" s="20"/>
      <c r="AX912" s="20"/>
      <c r="AY912" s="20"/>
      <c r="AZ912" s="20"/>
    </row>
    <row r="913" spans="17:52" x14ac:dyDescent="0.35">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c r="AX913" s="20"/>
      <c r="AY913" s="20"/>
      <c r="AZ913" s="20"/>
    </row>
    <row r="914" spans="17:52" x14ac:dyDescent="0.35">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c r="AV914" s="20"/>
      <c r="AW914" s="20"/>
      <c r="AX914" s="20"/>
      <c r="AY914" s="20"/>
      <c r="AZ914" s="20"/>
    </row>
    <row r="915" spans="17:52" x14ac:dyDescent="0.35">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c r="AX915" s="20"/>
      <c r="AY915" s="20"/>
      <c r="AZ915" s="20"/>
    </row>
    <row r="916" spans="17:52" x14ac:dyDescent="0.35">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c r="AV916" s="20"/>
      <c r="AW916" s="20"/>
      <c r="AX916" s="20"/>
      <c r="AY916" s="20"/>
      <c r="AZ916" s="20"/>
    </row>
    <row r="917" spans="17:52" x14ac:dyDescent="0.35">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c r="AX917" s="20"/>
      <c r="AY917" s="20"/>
      <c r="AZ917" s="20"/>
    </row>
    <row r="918" spans="17:52" x14ac:dyDescent="0.35">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c r="AV918" s="20"/>
      <c r="AW918" s="20"/>
      <c r="AX918" s="20"/>
      <c r="AY918" s="20"/>
      <c r="AZ918" s="20"/>
    </row>
    <row r="919" spans="17:52" x14ac:dyDescent="0.35">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c r="AX919" s="20"/>
      <c r="AY919" s="20"/>
      <c r="AZ919" s="20"/>
    </row>
    <row r="920" spans="17:52" x14ac:dyDescent="0.35">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c r="AV920" s="20"/>
      <c r="AW920" s="20"/>
      <c r="AX920" s="20"/>
      <c r="AY920" s="20"/>
      <c r="AZ920" s="20"/>
    </row>
    <row r="921" spans="17:52" x14ac:dyDescent="0.35">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c r="AX921" s="20"/>
      <c r="AY921" s="20"/>
      <c r="AZ921" s="20"/>
    </row>
    <row r="922" spans="17:52" x14ac:dyDescent="0.35">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c r="AQ922" s="20"/>
      <c r="AR922" s="20"/>
      <c r="AS922" s="20"/>
      <c r="AT922" s="20"/>
      <c r="AU922" s="20"/>
      <c r="AV922" s="20"/>
      <c r="AW922" s="20"/>
      <c r="AX922" s="20"/>
      <c r="AY922" s="20"/>
      <c r="AZ922" s="20"/>
    </row>
    <row r="923" spans="17:52" x14ac:dyDescent="0.35">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c r="AX923" s="20"/>
      <c r="AY923" s="20"/>
      <c r="AZ923" s="20"/>
    </row>
    <row r="924" spans="17:52" x14ac:dyDescent="0.35">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c r="AQ924" s="20"/>
      <c r="AR924" s="20"/>
      <c r="AS924" s="20"/>
      <c r="AT924" s="20"/>
      <c r="AU924" s="20"/>
      <c r="AV924" s="20"/>
      <c r="AW924" s="20"/>
      <c r="AX924" s="20"/>
      <c r="AY924" s="20"/>
      <c r="AZ924" s="20"/>
    </row>
    <row r="925" spans="17:52" x14ac:dyDescent="0.35">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c r="AX925" s="20"/>
      <c r="AY925" s="20"/>
      <c r="AZ925" s="20"/>
    </row>
    <row r="926" spans="17:52" x14ac:dyDescent="0.35">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c r="AQ926" s="20"/>
      <c r="AR926" s="20"/>
      <c r="AS926" s="20"/>
      <c r="AT926" s="20"/>
      <c r="AU926" s="20"/>
      <c r="AV926" s="20"/>
      <c r="AW926" s="20"/>
      <c r="AX926" s="20"/>
      <c r="AY926" s="20"/>
      <c r="AZ926" s="20"/>
    </row>
    <row r="927" spans="17:52" x14ac:dyDescent="0.35">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c r="AX927" s="20"/>
      <c r="AY927" s="20"/>
      <c r="AZ927" s="20"/>
    </row>
    <row r="928" spans="17:52" x14ac:dyDescent="0.35">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c r="AV928" s="20"/>
      <c r="AW928" s="20"/>
      <c r="AX928" s="20"/>
      <c r="AY928" s="20"/>
      <c r="AZ928" s="20"/>
    </row>
    <row r="929" spans="17:52" x14ac:dyDescent="0.35">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c r="AP929" s="20"/>
      <c r="AQ929" s="20"/>
      <c r="AR929" s="20"/>
      <c r="AS929" s="20"/>
      <c r="AT929" s="20"/>
      <c r="AU929" s="20"/>
      <c r="AV929" s="20"/>
      <c r="AW929" s="20"/>
      <c r="AX929" s="20"/>
      <c r="AY929" s="20"/>
      <c r="AZ929" s="20"/>
    </row>
    <row r="930" spans="17:52" x14ac:dyDescent="0.35">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c r="AP930" s="20"/>
      <c r="AQ930" s="20"/>
      <c r="AR930" s="20"/>
      <c r="AS930" s="20"/>
      <c r="AT930" s="20"/>
      <c r="AU930" s="20"/>
      <c r="AV930" s="20"/>
      <c r="AW930" s="20"/>
      <c r="AX930" s="20"/>
      <c r="AY930" s="20"/>
      <c r="AZ930" s="20"/>
    </row>
    <row r="931" spans="17:52" x14ac:dyDescent="0.35">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c r="AP931" s="20"/>
      <c r="AQ931" s="20"/>
      <c r="AR931" s="20"/>
      <c r="AS931" s="20"/>
      <c r="AT931" s="20"/>
      <c r="AU931" s="20"/>
      <c r="AV931" s="20"/>
      <c r="AW931" s="20"/>
      <c r="AX931" s="20"/>
      <c r="AY931" s="20"/>
      <c r="AZ931" s="20"/>
    </row>
    <row r="932" spans="17:52" x14ac:dyDescent="0.35">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c r="AP932" s="20"/>
      <c r="AQ932" s="20"/>
      <c r="AR932" s="20"/>
      <c r="AS932" s="20"/>
      <c r="AT932" s="20"/>
      <c r="AU932" s="20"/>
      <c r="AV932" s="20"/>
      <c r="AW932" s="20"/>
      <c r="AX932" s="20"/>
      <c r="AY932" s="20"/>
      <c r="AZ932" s="20"/>
    </row>
    <row r="933" spans="17:52" x14ac:dyDescent="0.35">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c r="AP933" s="20"/>
      <c r="AQ933" s="20"/>
      <c r="AR933" s="20"/>
      <c r="AS933" s="20"/>
      <c r="AT933" s="20"/>
      <c r="AU933" s="20"/>
      <c r="AV933" s="20"/>
      <c r="AW933" s="20"/>
      <c r="AX933" s="20"/>
      <c r="AY933" s="20"/>
      <c r="AZ933" s="20"/>
    </row>
    <row r="934" spans="17:52" x14ac:dyDescent="0.35">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c r="AP934" s="20"/>
      <c r="AQ934" s="20"/>
      <c r="AR934" s="20"/>
      <c r="AS934" s="20"/>
      <c r="AT934" s="20"/>
      <c r="AU934" s="20"/>
      <c r="AV934" s="20"/>
      <c r="AW934" s="20"/>
      <c r="AX934" s="20"/>
      <c r="AY934" s="20"/>
      <c r="AZ934" s="20"/>
    </row>
    <row r="935" spans="17:52" x14ac:dyDescent="0.35">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c r="AP935" s="20"/>
      <c r="AQ935" s="20"/>
      <c r="AR935" s="20"/>
      <c r="AS935" s="20"/>
      <c r="AT935" s="20"/>
      <c r="AU935" s="20"/>
      <c r="AV935" s="20"/>
      <c r="AW935" s="20"/>
      <c r="AX935" s="20"/>
      <c r="AY935" s="20"/>
      <c r="AZ935" s="20"/>
    </row>
    <row r="936" spans="17:52" x14ac:dyDescent="0.35">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c r="AP936" s="20"/>
      <c r="AQ936" s="20"/>
      <c r="AR936" s="20"/>
      <c r="AS936" s="20"/>
      <c r="AT936" s="20"/>
      <c r="AU936" s="20"/>
      <c r="AV936" s="20"/>
      <c r="AW936" s="20"/>
      <c r="AX936" s="20"/>
      <c r="AY936" s="20"/>
      <c r="AZ936" s="20"/>
    </row>
    <row r="937" spans="17:52" x14ac:dyDescent="0.35">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c r="AY937" s="20"/>
      <c r="AZ937" s="20"/>
    </row>
    <row r="938" spans="17:52" x14ac:dyDescent="0.35">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c r="AX938" s="20"/>
      <c r="AY938" s="20"/>
      <c r="AZ938" s="20"/>
    </row>
    <row r="939" spans="17:52" x14ac:dyDescent="0.35">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c r="AX939" s="20"/>
      <c r="AY939" s="20"/>
      <c r="AZ939" s="20"/>
    </row>
    <row r="940" spans="17:52" x14ac:dyDescent="0.35">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c r="AX940" s="20"/>
      <c r="AY940" s="20"/>
      <c r="AZ940" s="20"/>
    </row>
    <row r="941" spans="17:52" x14ac:dyDescent="0.35">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c r="AP941" s="20"/>
      <c r="AQ941" s="20"/>
      <c r="AR941" s="20"/>
      <c r="AS941" s="20"/>
      <c r="AT941" s="20"/>
      <c r="AU941" s="20"/>
      <c r="AV941" s="20"/>
      <c r="AW941" s="20"/>
      <c r="AX941" s="20"/>
      <c r="AY941" s="20"/>
      <c r="AZ941" s="20"/>
    </row>
    <row r="942" spans="17:52" x14ac:dyDescent="0.35">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c r="AP942" s="20"/>
      <c r="AQ942" s="20"/>
      <c r="AR942" s="20"/>
      <c r="AS942" s="20"/>
      <c r="AT942" s="20"/>
      <c r="AU942" s="20"/>
      <c r="AV942" s="20"/>
      <c r="AW942" s="20"/>
      <c r="AX942" s="20"/>
      <c r="AY942" s="20"/>
      <c r="AZ942" s="20"/>
    </row>
    <row r="943" spans="17:52" x14ac:dyDescent="0.35">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c r="AP943" s="20"/>
      <c r="AQ943" s="20"/>
      <c r="AR943" s="20"/>
      <c r="AS943" s="20"/>
      <c r="AT943" s="20"/>
      <c r="AU943" s="20"/>
      <c r="AV943" s="20"/>
      <c r="AW943" s="20"/>
      <c r="AX943" s="20"/>
      <c r="AY943" s="20"/>
      <c r="AZ943" s="20"/>
    </row>
    <row r="944" spans="17:52" x14ac:dyDescent="0.35">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c r="AP944" s="20"/>
      <c r="AQ944" s="20"/>
      <c r="AR944" s="20"/>
      <c r="AS944" s="20"/>
      <c r="AT944" s="20"/>
      <c r="AU944" s="20"/>
      <c r="AV944" s="20"/>
      <c r="AW944" s="20"/>
      <c r="AX944" s="20"/>
      <c r="AY944" s="20"/>
      <c r="AZ944" s="20"/>
    </row>
    <row r="945" spans="17:52" x14ac:dyDescent="0.35">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c r="AP945" s="20"/>
      <c r="AQ945" s="20"/>
      <c r="AR945" s="20"/>
      <c r="AS945" s="20"/>
      <c r="AT945" s="20"/>
      <c r="AU945" s="20"/>
      <c r="AV945" s="20"/>
      <c r="AW945" s="20"/>
      <c r="AX945" s="20"/>
      <c r="AY945" s="20"/>
      <c r="AZ945" s="20"/>
    </row>
    <row r="946" spans="17:52" x14ac:dyDescent="0.35">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c r="AP946" s="20"/>
      <c r="AQ946" s="20"/>
      <c r="AR946" s="20"/>
      <c r="AS946" s="20"/>
      <c r="AT946" s="20"/>
      <c r="AU946" s="20"/>
      <c r="AV946" s="20"/>
      <c r="AW946" s="20"/>
      <c r="AX946" s="20"/>
      <c r="AY946" s="20"/>
      <c r="AZ946" s="20"/>
    </row>
    <row r="947" spans="17:52" x14ac:dyDescent="0.35">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c r="AP947" s="20"/>
      <c r="AQ947" s="20"/>
      <c r="AR947" s="20"/>
      <c r="AS947" s="20"/>
      <c r="AT947" s="20"/>
      <c r="AU947" s="20"/>
      <c r="AV947" s="20"/>
      <c r="AW947" s="20"/>
      <c r="AX947" s="20"/>
      <c r="AY947" s="20"/>
      <c r="AZ947" s="20"/>
    </row>
    <row r="948" spans="17:52" x14ac:dyDescent="0.35">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c r="AP948" s="20"/>
      <c r="AQ948" s="20"/>
      <c r="AR948" s="20"/>
      <c r="AS948" s="20"/>
      <c r="AT948" s="20"/>
      <c r="AU948" s="20"/>
      <c r="AV948" s="20"/>
      <c r="AW948" s="20"/>
      <c r="AX948" s="20"/>
      <c r="AY948" s="20"/>
      <c r="AZ948" s="20"/>
    </row>
    <row r="949" spans="17:52" x14ac:dyDescent="0.35">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c r="AP949" s="20"/>
      <c r="AQ949" s="20"/>
      <c r="AR949" s="20"/>
      <c r="AS949" s="20"/>
      <c r="AT949" s="20"/>
      <c r="AU949" s="20"/>
      <c r="AV949" s="20"/>
      <c r="AW949" s="20"/>
      <c r="AX949" s="20"/>
      <c r="AY949" s="20"/>
      <c r="AZ949" s="20"/>
    </row>
    <row r="950" spans="17:52" x14ac:dyDescent="0.35">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c r="AP950" s="20"/>
      <c r="AQ950" s="20"/>
      <c r="AR950" s="20"/>
      <c r="AS950" s="20"/>
      <c r="AT950" s="20"/>
      <c r="AU950" s="20"/>
      <c r="AV950" s="20"/>
      <c r="AW950" s="20"/>
      <c r="AX950" s="20"/>
      <c r="AY950" s="20"/>
      <c r="AZ950" s="20"/>
    </row>
    <row r="951" spans="17:52" x14ac:dyDescent="0.35">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c r="AP951" s="20"/>
      <c r="AQ951" s="20"/>
      <c r="AR951" s="20"/>
      <c r="AS951" s="20"/>
      <c r="AT951" s="20"/>
      <c r="AU951" s="20"/>
      <c r="AV951" s="20"/>
      <c r="AW951" s="20"/>
      <c r="AX951" s="20"/>
      <c r="AY951" s="20"/>
      <c r="AZ951" s="20"/>
    </row>
    <row r="952" spans="17:52" x14ac:dyDescent="0.35">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c r="AP952" s="20"/>
      <c r="AQ952" s="20"/>
      <c r="AR952" s="20"/>
      <c r="AS952" s="20"/>
      <c r="AT952" s="20"/>
      <c r="AU952" s="20"/>
      <c r="AV952" s="20"/>
      <c r="AW952" s="20"/>
      <c r="AX952" s="20"/>
      <c r="AY952" s="20"/>
      <c r="AZ952" s="20"/>
    </row>
    <row r="953" spans="17:52" x14ac:dyDescent="0.35">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c r="AP953" s="20"/>
      <c r="AQ953" s="20"/>
      <c r="AR953" s="20"/>
      <c r="AS953" s="20"/>
      <c r="AT953" s="20"/>
      <c r="AU953" s="20"/>
      <c r="AV953" s="20"/>
      <c r="AW953" s="20"/>
      <c r="AX953" s="20"/>
      <c r="AY953" s="20"/>
      <c r="AZ953" s="20"/>
    </row>
    <row r="954" spans="17:52" x14ac:dyDescent="0.35">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c r="AP954" s="20"/>
      <c r="AQ954" s="20"/>
      <c r="AR954" s="20"/>
      <c r="AS954" s="20"/>
      <c r="AT954" s="20"/>
      <c r="AU954" s="20"/>
      <c r="AV954" s="20"/>
      <c r="AW954" s="20"/>
      <c r="AX954" s="20"/>
      <c r="AY954" s="20"/>
      <c r="AZ954" s="20"/>
    </row>
    <row r="955" spans="17:52" x14ac:dyDescent="0.35">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c r="AP955" s="20"/>
      <c r="AQ955" s="20"/>
      <c r="AR955" s="20"/>
      <c r="AS955" s="20"/>
      <c r="AT955" s="20"/>
      <c r="AU955" s="20"/>
      <c r="AV955" s="20"/>
      <c r="AW955" s="20"/>
      <c r="AX955" s="20"/>
      <c r="AY955" s="20"/>
      <c r="AZ955" s="20"/>
    </row>
    <row r="956" spans="17:52" x14ac:dyDescent="0.35">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c r="AP956" s="20"/>
      <c r="AQ956" s="20"/>
      <c r="AR956" s="20"/>
      <c r="AS956" s="20"/>
      <c r="AT956" s="20"/>
      <c r="AU956" s="20"/>
      <c r="AV956" s="20"/>
      <c r="AW956" s="20"/>
      <c r="AX956" s="20"/>
      <c r="AY956" s="20"/>
      <c r="AZ956" s="20"/>
    </row>
    <row r="957" spans="17:52" x14ac:dyDescent="0.35">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c r="AP957" s="20"/>
      <c r="AQ957" s="20"/>
      <c r="AR957" s="20"/>
      <c r="AS957" s="20"/>
      <c r="AT957" s="20"/>
      <c r="AU957" s="20"/>
      <c r="AV957" s="20"/>
      <c r="AW957" s="20"/>
      <c r="AX957" s="20"/>
      <c r="AY957" s="20"/>
      <c r="AZ957" s="20"/>
    </row>
    <row r="958" spans="17:52" x14ac:dyDescent="0.35">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c r="AP958" s="20"/>
      <c r="AQ958" s="20"/>
      <c r="AR958" s="20"/>
      <c r="AS958" s="20"/>
      <c r="AT958" s="20"/>
      <c r="AU958" s="20"/>
      <c r="AV958" s="20"/>
      <c r="AW958" s="20"/>
      <c r="AX958" s="20"/>
      <c r="AY958" s="20"/>
      <c r="AZ958" s="20"/>
    </row>
    <row r="959" spans="17:52" x14ac:dyDescent="0.35">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c r="AP959" s="20"/>
      <c r="AQ959" s="20"/>
      <c r="AR959" s="20"/>
      <c r="AS959" s="20"/>
      <c r="AT959" s="20"/>
      <c r="AU959" s="20"/>
      <c r="AV959" s="20"/>
      <c r="AW959" s="20"/>
      <c r="AX959" s="20"/>
      <c r="AY959" s="20"/>
      <c r="AZ959" s="20"/>
    </row>
    <row r="960" spans="17:52" x14ac:dyDescent="0.35">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c r="AP960" s="20"/>
      <c r="AQ960" s="20"/>
      <c r="AR960" s="20"/>
      <c r="AS960" s="20"/>
      <c r="AT960" s="20"/>
      <c r="AU960" s="20"/>
      <c r="AV960" s="20"/>
      <c r="AW960" s="20"/>
      <c r="AX960" s="20"/>
      <c r="AY960" s="20"/>
      <c r="AZ960" s="20"/>
    </row>
    <row r="961" spans="17:52" x14ac:dyDescent="0.35">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c r="AP961" s="20"/>
      <c r="AQ961" s="20"/>
      <c r="AR961" s="20"/>
      <c r="AS961" s="20"/>
      <c r="AT961" s="20"/>
      <c r="AU961" s="20"/>
      <c r="AV961" s="20"/>
      <c r="AW961" s="20"/>
      <c r="AX961" s="20"/>
      <c r="AY961" s="20"/>
      <c r="AZ961" s="20"/>
    </row>
    <row r="962" spans="17:52" x14ac:dyDescent="0.35">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c r="AP962" s="20"/>
      <c r="AQ962" s="20"/>
      <c r="AR962" s="20"/>
      <c r="AS962" s="20"/>
      <c r="AT962" s="20"/>
      <c r="AU962" s="20"/>
      <c r="AV962" s="20"/>
      <c r="AW962" s="20"/>
      <c r="AX962" s="20"/>
      <c r="AY962" s="20"/>
      <c r="AZ962" s="20"/>
    </row>
    <row r="963" spans="17:52" x14ac:dyDescent="0.35">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c r="AP963" s="20"/>
      <c r="AQ963" s="20"/>
      <c r="AR963" s="20"/>
      <c r="AS963" s="20"/>
      <c r="AT963" s="20"/>
      <c r="AU963" s="20"/>
      <c r="AV963" s="20"/>
      <c r="AW963" s="20"/>
      <c r="AX963" s="20"/>
      <c r="AY963" s="20"/>
      <c r="AZ963" s="20"/>
    </row>
    <row r="964" spans="17:52" x14ac:dyDescent="0.35">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c r="AP964" s="20"/>
      <c r="AQ964" s="20"/>
      <c r="AR964" s="20"/>
      <c r="AS964" s="20"/>
      <c r="AT964" s="20"/>
      <c r="AU964" s="20"/>
      <c r="AV964" s="20"/>
      <c r="AW964" s="20"/>
      <c r="AX964" s="20"/>
      <c r="AY964" s="20"/>
      <c r="AZ964" s="20"/>
    </row>
    <row r="965" spans="17:52" x14ac:dyDescent="0.35">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c r="AP965" s="20"/>
      <c r="AQ965" s="20"/>
      <c r="AR965" s="20"/>
      <c r="AS965" s="20"/>
      <c r="AT965" s="20"/>
      <c r="AU965" s="20"/>
      <c r="AV965" s="20"/>
      <c r="AW965" s="20"/>
      <c r="AX965" s="20"/>
      <c r="AY965" s="20"/>
      <c r="AZ965" s="20"/>
    </row>
    <row r="966" spans="17:52" x14ac:dyDescent="0.35">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c r="AP966" s="20"/>
      <c r="AQ966" s="20"/>
      <c r="AR966" s="20"/>
      <c r="AS966" s="20"/>
      <c r="AT966" s="20"/>
      <c r="AU966" s="20"/>
      <c r="AV966" s="20"/>
      <c r="AW966" s="20"/>
      <c r="AX966" s="20"/>
      <c r="AY966" s="20"/>
      <c r="AZ966" s="20"/>
    </row>
    <row r="967" spans="17:52" x14ac:dyDescent="0.35">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c r="AP967" s="20"/>
      <c r="AQ967" s="20"/>
      <c r="AR967" s="20"/>
      <c r="AS967" s="20"/>
      <c r="AT967" s="20"/>
      <c r="AU967" s="20"/>
      <c r="AV967" s="20"/>
      <c r="AW967" s="20"/>
      <c r="AX967" s="20"/>
      <c r="AY967" s="20"/>
      <c r="AZ967" s="20"/>
    </row>
    <row r="968" spans="17:52" x14ac:dyDescent="0.35">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c r="AP968" s="20"/>
      <c r="AQ968" s="20"/>
      <c r="AR968" s="20"/>
      <c r="AS968" s="20"/>
      <c r="AT968" s="20"/>
      <c r="AU968" s="20"/>
      <c r="AV968" s="20"/>
      <c r="AW968" s="20"/>
      <c r="AX968" s="20"/>
      <c r="AY968" s="20"/>
      <c r="AZ968" s="20"/>
    </row>
    <row r="969" spans="17:52" x14ac:dyDescent="0.35">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c r="AP969" s="20"/>
      <c r="AQ969" s="20"/>
      <c r="AR969" s="20"/>
      <c r="AS969" s="20"/>
      <c r="AT969" s="20"/>
      <c r="AU969" s="20"/>
      <c r="AV969" s="20"/>
      <c r="AW969" s="20"/>
      <c r="AX969" s="20"/>
      <c r="AY969" s="20"/>
      <c r="AZ969" s="20"/>
    </row>
    <row r="970" spans="17:52" x14ac:dyDescent="0.35">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c r="AP970" s="20"/>
      <c r="AQ970" s="20"/>
      <c r="AR970" s="20"/>
      <c r="AS970" s="20"/>
      <c r="AT970" s="20"/>
      <c r="AU970" s="20"/>
      <c r="AV970" s="20"/>
      <c r="AW970" s="20"/>
      <c r="AX970" s="20"/>
      <c r="AY970" s="20"/>
      <c r="AZ970" s="20"/>
    </row>
    <row r="971" spans="17:52" x14ac:dyDescent="0.35">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c r="AP971" s="20"/>
      <c r="AQ971" s="20"/>
      <c r="AR971" s="20"/>
      <c r="AS971" s="20"/>
      <c r="AT971" s="20"/>
      <c r="AU971" s="20"/>
      <c r="AV971" s="20"/>
      <c r="AW971" s="20"/>
      <c r="AX971" s="20"/>
      <c r="AY971" s="20"/>
      <c r="AZ971" s="20"/>
    </row>
    <row r="972" spans="17:52" x14ac:dyDescent="0.35">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c r="AP972" s="20"/>
      <c r="AQ972" s="20"/>
      <c r="AR972" s="20"/>
      <c r="AS972" s="20"/>
      <c r="AT972" s="20"/>
      <c r="AU972" s="20"/>
      <c r="AV972" s="20"/>
      <c r="AW972" s="20"/>
      <c r="AX972" s="20"/>
      <c r="AY972" s="20"/>
      <c r="AZ972" s="20"/>
    </row>
    <row r="973" spans="17:52" x14ac:dyDescent="0.35">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c r="AP973" s="20"/>
      <c r="AQ973" s="20"/>
      <c r="AR973" s="20"/>
      <c r="AS973" s="20"/>
      <c r="AT973" s="20"/>
      <c r="AU973" s="20"/>
      <c r="AV973" s="20"/>
      <c r="AW973" s="20"/>
      <c r="AX973" s="20"/>
      <c r="AY973" s="20"/>
      <c r="AZ973" s="20"/>
    </row>
    <row r="974" spans="17:52" x14ac:dyDescent="0.35">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c r="AP974" s="20"/>
      <c r="AQ974" s="20"/>
      <c r="AR974" s="20"/>
      <c r="AS974" s="20"/>
      <c r="AT974" s="20"/>
      <c r="AU974" s="20"/>
      <c r="AV974" s="20"/>
      <c r="AW974" s="20"/>
      <c r="AX974" s="20"/>
      <c r="AY974" s="20"/>
      <c r="AZ974" s="20"/>
    </row>
    <row r="975" spans="17:52" x14ac:dyDescent="0.35">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row>
    <row r="976" spans="17:52" x14ac:dyDescent="0.35">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c r="AP976" s="20"/>
      <c r="AQ976" s="20"/>
      <c r="AR976" s="20"/>
      <c r="AS976" s="20"/>
      <c r="AT976" s="20"/>
      <c r="AU976" s="20"/>
      <c r="AV976" s="20"/>
      <c r="AW976" s="20"/>
      <c r="AX976" s="20"/>
      <c r="AY976" s="20"/>
      <c r="AZ976" s="20"/>
    </row>
    <row r="977" spans="17:52" x14ac:dyDescent="0.35">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c r="AP977" s="20"/>
      <c r="AQ977" s="20"/>
      <c r="AR977" s="20"/>
      <c r="AS977" s="20"/>
      <c r="AT977" s="20"/>
      <c r="AU977" s="20"/>
      <c r="AV977" s="20"/>
      <c r="AW977" s="20"/>
      <c r="AX977" s="20"/>
      <c r="AY977" s="20"/>
      <c r="AZ977" s="20"/>
    </row>
    <row r="978" spans="17:52" x14ac:dyDescent="0.35">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c r="AP978" s="20"/>
      <c r="AQ978" s="20"/>
      <c r="AR978" s="20"/>
      <c r="AS978" s="20"/>
      <c r="AT978" s="20"/>
      <c r="AU978" s="20"/>
      <c r="AV978" s="20"/>
      <c r="AW978" s="20"/>
      <c r="AX978" s="20"/>
      <c r="AY978" s="20"/>
      <c r="AZ978" s="20"/>
    </row>
    <row r="979" spans="17:52" x14ac:dyDescent="0.35">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c r="AP979" s="20"/>
      <c r="AQ979" s="20"/>
      <c r="AR979" s="20"/>
      <c r="AS979" s="20"/>
      <c r="AT979" s="20"/>
      <c r="AU979" s="20"/>
      <c r="AV979" s="20"/>
      <c r="AW979" s="20"/>
      <c r="AX979" s="20"/>
      <c r="AY979" s="20"/>
      <c r="AZ979" s="20"/>
    </row>
    <row r="980" spans="17:52" x14ac:dyDescent="0.35">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c r="AP980" s="20"/>
      <c r="AQ980" s="20"/>
      <c r="AR980" s="20"/>
      <c r="AS980" s="20"/>
      <c r="AT980" s="20"/>
      <c r="AU980" s="20"/>
      <c r="AV980" s="20"/>
      <c r="AW980" s="20"/>
      <c r="AX980" s="20"/>
      <c r="AY980" s="20"/>
      <c r="AZ980" s="20"/>
    </row>
    <row r="981" spans="17:52" x14ac:dyDescent="0.35">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c r="AP981" s="20"/>
      <c r="AQ981" s="20"/>
      <c r="AR981" s="20"/>
      <c r="AS981" s="20"/>
      <c r="AT981" s="20"/>
      <c r="AU981" s="20"/>
      <c r="AV981" s="20"/>
      <c r="AW981" s="20"/>
      <c r="AX981" s="20"/>
      <c r="AY981" s="20"/>
      <c r="AZ981" s="20"/>
    </row>
    <row r="982" spans="17:52" x14ac:dyDescent="0.35">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c r="AP982" s="20"/>
      <c r="AQ982" s="20"/>
      <c r="AR982" s="20"/>
      <c r="AS982" s="20"/>
      <c r="AT982" s="20"/>
      <c r="AU982" s="20"/>
      <c r="AV982" s="20"/>
      <c r="AW982" s="20"/>
      <c r="AX982" s="20"/>
      <c r="AY982" s="20"/>
      <c r="AZ982" s="20"/>
    </row>
    <row r="983" spans="17:52" x14ac:dyDescent="0.35">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c r="AP983" s="20"/>
      <c r="AQ983" s="20"/>
      <c r="AR983" s="20"/>
      <c r="AS983" s="20"/>
      <c r="AT983" s="20"/>
      <c r="AU983" s="20"/>
      <c r="AV983" s="20"/>
      <c r="AW983" s="20"/>
      <c r="AX983" s="20"/>
      <c r="AY983" s="20"/>
      <c r="AZ983" s="20"/>
    </row>
    <row r="984" spans="17:52" x14ac:dyDescent="0.35">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c r="AP984" s="20"/>
      <c r="AQ984" s="20"/>
      <c r="AR984" s="20"/>
      <c r="AS984" s="20"/>
      <c r="AT984" s="20"/>
      <c r="AU984" s="20"/>
      <c r="AV984" s="20"/>
      <c r="AW984" s="20"/>
      <c r="AX984" s="20"/>
      <c r="AY984" s="20"/>
      <c r="AZ984" s="20"/>
    </row>
    <row r="985" spans="17:52" x14ac:dyDescent="0.35">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c r="AP985" s="20"/>
      <c r="AQ985" s="20"/>
      <c r="AR985" s="20"/>
      <c r="AS985" s="20"/>
      <c r="AT985" s="20"/>
      <c r="AU985" s="20"/>
      <c r="AV985" s="20"/>
      <c r="AW985" s="20"/>
      <c r="AX985" s="20"/>
      <c r="AY985" s="20"/>
      <c r="AZ985" s="20"/>
    </row>
    <row r="986" spans="17:52" x14ac:dyDescent="0.35">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c r="AP986" s="20"/>
      <c r="AQ986" s="20"/>
      <c r="AR986" s="20"/>
      <c r="AS986" s="20"/>
      <c r="AT986" s="20"/>
      <c r="AU986" s="20"/>
      <c r="AV986" s="20"/>
      <c r="AW986" s="20"/>
      <c r="AX986" s="20"/>
      <c r="AY986" s="20"/>
      <c r="AZ986" s="20"/>
    </row>
    <row r="987" spans="17:52" x14ac:dyDescent="0.35">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c r="AP987" s="20"/>
      <c r="AQ987" s="20"/>
      <c r="AR987" s="20"/>
      <c r="AS987" s="20"/>
      <c r="AT987" s="20"/>
      <c r="AU987" s="20"/>
      <c r="AV987" s="20"/>
      <c r="AW987" s="20"/>
      <c r="AX987" s="20"/>
      <c r="AY987" s="20"/>
      <c r="AZ987" s="20"/>
    </row>
    <row r="988" spans="17:52" x14ac:dyDescent="0.35">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c r="AP988" s="20"/>
      <c r="AQ988" s="20"/>
      <c r="AR988" s="20"/>
      <c r="AS988" s="20"/>
      <c r="AT988" s="20"/>
      <c r="AU988" s="20"/>
      <c r="AV988" s="20"/>
      <c r="AW988" s="20"/>
      <c r="AX988" s="20"/>
      <c r="AY988" s="20"/>
      <c r="AZ988" s="20"/>
    </row>
    <row r="989" spans="17:52" x14ac:dyDescent="0.35">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c r="AP989" s="20"/>
      <c r="AQ989" s="20"/>
      <c r="AR989" s="20"/>
      <c r="AS989" s="20"/>
      <c r="AT989" s="20"/>
      <c r="AU989" s="20"/>
      <c r="AV989" s="20"/>
      <c r="AW989" s="20"/>
      <c r="AX989" s="20"/>
      <c r="AY989" s="20"/>
      <c r="AZ989" s="20"/>
    </row>
    <row r="990" spans="17:52" x14ac:dyDescent="0.35">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c r="AP990" s="20"/>
      <c r="AQ990" s="20"/>
      <c r="AR990" s="20"/>
      <c r="AS990" s="20"/>
      <c r="AT990" s="20"/>
      <c r="AU990" s="20"/>
      <c r="AV990" s="20"/>
      <c r="AW990" s="20"/>
      <c r="AX990" s="20"/>
      <c r="AY990" s="20"/>
      <c r="AZ990" s="20"/>
    </row>
    <row r="991" spans="17:52" x14ac:dyDescent="0.35">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c r="AP991" s="20"/>
      <c r="AQ991" s="20"/>
      <c r="AR991" s="20"/>
      <c r="AS991" s="20"/>
      <c r="AT991" s="20"/>
      <c r="AU991" s="20"/>
      <c r="AV991" s="20"/>
      <c r="AW991" s="20"/>
      <c r="AX991" s="20"/>
      <c r="AY991" s="20"/>
      <c r="AZ991" s="20"/>
    </row>
    <row r="992" spans="17:52" x14ac:dyDescent="0.35">
      <c r="Q992" s="20"/>
      <c r="R992" s="20"/>
      <c r="S992" s="20"/>
      <c r="T992" s="20"/>
      <c r="U992" s="20"/>
      <c r="V992" s="20"/>
      <c r="W992" s="20"/>
      <c r="X992" s="20"/>
      <c r="Y992" s="20"/>
      <c r="Z992" s="20"/>
      <c r="AA992" s="20"/>
      <c r="AB992" s="20"/>
      <c r="AC992" s="20"/>
      <c r="AD992" s="20"/>
      <c r="AE992" s="20"/>
      <c r="AF992" s="20"/>
      <c r="AG992" s="20"/>
      <c r="AH992" s="20"/>
      <c r="AI992" s="20"/>
      <c r="AJ992" s="20"/>
      <c r="AK992" s="20"/>
      <c r="AL992" s="20"/>
      <c r="AM992" s="20"/>
      <c r="AN992" s="20"/>
      <c r="AO992" s="20"/>
      <c r="AP992" s="20"/>
      <c r="AQ992" s="20"/>
      <c r="AR992" s="20"/>
      <c r="AS992" s="20"/>
      <c r="AT992" s="20"/>
      <c r="AU992" s="20"/>
      <c r="AV992" s="20"/>
      <c r="AW992" s="20"/>
      <c r="AX992" s="20"/>
      <c r="AY992" s="20"/>
      <c r="AZ992" s="20"/>
    </row>
    <row r="993" spans="17:52" x14ac:dyDescent="0.35">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c r="AY993" s="20"/>
      <c r="AZ993" s="20"/>
    </row>
    <row r="994" spans="17:52" x14ac:dyDescent="0.35">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c r="AX994" s="20"/>
      <c r="AY994" s="20"/>
      <c r="AZ994" s="20"/>
    </row>
    <row r="995" spans="17:52" x14ac:dyDescent="0.35">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c r="AY995" s="20"/>
      <c r="AZ995" s="20"/>
    </row>
    <row r="996" spans="17:52" x14ac:dyDescent="0.35">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c r="AX996" s="20"/>
      <c r="AY996" s="20"/>
      <c r="AZ996" s="20"/>
    </row>
    <row r="997" spans="17:52" x14ac:dyDescent="0.35">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c r="AY997" s="20"/>
      <c r="AZ997" s="20"/>
    </row>
    <row r="998" spans="17:52" x14ac:dyDescent="0.35">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c r="AX998" s="20"/>
      <c r="AY998" s="20"/>
      <c r="AZ998" s="20"/>
    </row>
    <row r="999" spans="17:52" x14ac:dyDescent="0.35">
      <c r="Q999" s="20"/>
      <c r="R999" s="20"/>
      <c r="S999" s="20"/>
      <c r="T999" s="20"/>
      <c r="U999" s="20"/>
      <c r="V999" s="20"/>
      <c r="W999" s="20"/>
      <c r="X999" s="20"/>
      <c r="Y999" s="20"/>
      <c r="Z999" s="20"/>
      <c r="AA999" s="20"/>
      <c r="AB999" s="20"/>
      <c r="AC999" s="20"/>
      <c r="AD999" s="20"/>
      <c r="AE999" s="20"/>
      <c r="AF999" s="20"/>
      <c r="AG999" s="20"/>
      <c r="AH999" s="20"/>
      <c r="AI999" s="20"/>
      <c r="AJ999" s="20"/>
      <c r="AK999" s="20"/>
      <c r="AL999" s="20"/>
      <c r="AM999" s="20"/>
      <c r="AN999" s="20"/>
      <c r="AO999" s="20"/>
      <c r="AP999" s="20"/>
      <c r="AQ999" s="20"/>
      <c r="AR999" s="20"/>
      <c r="AS999" s="20"/>
      <c r="AT999" s="20"/>
      <c r="AU999" s="20"/>
      <c r="AV999" s="20"/>
      <c r="AW999" s="20"/>
      <c r="AX999" s="20"/>
      <c r="AY999" s="20"/>
      <c r="AZ999" s="20"/>
    </row>
    <row r="1000" spans="17:52" x14ac:dyDescent="0.35">
      <c r="Q1000" s="20"/>
      <c r="R1000" s="20"/>
      <c r="S1000" s="20"/>
      <c r="T1000" s="20"/>
      <c r="U1000" s="20"/>
      <c r="V1000" s="20"/>
      <c r="W1000" s="20"/>
      <c r="X1000" s="20"/>
      <c r="Y1000" s="20"/>
      <c r="Z1000" s="20"/>
      <c r="AA1000" s="20"/>
      <c r="AB1000" s="20"/>
      <c r="AC1000" s="20"/>
      <c r="AD1000" s="20"/>
      <c r="AE1000" s="20"/>
      <c r="AF1000" s="20"/>
      <c r="AG1000" s="20"/>
      <c r="AH1000" s="20"/>
      <c r="AI1000" s="20"/>
      <c r="AJ1000" s="20"/>
      <c r="AK1000" s="20"/>
      <c r="AL1000" s="20"/>
      <c r="AM1000" s="20"/>
      <c r="AN1000" s="20"/>
      <c r="AO1000" s="20"/>
      <c r="AP1000" s="20"/>
      <c r="AQ1000" s="20"/>
      <c r="AR1000" s="20"/>
      <c r="AS1000" s="20"/>
      <c r="AT1000" s="20"/>
      <c r="AU1000" s="20"/>
      <c r="AV1000" s="20"/>
      <c r="AW1000" s="20"/>
      <c r="AX1000" s="20"/>
      <c r="AY1000" s="20"/>
      <c r="AZ1000" s="20"/>
    </row>
    <row r="1001" spans="17:52" x14ac:dyDescent="0.35">
      <c r="Q1001" s="20"/>
      <c r="R1001" s="20"/>
      <c r="S1001" s="20"/>
      <c r="T1001" s="20"/>
      <c r="U1001" s="20"/>
      <c r="V1001" s="20"/>
      <c r="W1001" s="20"/>
      <c r="X1001" s="20"/>
      <c r="Y1001" s="20"/>
      <c r="Z1001" s="20"/>
      <c r="AA1001" s="20"/>
      <c r="AB1001" s="20"/>
      <c r="AC1001" s="20"/>
      <c r="AD1001" s="20"/>
      <c r="AE1001" s="20"/>
      <c r="AF1001" s="20"/>
      <c r="AG1001" s="20"/>
      <c r="AH1001" s="20"/>
      <c r="AI1001" s="20"/>
      <c r="AJ1001" s="20"/>
      <c r="AK1001" s="20"/>
      <c r="AL1001" s="20"/>
      <c r="AM1001" s="20"/>
      <c r="AN1001" s="20"/>
      <c r="AO1001" s="20"/>
      <c r="AP1001" s="20"/>
      <c r="AQ1001" s="20"/>
      <c r="AR1001" s="20"/>
      <c r="AS1001" s="20"/>
      <c r="AT1001" s="20"/>
      <c r="AU1001" s="20"/>
      <c r="AV1001" s="20"/>
      <c r="AW1001" s="20"/>
      <c r="AX1001" s="20"/>
      <c r="AY1001" s="20"/>
      <c r="AZ1001" s="20"/>
    </row>
    <row r="1002" spans="17:52" x14ac:dyDescent="0.35">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c r="AX1002" s="20"/>
      <c r="AY1002" s="20"/>
      <c r="AZ1002" s="20"/>
    </row>
    <row r="1003" spans="17:52" x14ac:dyDescent="0.35">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c r="AL1003" s="20"/>
      <c r="AM1003" s="20"/>
      <c r="AN1003" s="20"/>
      <c r="AO1003" s="20"/>
      <c r="AP1003" s="20"/>
      <c r="AQ1003" s="20"/>
      <c r="AR1003" s="20"/>
      <c r="AS1003" s="20"/>
      <c r="AT1003" s="20"/>
      <c r="AU1003" s="20"/>
      <c r="AV1003" s="20"/>
      <c r="AW1003" s="20"/>
      <c r="AX1003" s="20"/>
      <c r="AY1003" s="20"/>
      <c r="AZ1003" s="20"/>
    </row>
    <row r="1004" spans="17:52" x14ac:dyDescent="0.35">
      <c r="Q1004" s="20"/>
      <c r="R1004" s="20"/>
      <c r="S1004" s="20"/>
      <c r="T1004" s="20"/>
      <c r="U1004" s="20"/>
      <c r="V1004" s="20"/>
      <c r="W1004" s="20"/>
      <c r="X1004" s="20"/>
      <c r="Y1004" s="20"/>
      <c r="Z1004" s="20"/>
      <c r="AA1004" s="20"/>
      <c r="AB1004" s="20"/>
      <c r="AC1004" s="20"/>
      <c r="AD1004" s="20"/>
      <c r="AE1004" s="20"/>
      <c r="AF1004" s="20"/>
      <c r="AG1004" s="20"/>
      <c r="AH1004" s="20"/>
      <c r="AI1004" s="20"/>
      <c r="AJ1004" s="20"/>
      <c r="AK1004" s="20"/>
      <c r="AL1004" s="20"/>
      <c r="AM1004" s="20"/>
      <c r="AN1004" s="20"/>
      <c r="AO1004" s="20"/>
      <c r="AP1004" s="20"/>
      <c r="AQ1004" s="20"/>
      <c r="AR1004" s="20"/>
      <c r="AS1004" s="20"/>
      <c r="AT1004" s="20"/>
      <c r="AU1004" s="20"/>
      <c r="AV1004" s="20"/>
      <c r="AW1004" s="20"/>
      <c r="AX1004" s="20"/>
      <c r="AY1004" s="20"/>
      <c r="AZ1004" s="20"/>
    </row>
    <row r="1005" spans="17:52" x14ac:dyDescent="0.35">
      <c r="Q1005" s="20"/>
      <c r="R1005" s="20"/>
      <c r="S1005" s="20"/>
      <c r="T1005" s="20"/>
      <c r="U1005" s="20"/>
      <c r="V1005" s="20"/>
      <c r="W1005" s="20"/>
      <c r="X1005" s="20"/>
      <c r="Y1005" s="20"/>
      <c r="Z1005" s="20"/>
      <c r="AA1005" s="20"/>
      <c r="AB1005" s="20"/>
      <c r="AC1005" s="20"/>
      <c r="AD1005" s="20"/>
      <c r="AE1005" s="20"/>
      <c r="AF1005" s="20"/>
      <c r="AG1005" s="20"/>
      <c r="AH1005" s="20"/>
      <c r="AI1005" s="20"/>
      <c r="AJ1005" s="20"/>
      <c r="AK1005" s="20"/>
      <c r="AL1005" s="20"/>
      <c r="AM1005" s="20"/>
      <c r="AN1005" s="20"/>
      <c r="AO1005" s="20"/>
      <c r="AP1005" s="20"/>
      <c r="AQ1005" s="20"/>
      <c r="AR1005" s="20"/>
      <c r="AS1005" s="20"/>
      <c r="AT1005" s="20"/>
      <c r="AU1005" s="20"/>
      <c r="AV1005" s="20"/>
      <c r="AW1005" s="20"/>
      <c r="AX1005" s="20"/>
      <c r="AY1005" s="20"/>
      <c r="AZ1005" s="20"/>
    </row>
    <row r="1006" spans="17:52" x14ac:dyDescent="0.35">
      <c r="Q1006" s="20"/>
      <c r="R1006" s="20"/>
      <c r="S1006" s="20"/>
      <c r="T1006" s="20"/>
      <c r="U1006" s="20"/>
      <c r="V1006" s="20"/>
      <c r="W1006" s="20"/>
      <c r="X1006" s="20"/>
      <c r="Y1006" s="20"/>
      <c r="Z1006" s="20"/>
      <c r="AA1006" s="20"/>
      <c r="AB1006" s="20"/>
      <c r="AC1006" s="20"/>
      <c r="AD1006" s="20"/>
      <c r="AE1006" s="20"/>
      <c r="AF1006" s="20"/>
      <c r="AG1006" s="20"/>
      <c r="AH1006" s="20"/>
      <c r="AI1006" s="20"/>
      <c r="AJ1006" s="20"/>
      <c r="AK1006" s="20"/>
      <c r="AL1006" s="20"/>
      <c r="AM1006" s="20"/>
      <c r="AN1006" s="20"/>
      <c r="AO1006" s="20"/>
      <c r="AP1006" s="20"/>
      <c r="AQ1006" s="20"/>
      <c r="AR1006" s="20"/>
      <c r="AS1006" s="20"/>
      <c r="AT1006" s="20"/>
      <c r="AU1006" s="20"/>
      <c r="AV1006" s="20"/>
      <c r="AW1006" s="20"/>
      <c r="AX1006" s="20"/>
      <c r="AY1006" s="20"/>
      <c r="AZ1006" s="20"/>
    </row>
    <row r="1007" spans="17:52" x14ac:dyDescent="0.35">
      <c r="Q1007" s="20"/>
      <c r="R1007" s="20"/>
      <c r="S1007" s="20"/>
      <c r="T1007" s="20"/>
      <c r="U1007" s="20"/>
      <c r="V1007" s="20"/>
      <c r="W1007" s="20"/>
      <c r="X1007" s="20"/>
      <c r="Y1007" s="20"/>
      <c r="Z1007" s="20"/>
      <c r="AA1007" s="20"/>
      <c r="AB1007" s="20"/>
      <c r="AC1007" s="20"/>
      <c r="AD1007" s="20"/>
      <c r="AE1007" s="20"/>
      <c r="AF1007" s="20"/>
      <c r="AG1007" s="20"/>
      <c r="AH1007" s="20"/>
      <c r="AI1007" s="20"/>
      <c r="AJ1007" s="20"/>
      <c r="AK1007" s="20"/>
      <c r="AL1007" s="20"/>
      <c r="AM1007" s="20"/>
      <c r="AN1007" s="20"/>
      <c r="AO1007" s="20"/>
      <c r="AP1007" s="20"/>
      <c r="AQ1007" s="20"/>
      <c r="AR1007" s="20"/>
      <c r="AS1007" s="20"/>
      <c r="AT1007" s="20"/>
      <c r="AU1007" s="20"/>
      <c r="AV1007" s="20"/>
      <c r="AW1007" s="20"/>
      <c r="AX1007" s="20"/>
      <c r="AY1007" s="20"/>
      <c r="AZ1007" s="20"/>
    </row>
    <row r="1008" spans="17:52" x14ac:dyDescent="0.35">
      <c r="Q1008" s="20"/>
      <c r="R1008" s="20"/>
      <c r="S1008" s="20"/>
      <c r="T1008" s="20"/>
      <c r="U1008" s="20"/>
      <c r="V1008" s="20"/>
      <c r="W1008" s="20"/>
      <c r="X1008" s="20"/>
      <c r="Y1008" s="20"/>
      <c r="Z1008" s="20"/>
      <c r="AA1008" s="20"/>
      <c r="AB1008" s="20"/>
      <c r="AC1008" s="20"/>
      <c r="AD1008" s="20"/>
      <c r="AE1008" s="20"/>
      <c r="AF1008" s="20"/>
      <c r="AG1008" s="20"/>
      <c r="AH1008" s="20"/>
      <c r="AI1008" s="20"/>
      <c r="AJ1008" s="20"/>
      <c r="AK1008" s="20"/>
      <c r="AL1008" s="20"/>
      <c r="AM1008" s="20"/>
      <c r="AN1008" s="20"/>
      <c r="AO1008" s="20"/>
      <c r="AP1008" s="20"/>
      <c r="AQ1008" s="20"/>
      <c r="AR1008" s="20"/>
      <c r="AS1008" s="20"/>
      <c r="AT1008" s="20"/>
      <c r="AU1008" s="20"/>
      <c r="AV1008" s="20"/>
      <c r="AW1008" s="20"/>
      <c r="AX1008" s="20"/>
      <c r="AY1008" s="20"/>
      <c r="AZ1008" s="20"/>
    </row>
    <row r="1009" spans="17:52" x14ac:dyDescent="0.35">
      <c r="Q1009" s="20"/>
      <c r="R1009" s="20"/>
      <c r="S1009" s="20"/>
      <c r="T1009" s="20"/>
      <c r="U1009" s="20"/>
      <c r="V1009" s="20"/>
      <c r="W1009" s="20"/>
      <c r="X1009" s="20"/>
      <c r="Y1009" s="20"/>
      <c r="Z1009" s="20"/>
      <c r="AA1009" s="20"/>
      <c r="AB1009" s="20"/>
      <c r="AC1009" s="20"/>
      <c r="AD1009" s="20"/>
      <c r="AE1009" s="20"/>
      <c r="AF1009" s="20"/>
      <c r="AG1009" s="20"/>
      <c r="AH1009" s="20"/>
      <c r="AI1009" s="20"/>
      <c r="AJ1009" s="20"/>
      <c r="AK1009" s="20"/>
      <c r="AL1009" s="20"/>
      <c r="AM1009" s="20"/>
      <c r="AN1009" s="20"/>
      <c r="AO1009" s="20"/>
      <c r="AP1009" s="20"/>
      <c r="AQ1009" s="20"/>
      <c r="AR1009" s="20"/>
      <c r="AS1009" s="20"/>
      <c r="AT1009" s="20"/>
      <c r="AU1009" s="20"/>
      <c r="AV1009" s="20"/>
      <c r="AW1009" s="20"/>
      <c r="AX1009" s="20"/>
      <c r="AY1009" s="20"/>
      <c r="AZ1009" s="20"/>
    </row>
    <row r="1010" spans="17:52" x14ac:dyDescent="0.35">
      <c r="Q1010" s="20"/>
      <c r="R1010" s="20"/>
      <c r="S1010" s="20"/>
      <c r="T1010" s="20"/>
      <c r="U1010" s="20"/>
      <c r="V1010" s="20"/>
      <c r="W1010" s="20"/>
      <c r="X1010" s="20"/>
      <c r="Y1010" s="20"/>
      <c r="Z1010" s="20"/>
      <c r="AA1010" s="20"/>
      <c r="AB1010" s="20"/>
      <c r="AC1010" s="20"/>
      <c r="AD1010" s="20"/>
      <c r="AE1010" s="20"/>
      <c r="AF1010" s="20"/>
      <c r="AG1010" s="20"/>
      <c r="AH1010" s="20"/>
      <c r="AI1010" s="20"/>
      <c r="AJ1010" s="20"/>
      <c r="AK1010" s="20"/>
      <c r="AL1010" s="20"/>
      <c r="AM1010" s="20"/>
      <c r="AN1010" s="20"/>
      <c r="AO1010" s="20"/>
      <c r="AP1010" s="20"/>
      <c r="AQ1010" s="20"/>
      <c r="AR1010" s="20"/>
      <c r="AS1010" s="20"/>
      <c r="AT1010" s="20"/>
      <c r="AU1010" s="20"/>
      <c r="AV1010" s="20"/>
      <c r="AW1010" s="20"/>
      <c r="AX1010" s="20"/>
      <c r="AY1010" s="20"/>
      <c r="AZ1010" s="20"/>
    </row>
    <row r="1011" spans="17:52" x14ac:dyDescent="0.35">
      <c r="Q1011" s="20"/>
      <c r="R1011" s="20"/>
      <c r="S1011" s="20"/>
      <c r="T1011" s="20"/>
      <c r="U1011" s="20"/>
      <c r="V1011" s="20"/>
      <c r="W1011" s="20"/>
      <c r="X1011" s="20"/>
      <c r="Y1011" s="20"/>
      <c r="Z1011" s="20"/>
      <c r="AA1011" s="20"/>
      <c r="AB1011" s="20"/>
      <c r="AC1011" s="20"/>
      <c r="AD1011" s="20"/>
      <c r="AE1011" s="20"/>
      <c r="AF1011" s="20"/>
      <c r="AG1011" s="20"/>
      <c r="AH1011" s="20"/>
      <c r="AI1011" s="20"/>
      <c r="AJ1011" s="20"/>
      <c r="AK1011" s="20"/>
      <c r="AL1011" s="20"/>
      <c r="AM1011" s="20"/>
      <c r="AN1011" s="20"/>
      <c r="AO1011" s="20"/>
      <c r="AP1011" s="20"/>
      <c r="AQ1011" s="20"/>
      <c r="AR1011" s="20"/>
      <c r="AS1011" s="20"/>
      <c r="AT1011" s="20"/>
      <c r="AU1011" s="20"/>
      <c r="AV1011" s="20"/>
      <c r="AW1011" s="20"/>
      <c r="AX1011" s="20"/>
      <c r="AY1011" s="20"/>
      <c r="AZ1011" s="20"/>
    </row>
    <row r="1012" spans="17:52" x14ac:dyDescent="0.35">
      <c r="Q1012" s="20"/>
      <c r="R1012" s="20"/>
      <c r="S1012" s="20"/>
      <c r="T1012" s="20"/>
      <c r="U1012" s="20"/>
      <c r="V1012" s="20"/>
      <c r="W1012" s="20"/>
      <c r="X1012" s="20"/>
      <c r="Y1012" s="20"/>
      <c r="Z1012" s="20"/>
      <c r="AA1012" s="20"/>
      <c r="AB1012" s="20"/>
      <c r="AC1012" s="20"/>
      <c r="AD1012" s="20"/>
      <c r="AE1012" s="20"/>
      <c r="AF1012" s="20"/>
      <c r="AG1012" s="20"/>
      <c r="AH1012" s="20"/>
      <c r="AI1012" s="20"/>
      <c r="AJ1012" s="20"/>
      <c r="AK1012" s="20"/>
      <c r="AL1012" s="20"/>
      <c r="AM1012" s="20"/>
      <c r="AN1012" s="20"/>
      <c r="AO1012" s="20"/>
      <c r="AP1012" s="20"/>
      <c r="AQ1012" s="20"/>
      <c r="AR1012" s="20"/>
      <c r="AS1012" s="20"/>
      <c r="AT1012" s="20"/>
      <c r="AU1012" s="20"/>
      <c r="AV1012" s="20"/>
      <c r="AW1012" s="20"/>
      <c r="AX1012" s="20"/>
      <c r="AY1012" s="20"/>
      <c r="AZ1012" s="20"/>
    </row>
    <row r="1013" spans="17:52" x14ac:dyDescent="0.35">
      <c r="Q1013" s="20"/>
      <c r="R1013" s="20"/>
      <c r="S1013" s="20"/>
      <c r="T1013" s="20"/>
      <c r="U1013" s="20"/>
      <c r="V1013" s="20"/>
      <c r="W1013" s="20"/>
      <c r="X1013" s="20"/>
      <c r="Y1013" s="20"/>
      <c r="Z1013" s="20"/>
      <c r="AA1013" s="20"/>
      <c r="AB1013" s="20"/>
      <c r="AC1013" s="20"/>
      <c r="AD1013" s="20"/>
      <c r="AE1013" s="20"/>
      <c r="AF1013" s="20"/>
      <c r="AG1013" s="20"/>
      <c r="AH1013" s="20"/>
      <c r="AI1013" s="20"/>
      <c r="AJ1013" s="20"/>
      <c r="AK1013" s="20"/>
      <c r="AL1013" s="20"/>
      <c r="AM1013" s="20"/>
      <c r="AN1013" s="20"/>
      <c r="AO1013" s="20"/>
      <c r="AP1013" s="20"/>
      <c r="AQ1013" s="20"/>
      <c r="AR1013" s="20"/>
      <c r="AS1013" s="20"/>
      <c r="AT1013" s="20"/>
      <c r="AU1013" s="20"/>
      <c r="AV1013" s="20"/>
      <c r="AW1013" s="20"/>
      <c r="AX1013" s="20"/>
      <c r="AY1013" s="20"/>
      <c r="AZ1013" s="20"/>
    </row>
    <row r="1014" spans="17:52" x14ac:dyDescent="0.35">
      <c r="Q1014" s="20"/>
      <c r="R1014" s="20"/>
      <c r="S1014" s="20"/>
      <c r="T1014" s="20"/>
      <c r="U1014" s="20"/>
      <c r="V1014" s="20"/>
      <c r="W1014" s="20"/>
      <c r="X1014" s="20"/>
      <c r="Y1014" s="20"/>
      <c r="Z1014" s="20"/>
      <c r="AA1014" s="20"/>
      <c r="AB1014" s="20"/>
      <c r="AC1014" s="20"/>
      <c r="AD1014" s="20"/>
      <c r="AE1014" s="20"/>
      <c r="AF1014" s="20"/>
      <c r="AG1014" s="20"/>
      <c r="AH1014" s="20"/>
      <c r="AI1014" s="20"/>
      <c r="AJ1014" s="20"/>
      <c r="AK1014" s="20"/>
      <c r="AL1014" s="20"/>
      <c r="AM1014" s="20"/>
      <c r="AN1014" s="20"/>
      <c r="AO1014" s="20"/>
      <c r="AP1014" s="20"/>
      <c r="AQ1014" s="20"/>
      <c r="AR1014" s="20"/>
      <c r="AS1014" s="20"/>
      <c r="AT1014" s="20"/>
      <c r="AU1014" s="20"/>
      <c r="AV1014" s="20"/>
      <c r="AW1014" s="20"/>
      <c r="AX1014" s="20"/>
      <c r="AY1014" s="20"/>
      <c r="AZ1014" s="20"/>
    </row>
    <row r="1015" spans="17:52" x14ac:dyDescent="0.35">
      <c r="Q1015" s="20"/>
      <c r="R1015" s="20"/>
      <c r="S1015" s="20"/>
      <c r="T1015" s="20"/>
      <c r="U1015" s="20"/>
      <c r="V1015" s="20"/>
      <c r="W1015" s="20"/>
      <c r="X1015" s="20"/>
      <c r="Y1015" s="20"/>
      <c r="Z1015" s="20"/>
      <c r="AA1015" s="20"/>
      <c r="AB1015" s="20"/>
      <c r="AC1015" s="20"/>
      <c r="AD1015" s="20"/>
      <c r="AE1015" s="20"/>
      <c r="AF1015" s="20"/>
      <c r="AG1015" s="20"/>
      <c r="AH1015" s="20"/>
      <c r="AI1015" s="20"/>
      <c r="AJ1015" s="20"/>
      <c r="AK1015" s="20"/>
      <c r="AL1015" s="20"/>
      <c r="AM1015" s="20"/>
      <c r="AN1015" s="20"/>
      <c r="AO1015" s="20"/>
      <c r="AP1015" s="20"/>
      <c r="AQ1015" s="20"/>
      <c r="AR1015" s="20"/>
      <c r="AS1015" s="20"/>
      <c r="AT1015" s="20"/>
      <c r="AU1015" s="20"/>
      <c r="AV1015" s="20"/>
      <c r="AW1015" s="20"/>
      <c r="AX1015" s="20"/>
      <c r="AY1015" s="20"/>
      <c r="AZ1015" s="20"/>
    </row>
    <row r="1016" spans="17:52" x14ac:dyDescent="0.35">
      <c r="Q1016" s="20"/>
      <c r="R1016" s="20"/>
      <c r="S1016" s="20"/>
      <c r="T1016" s="20"/>
      <c r="U1016" s="20"/>
      <c r="V1016" s="20"/>
      <c r="W1016" s="20"/>
      <c r="X1016" s="20"/>
      <c r="Y1016" s="20"/>
      <c r="Z1016" s="20"/>
      <c r="AA1016" s="20"/>
      <c r="AB1016" s="20"/>
      <c r="AC1016" s="20"/>
      <c r="AD1016" s="20"/>
      <c r="AE1016" s="20"/>
      <c r="AF1016" s="20"/>
      <c r="AG1016" s="20"/>
      <c r="AH1016" s="20"/>
      <c r="AI1016" s="20"/>
      <c r="AJ1016" s="20"/>
      <c r="AK1016" s="20"/>
      <c r="AL1016" s="20"/>
      <c r="AM1016" s="20"/>
      <c r="AN1016" s="20"/>
      <c r="AO1016" s="20"/>
      <c r="AP1016" s="20"/>
      <c r="AQ1016" s="20"/>
      <c r="AR1016" s="20"/>
      <c r="AS1016" s="20"/>
      <c r="AT1016" s="20"/>
      <c r="AU1016" s="20"/>
      <c r="AV1016" s="20"/>
      <c r="AW1016" s="20"/>
      <c r="AX1016" s="20"/>
      <c r="AY1016" s="20"/>
      <c r="AZ1016" s="20"/>
    </row>
    <row r="1017" spans="17:52" x14ac:dyDescent="0.35">
      <c r="Q1017" s="20"/>
      <c r="R1017" s="20"/>
      <c r="S1017" s="20"/>
      <c r="T1017" s="20"/>
      <c r="U1017" s="20"/>
      <c r="V1017" s="20"/>
      <c r="W1017" s="20"/>
      <c r="X1017" s="20"/>
      <c r="Y1017" s="20"/>
      <c r="Z1017" s="20"/>
      <c r="AA1017" s="20"/>
      <c r="AB1017" s="20"/>
      <c r="AC1017" s="20"/>
      <c r="AD1017" s="20"/>
      <c r="AE1017" s="20"/>
      <c r="AF1017" s="20"/>
      <c r="AG1017" s="20"/>
      <c r="AH1017" s="20"/>
      <c r="AI1017" s="20"/>
      <c r="AJ1017" s="20"/>
      <c r="AK1017" s="20"/>
      <c r="AL1017" s="20"/>
      <c r="AM1017" s="20"/>
      <c r="AN1017" s="20"/>
      <c r="AO1017" s="20"/>
      <c r="AP1017" s="20"/>
      <c r="AQ1017" s="20"/>
      <c r="AR1017" s="20"/>
      <c r="AS1017" s="20"/>
      <c r="AT1017" s="20"/>
      <c r="AU1017" s="20"/>
      <c r="AV1017" s="20"/>
      <c r="AW1017" s="20"/>
      <c r="AX1017" s="20"/>
      <c r="AY1017" s="20"/>
      <c r="AZ1017" s="20"/>
    </row>
    <row r="1018" spans="17:52" x14ac:dyDescent="0.35">
      <c r="Q1018" s="20"/>
      <c r="R1018" s="20"/>
      <c r="S1018" s="20"/>
      <c r="T1018" s="20"/>
      <c r="U1018" s="20"/>
      <c r="V1018" s="20"/>
      <c r="W1018" s="20"/>
      <c r="X1018" s="20"/>
      <c r="Y1018" s="20"/>
      <c r="Z1018" s="20"/>
      <c r="AA1018" s="20"/>
      <c r="AB1018" s="20"/>
      <c r="AC1018" s="20"/>
      <c r="AD1018" s="20"/>
      <c r="AE1018" s="20"/>
      <c r="AF1018" s="20"/>
      <c r="AG1018" s="20"/>
      <c r="AH1018" s="20"/>
      <c r="AI1018" s="20"/>
      <c r="AJ1018" s="20"/>
      <c r="AK1018" s="20"/>
      <c r="AL1018" s="20"/>
      <c r="AM1018" s="20"/>
      <c r="AN1018" s="20"/>
      <c r="AO1018" s="20"/>
      <c r="AP1018" s="20"/>
      <c r="AQ1018" s="20"/>
      <c r="AR1018" s="20"/>
      <c r="AS1018" s="20"/>
      <c r="AT1018" s="20"/>
      <c r="AU1018" s="20"/>
      <c r="AV1018" s="20"/>
      <c r="AW1018" s="20"/>
      <c r="AX1018" s="20"/>
      <c r="AY1018" s="20"/>
      <c r="AZ1018" s="20"/>
    </row>
    <row r="1019" spans="17:52" x14ac:dyDescent="0.35">
      <c r="Q1019" s="20"/>
      <c r="R1019" s="20"/>
      <c r="S1019" s="20"/>
      <c r="T1019" s="20"/>
      <c r="U1019" s="20"/>
      <c r="V1019" s="20"/>
      <c r="W1019" s="20"/>
      <c r="X1019" s="20"/>
      <c r="Y1019" s="20"/>
      <c r="Z1019" s="20"/>
      <c r="AA1019" s="20"/>
      <c r="AB1019" s="20"/>
      <c r="AC1019" s="20"/>
      <c r="AD1019" s="20"/>
      <c r="AE1019" s="20"/>
      <c r="AF1019" s="20"/>
      <c r="AG1019" s="20"/>
      <c r="AH1019" s="20"/>
      <c r="AI1019" s="20"/>
      <c r="AJ1019" s="20"/>
      <c r="AK1019" s="20"/>
      <c r="AL1019" s="20"/>
      <c r="AM1019" s="20"/>
      <c r="AN1019" s="20"/>
      <c r="AO1019" s="20"/>
      <c r="AP1019" s="20"/>
      <c r="AQ1019" s="20"/>
      <c r="AR1019" s="20"/>
      <c r="AS1019" s="20"/>
      <c r="AT1019" s="20"/>
      <c r="AU1019" s="20"/>
      <c r="AV1019" s="20"/>
      <c r="AW1019" s="20"/>
      <c r="AX1019" s="20"/>
      <c r="AY1019" s="20"/>
      <c r="AZ1019" s="20"/>
    </row>
    <row r="1020" spans="17:52" x14ac:dyDescent="0.35">
      <c r="Q1020" s="20"/>
      <c r="R1020" s="20"/>
      <c r="S1020" s="20"/>
      <c r="T1020" s="20"/>
      <c r="U1020" s="20"/>
      <c r="V1020" s="20"/>
      <c r="W1020" s="20"/>
      <c r="X1020" s="20"/>
      <c r="Y1020" s="20"/>
      <c r="Z1020" s="20"/>
      <c r="AA1020" s="20"/>
      <c r="AB1020" s="20"/>
      <c r="AC1020" s="20"/>
      <c r="AD1020" s="20"/>
      <c r="AE1020" s="20"/>
      <c r="AF1020" s="20"/>
      <c r="AG1020" s="20"/>
      <c r="AH1020" s="20"/>
      <c r="AI1020" s="20"/>
      <c r="AJ1020" s="20"/>
      <c r="AK1020" s="20"/>
      <c r="AL1020" s="20"/>
      <c r="AM1020" s="20"/>
      <c r="AN1020" s="20"/>
      <c r="AO1020" s="20"/>
      <c r="AP1020" s="20"/>
      <c r="AQ1020" s="20"/>
      <c r="AR1020" s="20"/>
      <c r="AS1020" s="20"/>
      <c r="AT1020" s="20"/>
      <c r="AU1020" s="20"/>
      <c r="AV1020" s="20"/>
      <c r="AW1020" s="20"/>
      <c r="AX1020" s="20"/>
      <c r="AY1020" s="20"/>
      <c r="AZ1020" s="20"/>
    </row>
    <row r="1021" spans="17:52" x14ac:dyDescent="0.35">
      <c r="Q1021" s="20"/>
      <c r="R1021" s="20"/>
      <c r="S1021" s="20"/>
      <c r="T1021" s="20"/>
      <c r="U1021" s="20"/>
      <c r="V1021" s="20"/>
      <c r="W1021" s="20"/>
      <c r="X1021" s="20"/>
      <c r="Y1021" s="20"/>
      <c r="Z1021" s="20"/>
      <c r="AA1021" s="20"/>
      <c r="AB1021" s="20"/>
      <c r="AC1021" s="20"/>
      <c r="AD1021" s="20"/>
      <c r="AE1021" s="20"/>
      <c r="AF1021" s="20"/>
      <c r="AG1021" s="20"/>
      <c r="AH1021" s="20"/>
      <c r="AI1021" s="20"/>
      <c r="AJ1021" s="20"/>
      <c r="AK1021" s="20"/>
      <c r="AL1021" s="20"/>
      <c r="AM1021" s="20"/>
      <c r="AN1021" s="20"/>
      <c r="AO1021" s="20"/>
      <c r="AP1021" s="20"/>
      <c r="AQ1021" s="20"/>
      <c r="AR1021" s="20"/>
      <c r="AS1021" s="20"/>
      <c r="AT1021" s="20"/>
      <c r="AU1021" s="20"/>
      <c r="AV1021" s="20"/>
      <c r="AW1021" s="20"/>
      <c r="AX1021" s="20"/>
      <c r="AY1021" s="20"/>
      <c r="AZ1021" s="20"/>
    </row>
    <row r="1022" spans="17:52" x14ac:dyDescent="0.35">
      <c r="Q1022" s="20"/>
      <c r="R1022" s="20"/>
      <c r="S1022" s="20"/>
      <c r="T1022" s="20"/>
      <c r="U1022" s="20"/>
      <c r="V1022" s="20"/>
      <c r="W1022" s="20"/>
      <c r="X1022" s="20"/>
      <c r="Y1022" s="20"/>
      <c r="Z1022" s="20"/>
      <c r="AA1022" s="20"/>
      <c r="AB1022" s="20"/>
      <c r="AC1022" s="20"/>
      <c r="AD1022" s="20"/>
      <c r="AE1022" s="20"/>
      <c r="AF1022" s="20"/>
      <c r="AG1022" s="20"/>
      <c r="AH1022" s="20"/>
      <c r="AI1022" s="20"/>
      <c r="AJ1022" s="20"/>
      <c r="AK1022" s="20"/>
      <c r="AL1022" s="20"/>
      <c r="AM1022" s="20"/>
      <c r="AN1022" s="20"/>
      <c r="AO1022" s="20"/>
      <c r="AP1022" s="20"/>
      <c r="AQ1022" s="20"/>
      <c r="AR1022" s="20"/>
      <c r="AS1022" s="20"/>
      <c r="AT1022" s="20"/>
      <c r="AU1022" s="20"/>
      <c r="AV1022" s="20"/>
      <c r="AW1022" s="20"/>
      <c r="AX1022" s="20"/>
      <c r="AY1022" s="20"/>
      <c r="AZ1022" s="20"/>
    </row>
    <row r="1023" spans="17:52" x14ac:dyDescent="0.35">
      <c r="Q1023" s="20"/>
      <c r="R1023" s="20"/>
      <c r="S1023" s="20"/>
      <c r="T1023" s="20"/>
      <c r="U1023" s="20"/>
      <c r="V1023" s="20"/>
      <c r="W1023" s="20"/>
      <c r="X1023" s="20"/>
      <c r="Y1023" s="20"/>
      <c r="Z1023" s="20"/>
      <c r="AA1023" s="20"/>
      <c r="AB1023" s="20"/>
      <c r="AC1023" s="20"/>
      <c r="AD1023" s="20"/>
      <c r="AE1023" s="20"/>
      <c r="AF1023" s="20"/>
      <c r="AG1023" s="20"/>
      <c r="AH1023" s="20"/>
      <c r="AI1023" s="20"/>
      <c r="AJ1023" s="20"/>
      <c r="AK1023" s="20"/>
      <c r="AL1023" s="20"/>
      <c r="AM1023" s="20"/>
      <c r="AN1023" s="20"/>
      <c r="AO1023" s="20"/>
      <c r="AP1023" s="20"/>
      <c r="AQ1023" s="20"/>
      <c r="AR1023" s="20"/>
      <c r="AS1023" s="20"/>
      <c r="AT1023" s="20"/>
      <c r="AU1023" s="20"/>
      <c r="AV1023" s="20"/>
      <c r="AW1023" s="20"/>
      <c r="AX1023" s="20"/>
      <c r="AY1023" s="20"/>
      <c r="AZ1023" s="20"/>
    </row>
    <row r="1024" spans="17:52" x14ac:dyDescent="0.35">
      <c r="Q1024" s="20"/>
      <c r="R1024" s="20"/>
      <c r="S1024" s="20"/>
      <c r="T1024" s="20"/>
      <c r="U1024" s="20"/>
      <c r="V1024" s="20"/>
      <c r="W1024" s="20"/>
      <c r="X1024" s="20"/>
      <c r="Y1024" s="20"/>
      <c r="Z1024" s="20"/>
      <c r="AA1024" s="20"/>
      <c r="AB1024" s="20"/>
      <c r="AC1024" s="20"/>
      <c r="AD1024" s="20"/>
      <c r="AE1024" s="20"/>
      <c r="AF1024" s="20"/>
      <c r="AG1024" s="20"/>
      <c r="AH1024" s="20"/>
      <c r="AI1024" s="20"/>
      <c r="AJ1024" s="20"/>
      <c r="AK1024" s="20"/>
      <c r="AL1024" s="20"/>
      <c r="AM1024" s="20"/>
      <c r="AN1024" s="20"/>
      <c r="AO1024" s="20"/>
      <c r="AP1024" s="20"/>
      <c r="AQ1024" s="20"/>
      <c r="AR1024" s="20"/>
      <c r="AS1024" s="20"/>
      <c r="AT1024" s="20"/>
      <c r="AU1024" s="20"/>
      <c r="AV1024" s="20"/>
      <c r="AW1024" s="20"/>
      <c r="AX1024" s="20"/>
      <c r="AY1024" s="20"/>
      <c r="AZ1024" s="20"/>
    </row>
    <row r="1025" spans="17:52" x14ac:dyDescent="0.35">
      <c r="Q1025" s="20"/>
      <c r="R1025" s="20"/>
      <c r="S1025" s="20"/>
      <c r="T1025" s="20"/>
      <c r="U1025" s="20"/>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c r="AQ1025" s="20"/>
      <c r="AR1025" s="20"/>
      <c r="AS1025" s="20"/>
      <c r="AT1025" s="20"/>
      <c r="AU1025" s="20"/>
      <c r="AV1025" s="20"/>
      <c r="AW1025" s="20"/>
      <c r="AX1025" s="20"/>
      <c r="AY1025" s="20"/>
      <c r="AZ1025" s="20"/>
    </row>
    <row r="1026" spans="17:52" x14ac:dyDescent="0.35">
      <c r="Q1026" s="20"/>
      <c r="R1026" s="20"/>
      <c r="S1026" s="20"/>
      <c r="T1026" s="20"/>
      <c r="U1026" s="20"/>
      <c r="V1026" s="20"/>
      <c r="W1026" s="20"/>
      <c r="X1026" s="20"/>
      <c r="Y1026" s="20"/>
      <c r="Z1026" s="20"/>
      <c r="AA1026" s="20"/>
      <c r="AB1026" s="20"/>
      <c r="AC1026" s="20"/>
      <c r="AD1026" s="20"/>
      <c r="AE1026" s="20"/>
      <c r="AF1026" s="20"/>
      <c r="AG1026" s="20"/>
      <c r="AH1026" s="20"/>
      <c r="AI1026" s="20"/>
      <c r="AJ1026" s="20"/>
      <c r="AK1026" s="20"/>
      <c r="AL1026" s="20"/>
      <c r="AM1026" s="20"/>
      <c r="AN1026" s="20"/>
      <c r="AO1026" s="20"/>
      <c r="AP1026" s="20"/>
      <c r="AQ1026" s="20"/>
      <c r="AR1026" s="20"/>
      <c r="AS1026" s="20"/>
      <c r="AT1026" s="20"/>
      <c r="AU1026" s="20"/>
      <c r="AV1026" s="20"/>
      <c r="AW1026" s="20"/>
      <c r="AX1026" s="20"/>
      <c r="AY1026" s="20"/>
      <c r="AZ1026" s="20"/>
    </row>
    <row r="1027" spans="17:52" x14ac:dyDescent="0.35">
      <c r="Q1027" s="20"/>
      <c r="R1027" s="20"/>
      <c r="S1027" s="20"/>
      <c r="T1027" s="20"/>
      <c r="U1027" s="20"/>
      <c r="V1027" s="20"/>
      <c r="W1027" s="20"/>
      <c r="X1027" s="20"/>
      <c r="Y1027" s="20"/>
      <c r="Z1027" s="20"/>
      <c r="AA1027" s="20"/>
      <c r="AB1027" s="20"/>
      <c r="AC1027" s="20"/>
      <c r="AD1027" s="20"/>
      <c r="AE1027" s="20"/>
      <c r="AF1027" s="20"/>
      <c r="AG1027" s="20"/>
      <c r="AH1027" s="20"/>
      <c r="AI1027" s="20"/>
      <c r="AJ1027" s="20"/>
      <c r="AK1027" s="20"/>
      <c r="AL1027" s="20"/>
      <c r="AM1027" s="20"/>
      <c r="AN1027" s="20"/>
      <c r="AO1027" s="20"/>
      <c r="AP1027" s="20"/>
      <c r="AQ1027" s="20"/>
      <c r="AR1027" s="20"/>
      <c r="AS1027" s="20"/>
      <c r="AT1027" s="20"/>
      <c r="AU1027" s="20"/>
      <c r="AV1027" s="20"/>
      <c r="AW1027" s="20"/>
      <c r="AX1027" s="20"/>
      <c r="AY1027" s="20"/>
      <c r="AZ1027" s="20"/>
    </row>
    <row r="1028" spans="17:52" x14ac:dyDescent="0.35">
      <c r="Q1028" s="20"/>
      <c r="R1028" s="20"/>
      <c r="S1028" s="20"/>
      <c r="T1028" s="20"/>
      <c r="U1028" s="20"/>
      <c r="V1028" s="20"/>
      <c r="W1028" s="20"/>
      <c r="X1028" s="20"/>
      <c r="Y1028" s="20"/>
      <c r="Z1028" s="20"/>
      <c r="AA1028" s="20"/>
      <c r="AB1028" s="20"/>
      <c r="AC1028" s="20"/>
      <c r="AD1028" s="20"/>
      <c r="AE1028" s="20"/>
      <c r="AF1028" s="20"/>
      <c r="AG1028" s="20"/>
      <c r="AH1028" s="20"/>
      <c r="AI1028" s="20"/>
      <c r="AJ1028" s="20"/>
      <c r="AK1028" s="20"/>
      <c r="AL1028" s="20"/>
      <c r="AM1028" s="20"/>
      <c r="AN1028" s="20"/>
      <c r="AO1028" s="20"/>
      <c r="AP1028" s="20"/>
      <c r="AQ1028" s="20"/>
      <c r="AR1028" s="20"/>
      <c r="AS1028" s="20"/>
      <c r="AT1028" s="20"/>
      <c r="AU1028" s="20"/>
      <c r="AV1028" s="20"/>
      <c r="AW1028" s="20"/>
      <c r="AX1028" s="20"/>
      <c r="AY1028" s="20"/>
      <c r="AZ1028" s="20"/>
    </row>
    <row r="1029" spans="17:52" x14ac:dyDescent="0.35">
      <c r="Q1029" s="20"/>
      <c r="R1029" s="20"/>
      <c r="S1029" s="20"/>
      <c r="T1029" s="20"/>
      <c r="U1029" s="20"/>
      <c r="V1029" s="20"/>
      <c r="W1029" s="20"/>
      <c r="X1029" s="20"/>
      <c r="Y1029" s="20"/>
      <c r="Z1029" s="20"/>
      <c r="AA1029" s="20"/>
      <c r="AB1029" s="20"/>
      <c r="AC1029" s="20"/>
      <c r="AD1029" s="20"/>
      <c r="AE1029" s="20"/>
      <c r="AF1029" s="20"/>
      <c r="AG1029" s="20"/>
      <c r="AH1029" s="20"/>
      <c r="AI1029" s="20"/>
      <c r="AJ1029" s="20"/>
      <c r="AK1029" s="20"/>
      <c r="AL1029" s="20"/>
      <c r="AM1029" s="20"/>
      <c r="AN1029" s="20"/>
      <c r="AO1029" s="20"/>
      <c r="AP1029" s="20"/>
      <c r="AQ1029" s="20"/>
      <c r="AR1029" s="20"/>
      <c r="AS1029" s="20"/>
      <c r="AT1029" s="20"/>
      <c r="AU1029" s="20"/>
      <c r="AV1029" s="20"/>
      <c r="AW1029" s="20"/>
      <c r="AX1029" s="20"/>
      <c r="AY1029" s="20"/>
      <c r="AZ1029" s="20"/>
    </row>
    <row r="1030" spans="17:52" x14ac:dyDescent="0.35">
      <c r="Q1030" s="20"/>
      <c r="R1030" s="20"/>
      <c r="S1030" s="20"/>
      <c r="T1030" s="20"/>
      <c r="U1030" s="20"/>
      <c r="V1030" s="20"/>
      <c r="W1030" s="20"/>
      <c r="X1030" s="20"/>
      <c r="Y1030" s="20"/>
      <c r="Z1030" s="20"/>
      <c r="AA1030" s="20"/>
      <c r="AB1030" s="20"/>
      <c r="AC1030" s="20"/>
      <c r="AD1030" s="20"/>
      <c r="AE1030" s="20"/>
      <c r="AF1030" s="20"/>
      <c r="AG1030" s="20"/>
      <c r="AH1030" s="20"/>
      <c r="AI1030" s="20"/>
      <c r="AJ1030" s="20"/>
      <c r="AK1030" s="20"/>
      <c r="AL1030" s="20"/>
      <c r="AM1030" s="20"/>
      <c r="AN1030" s="20"/>
      <c r="AO1030" s="20"/>
      <c r="AP1030" s="20"/>
      <c r="AQ1030" s="20"/>
      <c r="AR1030" s="20"/>
      <c r="AS1030" s="20"/>
      <c r="AT1030" s="20"/>
      <c r="AU1030" s="20"/>
      <c r="AV1030" s="20"/>
      <c r="AW1030" s="20"/>
      <c r="AX1030" s="20"/>
      <c r="AY1030" s="20"/>
      <c r="AZ1030" s="20"/>
    </row>
    <row r="1031" spans="17:52" x14ac:dyDescent="0.35">
      <c r="Q1031" s="20"/>
      <c r="R1031" s="20"/>
      <c r="S1031" s="20"/>
      <c r="T1031" s="20"/>
      <c r="U1031" s="20"/>
      <c r="V1031" s="20"/>
      <c r="W1031" s="20"/>
      <c r="X1031" s="20"/>
      <c r="Y1031" s="20"/>
      <c r="Z1031" s="20"/>
      <c r="AA1031" s="20"/>
      <c r="AB1031" s="20"/>
      <c r="AC1031" s="20"/>
      <c r="AD1031" s="20"/>
      <c r="AE1031" s="20"/>
      <c r="AF1031" s="20"/>
      <c r="AG1031" s="20"/>
      <c r="AH1031" s="20"/>
      <c r="AI1031" s="20"/>
      <c r="AJ1031" s="20"/>
      <c r="AK1031" s="20"/>
      <c r="AL1031" s="20"/>
      <c r="AM1031" s="20"/>
      <c r="AN1031" s="20"/>
      <c r="AO1031" s="20"/>
      <c r="AP1031" s="20"/>
      <c r="AQ1031" s="20"/>
      <c r="AR1031" s="20"/>
      <c r="AS1031" s="20"/>
      <c r="AT1031" s="20"/>
      <c r="AU1031" s="20"/>
      <c r="AV1031" s="20"/>
      <c r="AW1031" s="20"/>
      <c r="AX1031" s="20"/>
      <c r="AY1031" s="20"/>
      <c r="AZ1031" s="20"/>
    </row>
    <row r="1032" spans="17:52" x14ac:dyDescent="0.35">
      <c r="Q1032" s="20"/>
      <c r="R1032" s="20"/>
      <c r="S1032" s="20"/>
      <c r="T1032" s="20"/>
      <c r="U1032" s="20"/>
      <c r="V1032" s="20"/>
      <c r="W1032" s="20"/>
      <c r="X1032" s="20"/>
      <c r="Y1032" s="20"/>
      <c r="Z1032" s="20"/>
      <c r="AA1032" s="20"/>
      <c r="AB1032" s="20"/>
      <c r="AC1032" s="20"/>
      <c r="AD1032" s="20"/>
      <c r="AE1032" s="20"/>
      <c r="AF1032" s="20"/>
      <c r="AG1032" s="20"/>
      <c r="AH1032" s="20"/>
      <c r="AI1032" s="20"/>
      <c r="AJ1032" s="20"/>
      <c r="AK1032" s="20"/>
      <c r="AL1032" s="20"/>
      <c r="AM1032" s="20"/>
      <c r="AN1032" s="20"/>
      <c r="AO1032" s="20"/>
      <c r="AP1032" s="20"/>
      <c r="AQ1032" s="20"/>
      <c r="AR1032" s="20"/>
      <c r="AS1032" s="20"/>
      <c r="AT1032" s="20"/>
      <c r="AU1032" s="20"/>
      <c r="AV1032" s="20"/>
      <c r="AW1032" s="20"/>
      <c r="AX1032" s="20"/>
      <c r="AY1032" s="20"/>
      <c r="AZ1032" s="20"/>
    </row>
    <row r="1033" spans="17:52" x14ac:dyDescent="0.35">
      <c r="Q1033" s="20"/>
      <c r="R1033" s="20"/>
      <c r="S1033" s="20"/>
      <c r="T1033" s="20"/>
      <c r="U1033" s="20"/>
      <c r="V1033" s="20"/>
      <c r="W1033" s="20"/>
      <c r="X1033" s="20"/>
      <c r="Y1033" s="20"/>
      <c r="Z1033" s="20"/>
      <c r="AA1033" s="20"/>
      <c r="AB1033" s="20"/>
      <c r="AC1033" s="20"/>
      <c r="AD1033" s="20"/>
      <c r="AE1033" s="20"/>
      <c r="AF1033" s="20"/>
      <c r="AG1033" s="20"/>
      <c r="AH1033" s="20"/>
      <c r="AI1033" s="20"/>
      <c r="AJ1033" s="20"/>
      <c r="AK1033" s="20"/>
      <c r="AL1033" s="20"/>
      <c r="AM1033" s="20"/>
      <c r="AN1033" s="20"/>
      <c r="AO1033" s="20"/>
      <c r="AP1033" s="20"/>
      <c r="AQ1033" s="20"/>
      <c r="AR1033" s="20"/>
      <c r="AS1033" s="20"/>
      <c r="AT1033" s="20"/>
      <c r="AU1033" s="20"/>
      <c r="AV1033" s="20"/>
      <c r="AW1033" s="20"/>
      <c r="AX1033" s="20"/>
      <c r="AY1033" s="20"/>
      <c r="AZ1033" s="20"/>
    </row>
    <row r="1034" spans="17:52" x14ac:dyDescent="0.35">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c r="AX1034" s="20"/>
      <c r="AY1034" s="20"/>
      <c r="AZ1034" s="20"/>
    </row>
    <row r="1035" spans="17:52" x14ac:dyDescent="0.35">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row>
    <row r="1036" spans="17:52" x14ac:dyDescent="0.35">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c r="AX1036" s="20"/>
      <c r="AY1036" s="20"/>
      <c r="AZ1036" s="20"/>
    </row>
    <row r="1037" spans="17:52" x14ac:dyDescent="0.35">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row>
    <row r="1038" spans="17:52" x14ac:dyDescent="0.35">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c r="AW1038" s="20"/>
      <c r="AX1038" s="20"/>
      <c r="AY1038" s="20"/>
      <c r="AZ1038" s="20"/>
    </row>
    <row r="1039" spans="17:52" x14ac:dyDescent="0.35">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c r="AY1039" s="20"/>
      <c r="AZ1039" s="20"/>
    </row>
    <row r="1040" spans="17:52" x14ac:dyDescent="0.35">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c r="AW1040" s="20"/>
      <c r="AX1040" s="20"/>
      <c r="AY1040" s="20"/>
      <c r="AZ1040" s="20"/>
    </row>
    <row r="1041" spans="17:52" x14ac:dyDescent="0.35">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row>
    <row r="1042" spans="17:52" x14ac:dyDescent="0.35">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c r="AW1042" s="20"/>
      <c r="AX1042" s="20"/>
      <c r="AY1042" s="20"/>
      <c r="AZ1042" s="20"/>
    </row>
    <row r="1043" spans="17:52" x14ac:dyDescent="0.35">
      <c r="Q1043" s="20"/>
      <c r="R1043" s="20"/>
      <c r="S1043" s="20"/>
      <c r="T1043" s="20"/>
      <c r="U1043" s="20"/>
      <c r="V1043" s="20"/>
      <c r="W1043" s="20"/>
      <c r="X1043" s="20"/>
      <c r="Y1043" s="20"/>
      <c r="Z1043" s="20"/>
      <c r="AA1043" s="20"/>
      <c r="AB1043" s="20"/>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row>
    <row r="1044" spans="17:52" x14ac:dyDescent="0.35">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c r="AW1044" s="20"/>
      <c r="AX1044" s="20"/>
      <c r="AY1044" s="20"/>
      <c r="AZ1044" s="20"/>
    </row>
    <row r="1045" spans="17:52" x14ac:dyDescent="0.35">
      <c r="Q1045" s="20"/>
      <c r="R1045" s="20"/>
      <c r="S1045" s="20"/>
      <c r="T1045" s="20"/>
      <c r="U1045" s="20"/>
      <c r="V1045" s="20"/>
      <c r="W1045" s="20"/>
      <c r="X1045" s="20"/>
      <c r="Y1045" s="20"/>
      <c r="Z1045" s="20"/>
      <c r="AA1045" s="20"/>
      <c r="AB1045" s="20"/>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c r="AY1045" s="20"/>
      <c r="AZ1045" s="20"/>
    </row>
    <row r="1046" spans="17:52" x14ac:dyDescent="0.35">
      <c r="Q1046" s="20"/>
      <c r="R1046" s="20"/>
      <c r="S1046" s="20"/>
      <c r="T1046" s="20"/>
      <c r="U1046" s="20"/>
      <c r="V1046" s="20"/>
      <c r="W1046" s="20"/>
      <c r="X1046" s="20"/>
      <c r="Y1046" s="20"/>
      <c r="Z1046" s="20"/>
      <c r="AA1046" s="20"/>
      <c r="AB1046" s="20"/>
      <c r="AC1046" s="20"/>
      <c r="AD1046" s="20"/>
      <c r="AE1046" s="20"/>
      <c r="AF1046" s="20"/>
      <c r="AG1046" s="20"/>
      <c r="AH1046" s="20"/>
      <c r="AI1046" s="20"/>
      <c r="AJ1046" s="20"/>
      <c r="AK1046" s="20"/>
      <c r="AL1046" s="20"/>
      <c r="AM1046" s="20"/>
      <c r="AN1046" s="20"/>
      <c r="AO1046" s="20"/>
      <c r="AP1046" s="20"/>
      <c r="AQ1046" s="20"/>
      <c r="AR1046" s="20"/>
      <c r="AS1046" s="20"/>
      <c r="AT1046" s="20"/>
      <c r="AU1046" s="20"/>
      <c r="AV1046" s="20"/>
      <c r="AW1046" s="20"/>
      <c r="AX1046" s="20"/>
      <c r="AY1046" s="20"/>
      <c r="AZ1046" s="20"/>
    </row>
    <row r="1047" spans="17:52" x14ac:dyDescent="0.35">
      <c r="Q1047" s="20"/>
      <c r="R1047" s="20"/>
      <c r="S1047" s="20"/>
      <c r="T1047" s="20"/>
      <c r="U1047" s="20"/>
      <c r="V1047" s="20"/>
      <c r="W1047" s="20"/>
      <c r="X1047" s="20"/>
      <c r="Y1047" s="20"/>
      <c r="Z1047" s="20"/>
      <c r="AA1047" s="20"/>
      <c r="AB1047" s="20"/>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c r="AY1047" s="20"/>
      <c r="AZ1047" s="20"/>
    </row>
    <row r="1048" spans="17:52" x14ac:dyDescent="0.35">
      <c r="Q1048" s="20"/>
      <c r="R1048" s="20"/>
      <c r="S1048" s="20"/>
      <c r="T1048" s="20"/>
      <c r="U1048" s="20"/>
      <c r="V1048" s="20"/>
      <c r="W1048" s="20"/>
      <c r="X1048" s="20"/>
      <c r="Y1048" s="20"/>
      <c r="Z1048" s="20"/>
      <c r="AA1048" s="20"/>
      <c r="AB1048" s="20"/>
      <c r="AC1048" s="20"/>
      <c r="AD1048" s="20"/>
      <c r="AE1048" s="20"/>
      <c r="AF1048" s="20"/>
      <c r="AG1048" s="20"/>
      <c r="AH1048" s="20"/>
      <c r="AI1048" s="20"/>
      <c r="AJ1048" s="20"/>
      <c r="AK1048" s="20"/>
      <c r="AL1048" s="20"/>
      <c r="AM1048" s="20"/>
      <c r="AN1048" s="20"/>
      <c r="AO1048" s="20"/>
      <c r="AP1048" s="20"/>
      <c r="AQ1048" s="20"/>
      <c r="AR1048" s="20"/>
      <c r="AS1048" s="20"/>
      <c r="AT1048" s="20"/>
      <c r="AU1048" s="20"/>
      <c r="AV1048" s="20"/>
      <c r="AW1048" s="20"/>
      <c r="AX1048" s="20"/>
      <c r="AY1048" s="20"/>
      <c r="AZ1048" s="20"/>
    </row>
    <row r="1049" spans="17:52" x14ac:dyDescent="0.35">
      <c r="Q1049" s="20"/>
      <c r="R1049" s="20"/>
      <c r="S1049" s="20"/>
      <c r="T1049" s="20"/>
      <c r="U1049" s="20"/>
      <c r="V1049" s="20"/>
      <c r="W1049" s="20"/>
      <c r="X1049" s="20"/>
      <c r="Y1049" s="20"/>
      <c r="Z1049" s="20"/>
      <c r="AA1049" s="20"/>
      <c r="AB1049" s="20"/>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c r="AY1049" s="20"/>
      <c r="AZ1049" s="20"/>
    </row>
    <row r="1050" spans="17:52" x14ac:dyDescent="0.35">
      <c r="Q1050" s="20"/>
      <c r="R1050" s="20"/>
      <c r="S1050" s="20"/>
      <c r="T1050" s="20"/>
      <c r="U1050" s="20"/>
      <c r="V1050" s="20"/>
      <c r="W1050" s="20"/>
      <c r="X1050" s="20"/>
      <c r="Y1050" s="20"/>
      <c r="Z1050" s="20"/>
      <c r="AA1050" s="20"/>
      <c r="AB1050" s="20"/>
      <c r="AC1050" s="20"/>
      <c r="AD1050" s="20"/>
      <c r="AE1050" s="20"/>
      <c r="AF1050" s="20"/>
      <c r="AG1050" s="20"/>
      <c r="AH1050" s="20"/>
      <c r="AI1050" s="20"/>
      <c r="AJ1050" s="20"/>
      <c r="AK1050" s="20"/>
      <c r="AL1050" s="20"/>
      <c r="AM1050" s="20"/>
      <c r="AN1050" s="20"/>
      <c r="AO1050" s="20"/>
      <c r="AP1050" s="20"/>
      <c r="AQ1050" s="20"/>
      <c r="AR1050" s="20"/>
      <c r="AS1050" s="20"/>
      <c r="AT1050" s="20"/>
      <c r="AU1050" s="20"/>
      <c r="AV1050" s="20"/>
      <c r="AW1050" s="20"/>
      <c r="AX1050" s="20"/>
      <c r="AY1050" s="20"/>
      <c r="AZ1050" s="20"/>
    </row>
  </sheetData>
  <pageMargins left="0.25" right="0.25" top="0.75" bottom="0.75" header="0.3" footer="0.3"/>
  <pageSetup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87"/>
  <sheetViews>
    <sheetView showGridLines="0" topLeftCell="A46" zoomScale="85" zoomScaleNormal="85" workbookViewId="0">
      <selection activeCell="V89" sqref="V89"/>
    </sheetView>
  </sheetViews>
  <sheetFormatPr defaultColWidth="8.86328125" defaultRowHeight="13.5" outlineLevelCol="1" x14ac:dyDescent="0.35"/>
  <cols>
    <col min="1" max="1" width="50.86328125" style="22" customWidth="1"/>
    <col min="2" max="2" width="15.86328125" style="22" hidden="1" customWidth="1" outlineLevel="1"/>
    <col min="3" max="3" width="15.86328125" style="144" hidden="1" customWidth="1" outlineLevel="1"/>
    <col min="4" max="4" width="17.1328125" style="144" hidden="1" customWidth="1" outlineLevel="1"/>
    <col min="5" max="5" width="4.3984375" style="22" hidden="1" customWidth="1" outlineLevel="1"/>
    <col min="6" max="6" width="15.73046875" style="22" hidden="1" customWidth="1" outlineLevel="1"/>
    <col min="7" max="7" width="15.73046875" style="144" hidden="1" customWidth="1" outlineLevel="1"/>
    <col min="8" max="8" width="16.265625" style="144" hidden="1" customWidth="1" outlineLevel="1"/>
    <col min="9" max="9" width="3.59765625" style="144" customWidth="1" collapsed="1"/>
    <col min="10" max="10" width="11.3984375" style="216" bestFit="1" customWidth="1"/>
    <col min="11" max="11" width="11.86328125" style="144" bestFit="1" customWidth="1"/>
    <col min="12" max="13" width="11.3984375" style="144" bestFit="1" customWidth="1"/>
    <col min="14" max="15" width="15.73046875" style="144" customWidth="1"/>
    <col min="16" max="16" width="3.265625" style="144" customWidth="1"/>
    <col min="17" max="17" width="11.3984375" style="216" bestFit="1" customWidth="1"/>
    <col min="18" max="18" width="11.86328125" style="144" bestFit="1" customWidth="1"/>
    <col min="19" max="20" width="11.3984375" style="144" bestFit="1" customWidth="1"/>
    <col min="21" max="22" width="15.73046875" style="144" customWidth="1"/>
    <col min="23" max="16384" width="8.86328125" style="22"/>
  </cols>
  <sheetData>
    <row r="1" spans="1:22" ht="13.9" x14ac:dyDescent="0.4">
      <c r="A1" s="38" t="s">
        <v>116</v>
      </c>
      <c r="B1" s="216"/>
      <c r="E1" s="216"/>
      <c r="F1" s="216"/>
      <c r="J1" s="144"/>
      <c r="Q1" s="144"/>
    </row>
    <row r="2" spans="1:22" ht="29.25" customHeight="1" x14ac:dyDescent="0.4">
      <c r="A2" s="216"/>
      <c r="B2" s="362" t="s">
        <v>117</v>
      </c>
      <c r="C2" s="363"/>
      <c r="D2" s="364"/>
      <c r="E2" s="216"/>
      <c r="F2" s="362" t="s">
        <v>118</v>
      </c>
      <c r="G2" s="363"/>
      <c r="H2" s="364"/>
      <c r="I2" s="220"/>
      <c r="J2" s="362" t="s">
        <v>117</v>
      </c>
      <c r="K2" s="363"/>
      <c r="L2" s="363"/>
      <c r="M2" s="363"/>
      <c r="N2" s="363"/>
      <c r="O2" s="364"/>
      <c r="P2" s="220"/>
      <c r="Q2" s="362" t="s">
        <v>118</v>
      </c>
      <c r="R2" s="363"/>
      <c r="S2" s="363"/>
      <c r="T2" s="363"/>
      <c r="U2" s="363"/>
      <c r="V2" s="364"/>
    </row>
    <row r="3" spans="1:22" ht="14.45" customHeight="1" x14ac:dyDescent="0.4">
      <c r="A3" s="216"/>
      <c r="B3" s="183" t="s">
        <v>119</v>
      </c>
      <c r="C3" s="190" t="s">
        <v>120</v>
      </c>
      <c r="D3" s="190" t="s">
        <v>119</v>
      </c>
      <c r="E3" s="216"/>
      <c r="F3" s="183" t="s">
        <v>119</v>
      </c>
      <c r="G3" s="190" t="s">
        <v>120</v>
      </c>
      <c r="H3" s="190" t="s">
        <v>119</v>
      </c>
      <c r="I3" s="221"/>
      <c r="J3" s="226" t="s">
        <v>119</v>
      </c>
      <c r="K3" s="224" t="s">
        <v>121</v>
      </c>
      <c r="L3" s="224" t="s">
        <v>120</v>
      </c>
      <c r="M3" s="224" t="s">
        <v>119</v>
      </c>
      <c r="N3" s="224" t="s">
        <v>120</v>
      </c>
      <c r="O3" s="224" t="s">
        <v>119</v>
      </c>
      <c r="P3" s="221"/>
      <c r="Q3" s="226" t="s">
        <v>119</v>
      </c>
      <c r="R3" s="224" t="s">
        <v>121</v>
      </c>
      <c r="S3" s="224" t="s">
        <v>120</v>
      </c>
      <c r="T3" s="224" t="s">
        <v>119</v>
      </c>
      <c r="U3" s="224" t="s">
        <v>120</v>
      </c>
      <c r="V3" s="224" t="s">
        <v>119</v>
      </c>
    </row>
    <row r="4" spans="1:22" ht="46.5" customHeight="1" x14ac:dyDescent="0.4">
      <c r="A4" s="216"/>
      <c r="B4" s="225" t="s">
        <v>122</v>
      </c>
      <c r="C4" s="194" t="s">
        <v>123</v>
      </c>
      <c r="D4" s="194" t="s">
        <v>123</v>
      </c>
      <c r="E4" s="195"/>
      <c r="F4" s="225" t="s">
        <v>122</v>
      </c>
      <c r="G4" s="194" t="s">
        <v>123</v>
      </c>
      <c r="H4" s="194" t="s">
        <v>123</v>
      </c>
      <c r="I4" s="222"/>
      <c r="J4" s="225" t="s">
        <v>124</v>
      </c>
      <c r="K4" s="225" t="s">
        <v>125</v>
      </c>
      <c r="L4" s="225" t="s">
        <v>266</v>
      </c>
      <c r="M4" s="225" t="s">
        <v>266</v>
      </c>
      <c r="N4" s="315" t="s">
        <v>265</v>
      </c>
      <c r="O4" s="315" t="s">
        <v>265</v>
      </c>
      <c r="P4" s="222"/>
      <c r="Q4" s="225" t="s">
        <v>124</v>
      </c>
      <c r="R4" s="225" t="s">
        <v>127</v>
      </c>
      <c r="S4" s="225" t="s">
        <v>126</v>
      </c>
      <c r="T4" s="225" t="s">
        <v>126</v>
      </c>
      <c r="U4" s="315" t="s">
        <v>265</v>
      </c>
      <c r="V4" s="315" t="s">
        <v>265</v>
      </c>
    </row>
    <row r="5" spans="1:22" ht="13.9" x14ac:dyDescent="0.35">
      <c r="A5" s="152" t="s">
        <v>112</v>
      </c>
      <c r="B5" s="193"/>
      <c r="C5" s="191"/>
      <c r="D5" s="191"/>
      <c r="E5" s="146"/>
      <c r="F5" s="167"/>
      <c r="G5" s="172"/>
      <c r="H5" s="206"/>
      <c r="I5" s="146"/>
      <c r="J5" s="167"/>
      <c r="K5" s="223"/>
      <c r="L5" s="223"/>
      <c r="M5" s="223"/>
      <c r="N5" s="223"/>
      <c r="O5" s="223"/>
      <c r="P5" s="146"/>
      <c r="Q5" s="167"/>
      <c r="R5" s="223"/>
      <c r="S5" s="223"/>
      <c r="T5" s="223"/>
      <c r="U5" s="223"/>
      <c r="V5" s="223"/>
    </row>
    <row r="6" spans="1:22" x14ac:dyDescent="0.35">
      <c r="A6" s="82" t="s">
        <v>96</v>
      </c>
      <c r="B6" s="161">
        <v>0.12</v>
      </c>
      <c r="C6" s="162">
        <v>0.24047813497661269</v>
      </c>
      <c r="D6" s="162">
        <v>0.24444589365679728</v>
      </c>
      <c r="E6" s="216"/>
      <c r="F6" s="161">
        <v>0.11</v>
      </c>
      <c r="G6" s="172">
        <v>0.24739468364367792</v>
      </c>
      <c r="H6" s="161">
        <v>0.24845442561919973</v>
      </c>
      <c r="I6" s="172"/>
      <c r="J6" s="161">
        <v>0.24444589365679728</v>
      </c>
      <c r="K6" s="161">
        <v>0.1172276571049576</v>
      </c>
      <c r="L6" s="161">
        <v>8.804023030391385E-2</v>
      </c>
      <c r="M6" s="161">
        <v>0.10169491525423721</v>
      </c>
      <c r="N6" s="161">
        <v>2.5210084033613477E-2</v>
      </c>
      <c r="O6" s="161">
        <v>7.3854806482646362E-2</v>
      </c>
      <c r="P6" s="172"/>
      <c r="Q6" s="161">
        <v>0.24845442561919973</v>
      </c>
      <c r="R6" s="161">
        <v>0.12251867964174466</v>
      </c>
      <c r="S6" s="161">
        <v>9.13192157147793E-2</v>
      </c>
      <c r="T6" s="161">
        <v>0.10589509493857975</v>
      </c>
      <c r="U6" s="161">
        <v>2.7853134329678897E-2</v>
      </c>
      <c r="V6" s="161">
        <v>7.7453339262753065E-2</v>
      </c>
    </row>
    <row r="7" spans="1:22" x14ac:dyDescent="0.35">
      <c r="A7" s="83" t="s">
        <v>97</v>
      </c>
      <c r="B7" s="161">
        <v>0.2</v>
      </c>
      <c r="C7" s="162">
        <v>0.75421443020903545</v>
      </c>
      <c r="D7" s="162">
        <v>0.64598397498534277</v>
      </c>
      <c r="E7" s="216"/>
      <c r="F7" s="161">
        <v>0.2</v>
      </c>
      <c r="G7" s="172">
        <v>0.75658871126325022</v>
      </c>
      <c r="H7" s="161">
        <v>0.64793727274712887</v>
      </c>
      <c r="I7" s="172"/>
      <c r="J7" s="161">
        <v>0.64598397498534277</v>
      </c>
      <c r="K7" s="161">
        <v>0.15211900084198704</v>
      </c>
      <c r="L7" s="161">
        <v>7.5195822454308128E-2</v>
      </c>
      <c r="M7" s="161">
        <v>0.11226836196402003</v>
      </c>
      <c r="N7" s="161">
        <v>1.2944222169922335E-2</v>
      </c>
      <c r="O7" s="161">
        <v>7.6017866345988672E-2</v>
      </c>
      <c r="P7" s="172"/>
      <c r="Q7" s="161">
        <v>0.64793727274712887</v>
      </c>
      <c r="R7" s="161">
        <v>0.15225948100087622</v>
      </c>
      <c r="S7" s="161">
        <v>7.5308245886414604E-2</v>
      </c>
      <c r="T7" s="161">
        <v>0.11238701370381435</v>
      </c>
      <c r="U7" s="161">
        <v>1.4939142692855383E-2</v>
      </c>
      <c r="V7" s="161">
        <v>7.6862167221641534E-2</v>
      </c>
    </row>
    <row r="8" spans="1:22" x14ac:dyDescent="0.35">
      <c r="A8" s="83" t="s">
        <v>98</v>
      </c>
      <c r="B8" s="161">
        <v>-0.35</v>
      </c>
      <c r="C8" s="164" t="s">
        <v>128</v>
      </c>
      <c r="D8" s="164" t="s">
        <v>128</v>
      </c>
      <c r="E8" s="216"/>
      <c r="F8" s="161">
        <v>-0.35</v>
      </c>
      <c r="G8" s="204" t="s">
        <v>128</v>
      </c>
      <c r="H8" s="163" t="s">
        <v>128</v>
      </c>
      <c r="I8" s="204"/>
      <c r="J8" s="163" t="s">
        <v>128</v>
      </c>
      <c r="K8" s="258" t="s">
        <v>128</v>
      </c>
      <c r="L8" s="258" t="s">
        <v>128</v>
      </c>
      <c r="M8" s="258" t="s">
        <v>128</v>
      </c>
      <c r="N8" s="258" t="s">
        <v>128</v>
      </c>
      <c r="O8" s="258" t="s">
        <v>128</v>
      </c>
      <c r="P8" s="257"/>
      <c r="Q8" s="163" t="s">
        <v>128</v>
      </c>
      <c r="R8" s="258" t="s">
        <v>128</v>
      </c>
      <c r="S8" s="258" t="s">
        <v>128</v>
      </c>
      <c r="T8" s="258" t="s">
        <v>128</v>
      </c>
      <c r="U8" s="258">
        <v>0</v>
      </c>
      <c r="V8" s="258">
        <v>-1</v>
      </c>
    </row>
    <row r="9" spans="1:22" x14ac:dyDescent="0.35">
      <c r="A9" s="84" t="s">
        <v>100</v>
      </c>
      <c r="B9" s="165">
        <v>0.09</v>
      </c>
      <c r="C9" s="166">
        <v>8.8149058923673113E-2</v>
      </c>
      <c r="D9" s="166">
        <v>0.12397130782918124</v>
      </c>
      <c r="E9" s="216"/>
      <c r="F9" s="165">
        <v>0.09</v>
      </c>
      <c r="G9" s="205">
        <v>9.6198283945030647E-2</v>
      </c>
      <c r="H9" s="165">
        <v>0.12854248418106573</v>
      </c>
      <c r="I9" s="172"/>
      <c r="J9" s="165">
        <v>0.12397130782918124</v>
      </c>
      <c r="K9" s="259">
        <v>0.10247058823529387</v>
      </c>
      <c r="L9" s="259">
        <v>9.036812909732754E-2</v>
      </c>
      <c r="M9" s="259">
        <v>9.5954385012218188E-2</v>
      </c>
      <c r="N9" s="259">
        <v>3.0170362615399522E-2</v>
      </c>
      <c r="O9" s="259">
        <v>7.205587442085612E-2</v>
      </c>
      <c r="P9" s="260"/>
      <c r="Q9" s="165">
        <v>0.12854248418106573</v>
      </c>
      <c r="R9" s="259">
        <v>0.10980954874702051</v>
      </c>
      <c r="S9" s="259">
        <v>9.449762059373297E-2</v>
      </c>
      <c r="T9" s="259">
        <v>0.10155022047616481</v>
      </c>
      <c r="U9" s="259">
        <v>3.3078864347892874E-2</v>
      </c>
      <c r="V9" s="259">
        <v>7.6624185743512804E-2</v>
      </c>
    </row>
    <row r="10" spans="1:22" x14ac:dyDescent="0.35">
      <c r="A10" s="85"/>
      <c r="B10" s="161"/>
      <c r="C10" s="162"/>
      <c r="D10" s="162"/>
      <c r="E10" s="216"/>
      <c r="F10" s="161"/>
      <c r="G10" s="172"/>
      <c r="H10" s="161"/>
      <c r="I10" s="172"/>
      <c r="J10" s="161"/>
      <c r="K10" s="261"/>
      <c r="L10" s="261"/>
      <c r="M10" s="261"/>
      <c r="N10" s="261"/>
      <c r="O10" s="261"/>
      <c r="P10" s="260"/>
      <c r="Q10" s="161"/>
      <c r="R10" s="261"/>
      <c r="S10" s="261"/>
      <c r="T10" s="261"/>
      <c r="U10" s="261"/>
      <c r="V10" s="261"/>
    </row>
    <row r="11" spans="1:22" x14ac:dyDescent="0.35">
      <c r="A11" s="85" t="s">
        <v>101</v>
      </c>
      <c r="B11" s="161"/>
      <c r="C11" s="162"/>
      <c r="D11" s="162"/>
      <c r="E11" s="216"/>
      <c r="F11" s="161"/>
      <c r="G11" s="172"/>
      <c r="H11" s="161"/>
      <c r="I11" s="172"/>
      <c r="J11" s="161"/>
      <c r="K11" s="261"/>
      <c r="L11" s="261"/>
      <c r="M11" s="261"/>
      <c r="N11" s="261"/>
      <c r="O11" s="261"/>
      <c r="P11" s="260"/>
      <c r="Q11" s="161"/>
      <c r="R11" s="261"/>
      <c r="S11" s="261"/>
      <c r="T11" s="261"/>
      <c r="U11" s="261"/>
      <c r="V11" s="261"/>
    </row>
    <row r="12" spans="1:22" x14ac:dyDescent="0.35">
      <c r="A12" s="86" t="s">
        <v>102</v>
      </c>
      <c r="B12" s="161">
        <v>0.13</v>
      </c>
      <c r="C12" s="162">
        <v>2.1079453324067562E-2</v>
      </c>
      <c r="D12" s="162">
        <v>3.6806445705914639E-2</v>
      </c>
      <c r="E12" s="216"/>
      <c r="F12" s="161">
        <v>0.13</v>
      </c>
      <c r="G12" s="172">
        <v>3.328752478464822E-2</v>
      </c>
      <c r="H12" s="161">
        <v>4.3978686647867124E-2</v>
      </c>
      <c r="I12" s="172"/>
      <c r="J12" s="161">
        <v>3.6806445705914639E-2</v>
      </c>
      <c r="K12" s="261">
        <v>0.14547253834735283</v>
      </c>
      <c r="L12" s="261">
        <v>0.13702487095260449</v>
      </c>
      <c r="M12" s="261">
        <v>0.14113680154142588</v>
      </c>
      <c r="N12" s="261">
        <v>0.124941506785213</v>
      </c>
      <c r="O12" s="261">
        <v>0.13563364604865649</v>
      </c>
      <c r="P12" s="260"/>
      <c r="Q12" s="161">
        <v>4.3978686647867124E-2</v>
      </c>
      <c r="R12" s="261">
        <v>0.15642820186291659</v>
      </c>
      <c r="S12" s="261">
        <v>0.14421077091535092</v>
      </c>
      <c r="T12" s="261">
        <v>0.15014230598964259</v>
      </c>
      <c r="U12" s="261">
        <v>0.12876071300104758</v>
      </c>
      <c r="V12" s="261">
        <v>0.14284866641497493</v>
      </c>
    </row>
    <row r="13" spans="1:22" x14ac:dyDescent="0.35">
      <c r="A13" s="87" t="s">
        <v>103</v>
      </c>
      <c r="B13" s="161">
        <v>0.09</v>
      </c>
      <c r="C13" s="162">
        <v>8.1613058089294283E-2</v>
      </c>
      <c r="D13" s="162">
        <v>0.19042262574321067</v>
      </c>
      <c r="E13" s="216"/>
      <c r="F13" s="161">
        <v>0.09</v>
      </c>
      <c r="G13" s="172">
        <v>8.7234491007613615E-2</v>
      </c>
      <c r="H13" s="161">
        <v>0.19293891020256793</v>
      </c>
      <c r="I13" s="172"/>
      <c r="J13" s="161">
        <v>0.19042262574321067</v>
      </c>
      <c r="K13" s="261">
        <v>0.2085365853658537</v>
      </c>
      <c r="L13" s="261">
        <v>3.2594175794816958E-2</v>
      </c>
      <c r="M13" s="261">
        <v>0.10236982105432856</v>
      </c>
      <c r="N13" s="261">
        <v>-9.3498904309715206E-2</v>
      </c>
      <c r="O13" s="261">
        <v>2.434529582929186E-2</v>
      </c>
      <c r="P13" s="260"/>
      <c r="Q13" s="161">
        <v>0.19293891020256793</v>
      </c>
      <c r="R13" s="261">
        <v>0.21477049320037786</v>
      </c>
      <c r="S13" s="261">
        <v>3.5726274058334416E-2</v>
      </c>
      <c r="T13" s="261">
        <v>0.10660774849878536</v>
      </c>
      <c r="U13" s="261">
        <v>-8.9952432892027007E-2</v>
      </c>
      <c r="V13" s="261">
        <v>2.8229486145936598E-2</v>
      </c>
    </row>
    <row r="14" spans="1:22" x14ac:dyDescent="0.35">
      <c r="A14" s="86" t="s">
        <v>104</v>
      </c>
      <c r="B14" s="161">
        <v>-0.01</v>
      </c>
      <c r="C14" s="162">
        <v>0.26812918951858622</v>
      </c>
      <c r="D14" s="162">
        <v>0.31862745098039219</v>
      </c>
      <c r="E14" s="216"/>
      <c r="F14" s="161">
        <v>-0.01</v>
      </c>
      <c r="G14" s="172">
        <v>0.26980441260424048</v>
      </c>
      <c r="H14" s="161">
        <v>0.31845073082239522</v>
      </c>
      <c r="I14" s="172"/>
      <c r="J14" s="161">
        <v>0.31862745098039219</v>
      </c>
      <c r="K14" s="261">
        <v>-0.13917841814837517</v>
      </c>
      <c r="L14" s="261">
        <v>0.12657388999337305</v>
      </c>
      <c r="M14" s="261">
        <v>-1.1464968152866314E-2</v>
      </c>
      <c r="N14" s="261">
        <v>2.4252679075014001E-2</v>
      </c>
      <c r="O14" s="261">
        <v>1.4247913698351082E-3</v>
      </c>
      <c r="P14" s="260"/>
      <c r="Q14" s="161">
        <v>0.31845073082239522</v>
      </c>
      <c r="R14" s="261">
        <v>-0.13797642353041895</v>
      </c>
      <c r="S14" s="261">
        <v>0.1269721146762646</v>
      </c>
      <c r="T14" s="261">
        <v>-1.0611259986126784E-2</v>
      </c>
      <c r="U14" s="261">
        <v>2.3640719317741338E-2</v>
      </c>
      <c r="V14" s="261">
        <v>1.7541140786933866E-3</v>
      </c>
    </row>
    <row r="15" spans="1:22" x14ac:dyDescent="0.35">
      <c r="A15" s="86" t="s">
        <v>105</v>
      </c>
      <c r="B15" s="161">
        <v>0.01</v>
      </c>
      <c r="C15" s="162">
        <v>0.13585746102449908</v>
      </c>
      <c r="D15" s="162">
        <v>-0.11117166212534048</v>
      </c>
      <c r="E15" s="216"/>
      <c r="F15" s="161">
        <v>0.01</v>
      </c>
      <c r="G15" s="172">
        <v>0.14918262854666026</v>
      </c>
      <c r="H15" s="161">
        <v>-0.10425616439081496</v>
      </c>
      <c r="I15" s="172"/>
      <c r="J15" s="161">
        <v>-0.11117166212534048</v>
      </c>
      <c r="K15" s="261">
        <v>-8.1743869209808476E-3</v>
      </c>
      <c r="L15" s="261">
        <v>-2.4937655860349482E-3</v>
      </c>
      <c r="M15" s="261">
        <v>-5.2083333333334068E-3</v>
      </c>
      <c r="N15" s="261">
        <v>0.35127478753541097</v>
      </c>
      <c r="O15" s="261">
        <v>0.10704727921498661</v>
      </c>
      <c r="P15" s="260"/>
      <c r="Q15" s="161">
        <v>-0.10425616439081496</v>
      </c>
      <c r="R15" s="261">
        <v>1.5977301338726067E-3</v>
      </c>
      <c r="S15" s="261">
        <v>4.2818327822032459E-3</v>
      </c>
      <c r="T15" s="261">
        <v>3.0026082832701755E-3</v>
      </c>
      <c r="U15" s="261">
        <v>0.35297337931893347</v>
      </c>
      <c r="V15" s="261">
        <v>0.11352953839255372</v>
      </c>
    </row>
    <row r="16" spans="1:22" x14ac:dyDescent="0.35">
      <c r="A16" s="88" t="s">
        <v>106</v>
      </c>
      <c r="B16" s="165">
        <v>0.09</v>
      </c>
      <c r="C16" s="166">
        <v>8.8149058923673557E-2</v>
      </c>
      <c r="D16" s="166">
        <v>0.12397130782918153</v>
      </c>
      <c r="E16" s="216"/>
      <c r="F16" s="165">
        <v>0.09</v>
      </c>
      <c r="G16" s="205">
        <v>9.6198283945024499E-2</v>
      </c>
      <c r="H16" s="165">
        <v>0.12854248418106209</v>
      </c>
      <c r="I16" s="172"/>
      <c r="J16" s="165">
        <v>0.12397130782918153</v>
      </c>
      <c r="K16" s="259">
        <v>0.10247058823529387</v>
      </c>
      <c r="L16" s="259">
        <v>9.0368129097327193E-2</v>
      </c>
      <c r="M16" s="259">
        <v>9.595438501221859E-2</v>
      </c>
      <c r="N16" s="259">
        <v>3.0170362615399307E-2</v>
      </c>
      <c r="O16" s="259">
        <v>7.2055874420855967E-2</v>
      </c>
      <c r="P16" s="260"/>
      <c r="Q16" s="165">
        <v>0.12854248418106209</v>
      </c>
      <c r="R16" s="259">
        <v>0.10980954874701736</v>
      </c>
      <c r="S16" s="259">
        <v>9.494136674438089E-2</v>
      </c>
      <c r="T16" s="259">
        <v>0.10179107667652428</v>
      </c>
      <c r="U16" s="259">
        <v>3.307886434789576E-2</v>
      </c>
      <c r="V16" s="259">
        <v>7.6773883628498296E-2</v>
      </c>
    </row>
    <row r="17" spans="1:22" x14ac:dyDescent="0.35">
      <c r="A17" s="89"/>
      <c r="B17" s="161"/>
      <c r="C17" s="162"/>
      <c r="D17" s="162"/>
      <c r="E17" s="216"/>
      <c r="F17" s="161"/>
      <c r="G17" s="172"/>
      <c r="H17" s="161"/>
      <c r="I17" s="172"/>
      <c r="J17" s="161"/>
      <c r="K17" s="261"/>
      <c r="L17" s="261"/>
      <c r="M17" s="261"/>
      <c r="N17" s="261"/>
      <c r="O17" s="261"/>
      <c r="P17" s="260"/>
      <c r="Q17" s="161"/>
      <c r="R17" s="261"/>
      <c r="S17" s="261"/>
      <c r="T17" s="261"/>
      <c r="U17" s="261"/>
      <c r="V17" s="261"/>
    </row>
    <row r="18" spans="1:22" x14ac:dyDescent="0.35">
      <c r="A18" s="89" t="s">
        <v>107</v>
      </c>
      <c r="B18" s="161">
        <v>0.11</v>
      </c>
      <c r="C18" s="162">
        <v>0.26791436963983128</v>
      </c>
      <c r="D18" s="162">
        <v>0.23430646137214373</v>
      </c>
      <c r="E18" s="216"/>
      <c r="F18" s="161">
        <v>0.11</v>
      </c>
      <c r="G18" s="172">
        <v>0.27403320445119711</v>
      </c>
      <c r="H18" s="161">
        <v>0.23809507664968657</v>
      </c>
      <c r="I18" s="172"/>
      <c r="J18" s="161">
        <v>0.23430646137214373</v>
      </c>
      <c r="K18" s="261">
        <v>0.11661858554069399</v>
      </c>
      <c r="L18" s="261">
        <v>9.4918504314477625E-2</v>
      </c>
      <c r="M18" s="261">
        <v>0.10528073471091623</v>
      </c>
      <c r="N18" s="261">
        <v>3.0447051834249391E-2</v>
      </c>
      <c r="O18" s="261">
        <v>7.8351727639560748E-2</v>
      </c>
      <c r="P18" s="260"/>
      <c r="Q18" s="161">
        <v>0.23809507664968657</v>
      </c>
      <c r="R18" s="261">
        <v>0.12216819074325062</v>
      </c>
      <c r="S18" s="261">
        <v>9.8190906981092035E-2</v>
      </c>
      <c r="T18" s="261">
        <v>0.10958369684623728</v>
      </c>
      <c r="U18" s="261">
        <v>3.3086878905497871E-2</v>
      </c>
      <c r="V18" s="261">
        <v>8.201792385663248E-2</v>
      </c>
    </row>
    <row r="19" spans="1:22" x14ac:dyDescent="0.35">
      <c r="A19" s="89" t="s">
        <v>97</v>
      </c>
      <c r="B19" s="161">
        <v>0.2</v>
      </c>
      <c r="C19" s="162">
        <v>0.75421443020903545</v>
      </c>
      <c r="D19" s="162">
        <v>0.64598397498534277</v>
      </c>
      <c r="E19" s="216"/>
      <c r="F19" s="161">
        <v>0.2</v>
      </c>
      <c r="G19" s="172">
        <v>0.75658871126325022</v>
      </c>
      <c r="H19" s="161">
        <v>0.64793727274712887</v>
      </c>
      <c r="I19" s="172"/>
      <c r="J19" s="161">
        <v>0.64598397498534277</v>
      </c>
      <c r="K19" s="261">
        <v>0.15211900084198704</v>
      </c>
      <c r="L19" s="261">
        <v>7.5195822454308128E-2</v>
      </c>
      <c r="M19" s="261">
        <v>0.11226836196402003</v>
      </c>
      <c r="N19" s="261">
        <v>1.2944222169922335E-2</v>
      </c>
      <c r="O19" s="261">
        <v>7.6017866345988672E-2</v>
      </c>
      <c r="P19" s="260"/>
      <c r="Q19" s="161">
        <v>0.64793727274712887</v>
      </c>
      <c r="R19" s="261">
        <v>0.15225948100087622</v>
      </c>
      <c r="S19" s="261">
        <v>7.5308245886414604E-2</v>
      </c>
      <c r="T19" s="261">
        <v>0.11238701370381435</v>
      </c>
      <c r="U19" s="261">
        <v>1.4939142692855383E-2</v>
      </c>
      <c r="V19" s="261">
        <v>7.6862167221641534E-2</v>
      </c>
    </row>
    <row r="20" spans="1:22" ht="13.9" x14ac:dyDescent="0.4">
      <c r="A20" s="90" t="s">
        <v>108</v>
      </c>
      <c r="B20" s="165">
        <v>0.09</v>
      </c>
      <c r="C20" s="166">
        <v>0.11007173671706261</v>
      </c>
      <c r="D20" s="166">
        <v>0.1047401522317716</v>
      </c>
      <c r="E20" s="160"/>
      <c r="F20" s="165">
        <v>0.08</v>
      </c>
      <c r="G20" s="205">
        <v>0.11758430645820384</v>
      </c>
      <c r="H20" s="165">
        <v>0.10920644232934928</v>
      </c>
      <c r="I20" s="172"/>
      <c r="J20" s="165">
        <v>0.1047401522317716</v>
      </c>
      <c r="K20" s="259">
        <v>0.10055865921787685</v>
      </c>
      <c r="L20" s="259">
        <v>0.10361501266405737</v>
      </c>
      <c r="M20" s="259">
        <v>0.1021615746890471</v>
      </c>
      <c r="N20" s="259">
        <v>3.8515786047521136E-2</v>
      </c>
      <c r="O20" s="259">
        <v>7.9405717832344264E-2</v>
      </c>
      <c r="P20" s="260"/>
      <c r="Q20" s="165">
        <v>0.10920644232934928</v>
      </c>
      <c r="R20" s="259">
        <v>0.10844625887843998</v>
      </c>
      <c r="S20" s="259">
        <v>0.10832639647554908</v>
      </c>
      <c r="T20" s="259">
        <v>0.10832461705142328</v>
      </c>
      <c r="U20" s="259">
        <v>4.1456210992337268E-2</v>
      </c>
      <c r="V20" s="259">
        <v>8.4355824659804651E-2</v>
      </c>
    </row>
    <row r="21" spans="1:22" x14ac:dyDescent="0.35">
      <c r="A21" s="89"/>
      <c r="B21" s="161"/>
      <c r="C21" s="162"/>
      <c r="D21" s="162"/>
      <c r="E21" s="216"/>
      <c r="F21" s="161"/>
      <c r="G21" s="172"/>
      <c r="H21" s="161"/>
      <c r="I21" s="172"/>
      <c r="J21" s="161"/>
      <c r="K21" s="261"/>
      <c r="L21" s="261"/>
      <c r="M21" s="261"/>
      <c r="N21" s="261"/>
      <c r="O21" s="261"/>
      <c r="P21" s="260"/>
      <c r="Q21" s="161"/>
      <c r="R21" s="261"/>
      <c r="S21" s="261"/>
      <c r="T21" s="261"/>
      <c r="U21" s="261"/>
      <c r="V21" s="261"/>
    </row>
    <row r="22" spans="1:22" x14ac:dyDescent="0.35">
      <c r="A22" s="90" t="s">
        <v>22</v>
      </c>
      <c r="B22" s="165">
        <v>0.11</v>
      </c>
      <c r="C22" s="166">
        <v>-5.012946972820171E-2</v>
      </c>
      <c r="D22" s="166">
        <v>0.30678017117802886</v>
      </c>
      <c r="E22" s="216"/>
      <c r="F22" s="165">
        <v>0.1</v>
      </c>
      <c r="G22" s="205">
        <v>-4.0273445327386179E-2</v>
      </c>
      <c r="H22" s="165">
        <v>0.31171226571561417</v>
      </c>
      <c r="I22" s="172"/>
      <c r="J22" s="165">
        <v>0.30678017117802886</v>
      </c>
      <c r="K22" s="259">
        <v>0.12479999999999995</v>
      </c>
      <c r="L22" s="259">
        <v>-3.2546786004882481E-3</v>
      </c>
      <c r="M22" s="259">
        <v>3.9913700107874893E-2</v>
      </c>
      <c r="N22" s="259">
        <v>-2.7950310559006274E-2</v>
      </c>
      <c r="O22" s="259">
        <v>1.2094207511139255E-2</v>
      </c>
      <c r="P22" s="260"/>
      <c r="Q22" s="165">
        <v>0.31171226571561417</v>
      </c>
      <c r="R22" s="259">
        <v>0.12786652104568669</v>
      </c>
      <c r="S22" s="259">
        <v>3.9580822874109008E-4</v>
      </c>
      <c r="T22" s="259">
        <v>4.3832993879948268E-2</v>
      </c>
      <c r="U22" s="259">
        <v>-2.6002797906570511E-2</v>
      </c>
      <c r="V22" s="259">
        <v>1.5183579019104004E-2</v>
      </c>
    </row>
    <row r="23" spans="1:22" x14ac:dyDescent="0.35">
      <c r="A23" s="216"/>
      <c r="B23" s="161"/>
      <c r="C23" s="162"/>
      <c r="D23" s="162"/>
      <c r="E23" s="216"/>
      <c r="F23" s="161"/>
      <c r="G23" s="162"/>
      <c r="H23" s="162"/>
      <c r="I23" s="172"/>
      <c r="J23" s="161"/>
      <c r="K23" s="261"/>
      <c r="L23" s="261"/>
      <c r="M23" s="261"/>
      <c r="N23" s="261"/>
      <c r="O23" s="261"/>
      <c r="P23" s="260"/>
      <c r="Q23" s="161"/>
      <c r="R23" s="261"/>
      <c r="S23" s="261"/>
      <c r="T23" s="261"/>
      <c r="U23" s="261"/>
      <c r="V23" s="261"/>
    </row>
    <row r="24" spans="1:22" ht="13.9" x14ac:dyDescent="0.35">
      <c r="A24" s="152" t="s">
        <v>2</v>
      </c>
      <c r="B24" s="161"/>
      <c r="C24" s="162"/>
      <c r="D24" s="162"/>
      <c r="E24" s="20"/>
      <c r="F24" s="161"/>
      <c r="G24" s="162"/>
      <c r="H24" s="162"/>
      <c r="I24" s="172"/>
      <c r="J24" s="161"/>
      <c r="K24" s="261"/>
      <c r="L24" s="261"/>
      <c r="M24" s="261"/>
      <c r="N24" s="261"/>
      <c r="O24" s="261"/>
      <c r="P24" s="260"/>
      <c r="Q24" s="161"/>
      <c r="R24" s="261"/>
      <c r="S24" s="261"/>
      <c r="T24" s="261"/>
      <c r="U24" s="261"/>
      <c r="V24" s="261"/>
    </row>
    <row r="25" spans="1:22" x14ac:dyDescent="0.35">
      <c r="A25" s="82" t="s">
        <v>96</v>
      </c>
      <c r="B25" s="161">
        <v>0.14000000000000001</v>
      </c>
      <c r="C25" s="162">
        <v>0.10097822656989605</v>
      </c>
      <c r="D25" s="162">
        <v>0.15811421290397312</v>
      </c>
      <c r="E25" s="216"/>
      <c r="F25" s="161">
        <v>0.14000000000000001</v>
      </c>
      <c r="G25" s="162">
        <v>0.14725447778204243</v>
      </c>
      <c r="H25" s="162">
        <v>0.13412993977478105</v>
      </c>
      <c r="I25" s="172"/>
      <c r="J25" s="161">
        <v>0.15811421290397312</v>
      </c>
      <c r="K25" s="261">
        <v>-3.1548757170172061E-2</v>
      </c>
      <c r="L25" s="261">
        <v>6.5642458100558632E-2</v>
      </c>
      <c r="M25" s="261">
        <v>1.7688679245283018E-2</v>
      </c>
      <c r="N25" s="261">
        <v>3.790215954164828E-2</v>
      </c>
      <c r="O25" s="261">
        <v>2.4734982332155514E-2</v>
      </c>
      <c r="P25" s="260"/>
      <c r="Q25" s="161">
        <v>0.13412993977478105</v>
      </c>
      <c r="R25" s="261">
        <v>4.8847608638740929E-2</v>
      </c>
      <c r="S25" s="261">
        <v>0.13020291351746943</v>
      </c>
      <c r="T25" s="261">
        <v>9.0717361768129168E-2</v>
      </c>
      <c r="U25" s="261">
        <v>8.9995669020351457E-2</v>
      </c>
      <c r="V25" s="261">
        <v>9.0457728339363122E-2</v>
      </c>
    </row>
    <row r="26" spans="1:22" x14ac:dyDescent="0.35">
      <c r="A26" s="83" t="s">
        <v>97</v>
      </c>
      <c r="B26" s="161">
        <v>0.25</v>
      </c>
      <c r="C26" s="162">
        <v>0.62100456621004574</v>
      </c>
      <c r="D26" s="162">
        <v>0.3763837638376385</v>
      </c>
      <c r="E26" s="216"/>
      <c r="F26" s="161">
        <v>0.28000000000000003</v>
      </c>
      <c r="G26" s="162">
        <v>0.69827394374299379</v>
      </c>
      <c r="H26" s="162">
        <v>0.32571688513515434</v>
      </c>
      <c r="I26" s="172"/>
      <c r="J26" s="161">
        <v>0.3763837638376385</v>
      </c>
      <c r="K26" s="261">
        <v>-0.59041394335511976</v>
      </c>
      <c r="L26" s="261">
        <v>0.51655629139072845</v>
      </c>
      <c r="M26" s="261">
        <v>-0.31639344262295077</v>
      </c>
      <c r="N26" s="261">
        <v>0.71428571428571441</v>
      </c>
      <c r="O26" s="261">
        <v>-0.10863874345549733</v>
      </c>
      <c r="P26" s="260"/>
      <c r="Q26" s="161">
        <v>0.32571688513515434</v>
      </c>
      <c r="R26" s="261">
        <v>-0.55809358432149658</v>
      </c>
      <c r="S26" s="261">
        <v>0.63413086387991091</v>
      </c>
      <c r="T26" s="261">
        <v>-0.26108222081946492</v>
      </c>
      <c r="U26" s="261">
        <v>0.79159852463971725</v>
      </c>
      <c r="V26" s="261">
        <v>-3.8527099931043376E-2</v>
      </c>
    </row>
    <row r="27" spans="1:22" x14ac:dyDescent="0.35">
      <c r="A27" s="83" t="s">
        <v>98</v>
      </c>
      <c r="B27" s="164" t="s">
        <v>128</v>
      </c>
      <c r="C27" s="164" t="s">
        <v>128</v>
      </c>
      <c r="D27" s="164" t="s">
        <v>128</v>
      </c>
      <c r="E27" s="216"/>
      <c r="F27" s="164" t="s">
        <v>128</v>
      </c>
      <c r="G27" s="164" t="s">
        <v>128</v>
      </c>
      <c r="H27" s="164" t="s">
        <v>128</v>
      </c>
      <c r="I27" s="204"/>
      <c r="J27" s="163" t="s">
        <v>128</v>
      </c>
      <c r="K27" s="258" t="s">
        <v>128</v>
      </c>
      <c r="L27" s="258" t="s">
        <v>128</v>
      </c>
      <c r="M27" s="258" t="s">
        <v>128</v>
      </c>
      <c r="N27" s="258" t="s">
        <v>128</v>
      </c>
      <c r="O27" s="258" t="s">
        <v>128</v>
      </c>
      <c r="P27" s="257"/>
      <c r="Q27" s="163" t="s">
        <v>128</v>
      </c>
      <c r="R27" s="258" t="s">
        <v>128</v>
      </c>
      <c r="S27" s="258" t="s">
        <v>128</v>
      </c>
      <c r="T27" s="258" t="s">
        <v>128</v>
      </c>
      <c r="U27" s="258" t="s">
        <v>128</v>
      </c>
      <c r="V27" s="258" t="s">
        <v>128</v>
      </c>
    </row>
    <row r="28" spans="1:22" x14ac:dyDescent="0.35">
      <c r="A28" s="84" t="s">
        <v>100</v>
      </c>
      <c r="B28" s="165">
        <v>0.14000000000000001</v>
      </c>
      <c r="C28" s="166">
        <v>5.0620181025813012E-2</v>
      </c>
      <c r="D28" s="166">
        <v>0.13079470198675489</v>
      </c>
      <c r="E28" s="216"/>
      <c r="F28" s="165">
        <v>0.13</v>
      </c>
      <c r="G28" s="166">
        <v>9.3898419918867007E-2</v>
      </c>
      <c r="H28" s="166">
        <v>0.10960617566178329</v>
      </c>
      <c r="I28" s="172"/>
      <c r="J28" s="165">
        <v>0.13079470198675489</v>
      </c>
      <c r="K28" s="259">
        <v>0.12553582363747706</v>
      </c>
      <c r="L28" s="259">
        <v>3.1547320981472123E-2</v>
      </c>
      <c r="M28" s="259">
        <v>7.3829201101928407E-2</v>
      </c>
      <c r="N28" s="259">
        <v>-1.1347517730496481E-2</v>
      </c>
      <c r="O28" s="259">
        <v>4.2471714534377682E-2</v>
      </c>
      <c r="P28" s="260"/>
      <c r="Q28" s="165">
        <v>0.10960617566178329</v>
      </c>
      <c r="R28" s="259">
        <v>0.21856936186402667</v>
      </c>
      <c r="S28" s="259">
        <v>9.3008422031043342E-2</v>
      </c>
      <c r="T28" s="259">
        <v>0.14845906050015295</v>
      </c>
      <c r="U28" s="259">
        <v>3.9323002977049985E-2</v>
      </c>
      <c r="V28" s="259">
        <v>0.10710283993554938</v>
      </c>
    </row>
    <row r="29" spans="1:22" x14ac:dyDescent="0.35">
      <c r="A29" s="85"/>
      <c r="B29" s="161"/>
      <c r="C29" s="162"/>
      <c r="D29" s="162"/>
      <c r="E29" s="216"/>
      <c r="F29" s="161"/>
      <c r="G29" s="162"/>
      <c r="H29" s="162"/>
      <c r="I29" s="172"/>
      <c r="J29" s="161"/>
      <c r="K29" s="261"/>
      <c r="L29" s="261"/>
      <c r="M29" s="261"/>
      <c r="N29" s="261"/>
      <c r="O29" s="261"/>
      <c r="P29" s="260"/>
      <c r="Q29" s="161"/>
      <c r="R29" s="261"/>
      <c r="S29" s="261"/>
      <c r="T29" s="261"/>
      <c r="U29" s="261"/>
      <c r="V29" s="261"/>
    </row>
    <row r="30" spans="1:22" x14ac:dyDescent="0.35">
      <c r="A30" s="85" t="s">
        <v>101</v>
      </c>
      <c r="B30" s="161"/>
      <c r="C30" s="162"/>
      <c r="D30" s="162"/>
      <c r="E30" s="216"/>
      <c r="F30" s="161"/>
      <c r="G30" s="162"/>
      <c r="H30" s="162"/>
      <c r="I30" s="172"/>
      <c r="J30" s="161"/>
      <c r="K30" s="261"/>
      <c r="L30" s="261"/>
      <c r="M30" s="261"/>
      <c r="N30" s="261"/>
      <c r="O30" s="261"/>
      <c r="P30" s="260"/>
      <c r="Q30" s="161"/>
      <c r="R30" s="261"/>
      <c r="S30" s="261"/>
      <c r="T30" s="261"/>
      <c r="U30" s="261"/>
      <c r="V30" s="261"/>
    </row>
    <row r="31" spans="1:22" x14ac:dyDescent="0.35">
      <c r="A31" s="86" t="s">
        <v>102</v>
      </c>
      <c r="B31" s="161">
        <v>0.16</v>
      </c>
      <c r="C31" s="162">
        <v>0.23167155425219937</v>
      </c>
      <c r="D31" s="162">
        <v>0.30723192019950135</v>
      </c>
      <c r="E31" s="216"/>
      <c r="F31" s="161">
        <v>0.16</v>
      </c>
      <c r="G31" s="162">
        <v>0.27934015970670284</v>
      </c>
      <c r="H31" s="162">
        <v>0.27373092154321321</v>
      </c>
      <c r="I31" s="172"/>
      <c r="J31" s="161">
        <v>0.30723192019950135</v>
      </c>
      <c r="K31" s="261">
        <v>0.27838827838827807</v>
      </c>
      <c r="L31" s="261">
        <v>0.15748031496062992</v>
      </c>
      <c r="M31" s="261">
        <v>0.21337849280270973</v>
      </c>
      <c r="N31" s="261">
        <v>0.18999999999999986</v>
      </c>
      <c r="O31" s="261">
        <v>0.20550252667040986</v>
      </c>
      <c r="P31" s="260"/>
      <c r="Q31" s="161">
        <v>0.27373092154321321</v>
      </c>
      <c r="R31" s="261">
        <v>0.38429191721558659</v>
      </c>
      <c r="S31" s="261">
        <v>0.23087536244434478</v>
      </c>
      <c r="T31" s="261">
        <v>0.3006857252738776</v>
      </c>
      <c r="U31" s="261">
        <v>0.24979732186144205</v>
      </c>
      <c r="V31" s="261">
        <v>0.28300117896454346</v>
      </c>
    </row>
    <row r="32" spans="1:22" x14ac:dyDescent="0.35">
      <c r="A32" s="87" t="s">
        <v>103</v>
      </c>
      <c r="B32" s="161">
        <v>0.12</v>
      </c>
      <c r="C32" s="162">
        <v>-0.11121951219512201</v>
      </c>
      <c r="D32" s="162">
        <v>3.3138401559454189E-2</v>
      </c>
      <c r="E32" s="216"/>
      <c r="F32" s="161">
        <v>0.11</v>
      </c>
      <c r="G32" s="162">
        <v>-7.0880276113387125E-2</v>
      </c>
      <c r="H32" s="162">
        <v>1.7711733462489693E-2</v>
      </c>
      <c r="I32" s="172"/>
      <c r="J32" s="161">
        <v>3.3138401559454189E-2</v>
      </c>
      <c r="K32" s="261">
        <v>1.8789144050104355E-2</v>
      </c>
      <c r="L32" s="261">
        <v>-3.2312925170068008E-2</v>
      </c>
      <c r="M32" s="261">
        <v>-9.3720712277413319E-3</v>
      </c>
      <c r="N32" s="261">
        <v>-0.17261904761904773</v>
      </c>
      <c r="O32" s="261">
        <v>-7.2455434157561796E-2</v>
      </c>
      <c r="P32" s="260"/>
      <c r="Q32" s="161">
        <v>1.7711733462489693E-2</v>
      </c>
      <c r="R32" s="261">
        <v>0.10522941763820585</v>
      </c>
      <c r="S32" s="261">
        <v>2.002796204721893E-2</v>
      </c>
      <c r="T32" s="261">
        <v>5.749781749652938E-2</v>
      </c>
      <c r="U32" s="261">
        <v>-0.13400035974900582</v>
      </c>
      <c r="V32" s="261">
        <v>-1.8640815004081268E-2</v>
      </c>
    </row>
    <row r="33" spans="1:22" x14ac:dyDescent="0.35">
      <c r="A33" s="86" t="s">
        <v>104</v>
      </c>
      <c r="B33" s="161">
        <v>0.21</v>
      </c>
      <c r="C33" s="162">
        <v>0.18483412322274886</v>
      </c>
      <c r="D33" s="162">
        <v>0.12443292287751126</v>
      </c>
      <c r="E33" s="216"/>
      <c r="F33" s="161">
        <v>0.18</v>
      </c>
      <c r="G33" s="162">
        <v>0.23157096167648478</v>
      </c>
      <c r="H33" s="162">
        <v>0.11095121707944301</v>
      </c>
      <c r="I33" s="172"/>
      <c r="J33" s="161">
        <v>0.12443292287751126</v>
      </c>
      <c r="K33" s="261">
        <v>0.10460251046025106</v>
      </c>
      <c r="L33" s="261">
        <v>-4.3352601156069363E-2</v>
      </c>
      <c r="M33" s="261">
        <v>1.7094017094017096E-2</v>
      </c>
      <c r="N33" s="261">
        <v>4.0000000000000036E-2</v>
      </c>
      <c r="O33" s="261">
        <v>2.6395939086294357E-2</v>
      </c>
      <c r="P33" s="260"/>
      <c r="Q33" s="161">
        <v>0.11095121707944301</v>
      </c>
      <c r="R33" s="261">
        <v>0.19206355756468516</v>
      </c>
      <c r="S33" s="261">
        <v>1.5941575279357943E-2</v>
      </c>
      <c r="T33" s="261">
        <v>8.643088923708013E-2</v>
      </c>
      <c r="U33" s="261">
        <v>9.5892905329917635E-2</v>
      </c>
      <c r="V33" s="261">
        <v>9.0368514182245632E-2</v>
      </c>
    </row>
    <row r="34" spans="1:22" x14ac:dyDescent="0.35">
      <c r="A34" s="86" t="s">
        <v>105</v>
      </c>
      <c r="B34" s="161">
        <v>0.09</v>
      </c>
      <c r="C34" s="162">
        <v>-1.5552099533437015E-2</v>
      </c>
      <c r="D34" s="162">
        <v>7.7055779183438797E-2</v>
      </c>
      <c r="E34" s="216"/>
      <c r="F34" s="161">
        <v>0.09</v>
      </c>
      <c r="G34" s="162">
        <v>2.4192873464946984E-2</v>
      </c>
      <c r="H34" s="162">
        <v>5.4172514558817303E-2</v>
      </c>
      <c r="I34" s="172"/>
      <c r="J34" s="161">
        <v>7.7055779183438797E-2</v>
      </c>
      <c r="K34" s="261">
        <v>5.1490514905149012E-2</v>
      </c>
      <c r="L34" s="261">
        <v>-7.0093457943924574E-3</v>
      </c>
      <c r="M34" s="261">
        <v>2.0075282308657575E-2</v>
      </c>
      <c r="N34" s="261">
        <v>-8.5778781038374816E-2</v>
      </c>
      <c r="O34" s="261">
        <v>-1.7741935483870992E-2</v>
      </c>
      <c r="P34" s="260"/>
      <c r="Q34" s="161">
        <v>5.4172514558817303E-2</v>
      </c>
      <c r="R34" s="261">
        <v>0.13683096380771481</v>
      </c>
      <c r="S34" s="261">
        <v>5.1825489030606235E-2</v>
      </c>
      <c r="T34" s="261">
        <v>9.0486079423784685E-2</v>
      </c>
      <c r="U34" s="261">
        <v>-3.3830268237410595E-2</v>
      </c>
      <c r="V34" s="261">
        <v>4.4730561217313995E-2</v>
      </c>
    </row>
    <row r="35" spans="1:22" x14ac:dyDescent="0.35">
      <c r="A35" s="88" t="s">
        <v>106</v>
      </c>
      <c r="B35" s="165">
        <v>0.14000000000000001</v>
      </c>
      <c r="C35" s="166">
        <v>5.0620181025812824E-2</v>
      </c>
      <c r="D35" s="166">
        <v>0.13079470198675502</v>
      </c>
      <c r="E35" s="216"/>
      <c r="F35" s="165">
        <v>0.13</v>
      </c>
      <c r="G35" s="166">
        <v>9.3902598258749206E-2</v>
      </c>
      <c r="H35" s="166">
        <v>0.10960774028983056</v>
      </c>
      <c r="I35" s="172"/>
      <c r="J35" s="165">
        <v>0.13079470198675502</v>
      </c>
      <c r="K35" s="259">
        <v>0.12553582363747667</v>
      </c>
      <c r="L35" s="259">
        <v>3.1547320981472268E-2</v>
      </c>
      <c r="M35" s="259">
        <v>7.3829201101928574E-2</v>
      </c>
      <c r="N35" s="259">
        <v>-1.1347517730496481E-2</v>
      </c>
      <c r="O35" s="259">
        <v>4.2471714534377682E-2</v>
      </c>
      <c r="P35" s="260"/>
      <c r="Q35" s="165">
        <v>0.10960774028983056</v>
      </c>
      <c r="R35" s="259">
        <v>0.21856936186403469</v>
      </c>
      <c r="S35" s="259">
        <v>9.300842203104169E-2</v>
      </c>
      <c r="T35" s="259">
        <v>0.14845906050015203</v>
      </c>
      <c r="U35" s="259">
        <v>3.9323002977047834E-2</v>
      </c>
      <c r="V35" s="259">
        <v>0.10710283993554852</v>
      </c>
    </row>
    <row r="36" spans="1:22" x14ac:dyDescent="0.35">
      <c r="A36" s="89"/>
      <c r="B36" s="161"/>
      <c r="C36" s="162"/>
      <c r="D36" s="162"/>
      <c r="E36" s="216"/>
      <c r="F36" s="161"/>
      <c r="G36" s="162"/>
      <c r="H36" s="162"/>
      <c r="I36" s="172"/>
      <c r="J36" s="161"/>
      <c r="K36" s="261"/>
      <c r="L36" s="261"/>
      <c r="M36" s="261"/>
      <c r="N36" s="261"/>
      <c r="O36" s="261"/>
      <c r="P36" s="260"/>
      <c r="Q36" s="161"/>
      <c r="R36" s="261"/>
      <c r="S36" s="261"/>
      <c r="T36" s="261"/>
      <c r="U36" s="261"/>
      <c r="V36" s="261"/>
    </row>
    <row r="37" spans="1:22" x14ac:dyDescent="0.35">
      <c r="A37" s="89" t="s">
        <v>107</v>
      </c>
      <c r="B37" s="161">
        <v>0.15</v>
      </c>
      <c r="C37" s="162">
        <v>0.15793780687397707</v>
      </c>
      <c r="D37" s="162">
        <v>0.16458820472850097</v>
      </c>
      <c r="E37" s="216"/>
      <c r="F37" s="161">
        <v>0.15</v>
      </c>
      <c r="G37" s="162">
        <v>0.25573470809261156</v>
      </c>
      <c r="H37" s="162">
        <v>0.1481083671103566</v>
      </c>
      <c r="I37" s="172"/>
      <c r="J37" s="161">
        <v>0.16458820472850097</v>
      </c>
      <c r="K37" s="261">
        <v>-6.8430656934306569E-2</v>
      </c>
      <c r="L37" s="261">
        <v>9.5408163265306212E-2</v>
      </c>
      <c r="M37" s="261">
        <v>8.9113680154142318E-3</v>
      </c>
      <c r="N37" s="261">
        <v>9.1275844679777937E-2</v>
      </c>
      <c r="O37" s="261">
        <v>3.5533822330888275E-2</v>
      </c>
      <c r="P37" s="260"/>
      <c r="Q37" s="161">
        <v>0.1481083671103566</v>
      </c>
      <c r="R37" s="261">
        <v>6.0348438567791622E-3</v>
      </c>
      <c r="S37" s="261">
        <v>0.163258634498748</v>
      </c>
      <c r="T37" s="261">
        <v>8.1398754867182385E-2</v>
      </c>
      <c r="U37" s="261">
        <v>0.1451125297099948</v>
      </c>
      <c r="V37" s="261">
        <v>0.10268633406557102</v>
      </c>
    </row>
    <row r="38" spans="1:22" x14ac:dyDescent="0.35">
      <c r="A38" s="89" t="s">
        <v>97</v>
      </c>
      <c r="B38" s="161">
        <v>0.25</v>
      </c>
      <c r="C38" s="162">
        <v>0.62100456621004574</v>
      </c>
      <c r="D38" s="162">
        <v>0.3763837638376385</v>
      </c>
      <c r="E38" s="216"/>
      <c r="F38" s="161">
        <v>0.28000000000000003</v>
      </c>
      <c r="G38" s="162">
        <v>0.69827394374299379</v>
      </c>
      <c r="H38" s="162">
        <v>0.32571688513515434</v>
      </c>
      <c r="I38" s="172"/>
      <c r="J38" s="161">
        <v>0.3763837638376385</v>
      </c>
      <c r="K38" s="261">
        <v>-0.59041394335511976</v>
      </c>
      <c r="L38" s="261">
        <v>0.51655629139072845</v>
      </c>
      <c r="M38" s="261">
        <v>-0.31639344262295077</v>
      </c>
      <c r="N38" s="261">
        <v>0.71428571428571441</v>
      </c>
      <c r="O38" s="261">
        <v>-0.10863874345549733</v>
      </c>
      <c r="P38" s="260"/>
      <c r="Q38" s="161">
        <v>0.32571688513515434</v>
      </c>
      <c r="R38" s="261">
        <v>-0.55809358432149658</v>
      </c>
      <c r="S38" s="261">
        <v>0.63413086387991091</v>
      </c>
      <c r="T38" s="261">
        <v>-0.26108222081946492</v>
      </c>
      <c r="U38" s="261">
        <v>0.79159852463971725</v>
      </c>
      <c r="V38" s="261">
        <v>-3.8527099931043376E-2</v>
      </c>
    </row>
    <row r="39" spans="1:22" x14ac:dyDescent="0.35">
      <c r="A39" s="90" t="s">
        <v>108</v>
      </c>
      <c r="B39" s="165">
        <v>0.14000000000000001</v>
      </c>
      <c r="C39" s="166">
        <v>0.11235955056179775</v>
      </c>
      <c r="D39" s="166">
        <v>0.1395787944807553</v>
      </c>
      <c r="E39" s="216"/>
      <c r="F39" s="165">
        <v>0.14000000000000001</v>
      </c>
      <c r="G39" s="166">
        <v>0.21016695922311743</v>
      </c>
      <c r="H39" s="166">
        <v>0.12672421104885959</v>
      </c>
      <c r="I39" s="172"/>
      <c r="J39" s="165">
        <v>0.1395787944807553</v>
      </c>
      <c r="K39" s="259">
        <v>6.9821119446047297E-2</v>
      </c>
      <c r="L39" s="259">
        <v>6.0254284134881181E-2</v>
      </c>
      <c r="M39" s="259">
        <v>6.4935064935064943E-2</v>
      </c>
      <c r="N39" s="259">
        <v>3.8819026790595769E-2</v>
      </c>
      <c r="O39" s="259">
        <v>5.6041705455222322E-2</v>
      </c>
      <c r="P39" s="260"/>
      <c r="Q39" s="165">
        <v>0.12672421104885959</v>
      </c>
      <c r="R39" s="259">
        <v>0.15408783388156511</v>
      </c>
      <c r="S39" s="259">
        <v>0.12504866208575607</v>
      </c>
      <c r="T39" s="259">
        <v>0.13914204063241881</v>
      </c>
      <c r="U39" s="259">
        <v>9.1111807150064714E-2</v>
      </c>
      <c r="V39" s="259">
        <v>0.12227698011112466</v>
      </c>
    </row>
    <row r="40" spans="1:22" x14ac:dyDescent="0.35">
      <c r="A40" s="89"/>
      <c r="B40" s="161"/>
      <c r="C40" s="162"/>
      <c r="D40" s="162"/>
      <c r="E40" s="216"/>
      <c r="F40" s="161"/>
      <c r="G40" s="162"/>
      <c r="H40" s="162"/>
      <c r="I40" s="172"/>
      <c r="J40" s="161"/>
      <c r="K40" s="261"/>
      <c r="L40" s="261"/>
      <c r="M40" s="261"/>
      <c r="N40" s="261"/>
      <c r="O40" s="261"/>
      <c r="P40" s="260"/>
      <c r="Q40" s="161"/>
      <c r="R40" s="261"/>
      <c r="S40" s="261"/>
      <c r="T40" s="261"/>
      <c r="U40" s="261"/>
      <c r="V40" s="261"/>
    </row>
    <row r="41" spans="1:22" x14ac:dyDescent="0.35">
      <c r="A41" s="90" t="s">
        <v>22</v>
      </c>
      <c r="B41" s="165">
        <v>0.2</v>
      </c>
      <c r="C41" s="166">
        <v>-0.21809744779582363</v>
      </c>
      <c r="D41" s="166">
        <v>-8.2720588235293338E-3</v>
      </c>
      <c r="E41" s="216"/>
      <c r="F41" s="165">
        <v>0.12</v>
      </c>
      <c r="G41" s="166">
        <v>-0.18352866883880159</v>
      </c>
      <c r="H41" s="166">
        <v>2.0677270138629456E-2</v>
      </c>
      <c r="I41" s="172"/>
      <c r="J41" s="165">
        <v>-8.2720588235293338E-3</v>
      </c>
      <c r="K41" s="259">
        <v>-0.97674418604651148</v>
      </c>
      <c r="L41" s="259">
        <v>-0.23383084577114432</v>
      </c>
      <c r="M41" s="259">
        <v>0.32173913043478247</v>
      </c>
      <c r="N41" s="259">
        <v>-0.3000000000000001</v>
      </c>
      <c r="O41" s="259">
        <v>-0.12345679012345678</v>
      </c>
      <c r="P41" s="260"/>
      <c r="Q41" s="165">
        <v>2.0677270138629456E-2</v>
      </c>
      <c r="R41" s="259">
        <v>-0.98068764983196299</v>
      </c>
      <c r="S41" s="259">
        <v>-0.19697251522410861</v>
      </c>
      <c r="T41" s="259">
        <v>0.38767890241984027</v>
      </c>
      <c r="U41" s="259">
        <v>-0.25623188761119281</v>
      </c>
      <c r="V41" s="259">
        <v>-7.3669623162570502E-2</v>
      </c>
    </row>
    <row r="42" spans="1:22" x14ac:dyDescent="0.35">
      <c r="A42" s="216"/>
      <c r="B42" s="161"/>
      <c r="C42" s="162"/>
      <c r="D42" s="162"/>
      <c r="E42" s="216"/>
      <c r="F42" s="161"/>
      <c r="G42" s="162"/>
      <c r="H42" s="162"/>
      <c r="I42" s="172"/>
      <c r="J42" s="161"/>
      <c r="K42" s="261"/>
      <c r="L42" s="261"/>
      <c r="M42" s="261"/>
      <c r="N42" s="261"/>
      <c r="O42" s="261"/>
      <c r="P42" s="260"/>
      <c r="Q42" s="161"/>
      <c r="R42" s="261"/>
      <c r="S42" s="261"/>
      <c r="T42" s="261"/>
      <c r="U42" s="261"/>
      <c r="V42" s="261"/>
    </row>
    <row r="43" spans="1:22" ht="13.9" x14ac:dyDescent="0.35">
      <c r="A43" s="152" t="s">
        <v>115</v>
      </c>
      <c r="B43" s="161"/>
      <c r="C43" s="162"/>
      <c r="D43" s="162"/>
      <c r="E43" s="20"/>
      <c r="F43" s="161"/>
      <c r="G43" s="162"/>
      <c r="H43" s="162"/>
      <c r="I43" s="172"/>
      <c r="J43" s="161"/>
      <c r="K43" s="261"/>
      <c r="L43" s="261"/>
      <c r="M43" s="261"/>
      <c r="N43" s="261"/>
      <c r="O43" s="261"/>
      <c r="P43" s="260"/>
      <c r="Q43" s="161"/>
      <c r="R43" s="261"/>
      <c r="S43" s="261"/>
      <c r="T43" s="261"/>
      <c r="U43" s="261"/>
      <c r="V43" s="261"/>
    </row>
    <row r="44" spans="1:22" x14ac:dyDescent="0.35">
      <c r="A44" s="82" t="s">
        <v>96</v>
      </c>
      <c r="B44" s="161">
        <v>0.09</v>
      </c>
      <c r="C44" s="162">
        <v>-1.7228079197737178E-2</v>
      </c>
      <c r="D44" s="162">
        <v>2.3966036702273347E-2</v>
      </c>
      <c r="E44" s="216"/>
      <c r="F44" s="161">
        <v>0.08</v>
      </c>
      <c r="G44" s="162">
        <v>3.5262626341118111E-2</v>
      </c>
      <c r="H44" s="162">
        <v>3.6543890877931591E-2</v>
      </c>
      <c r="I44" s="172"/>
      <c r="J44" s="161">
        <v>2.3966036702273347E-2</v>
      </c>
      <c r="K44" s="261">
        <v>1.419244961680386E-3</v>
      </c>
      <c r="L44" s="261">
        <v>3.2266391326794014E-2</v>
      </c>
      <c r="M44" s="261">
        <v>1.7574692442882248E-2</v>
      </c>
      <c r="N44" s="261">
        <v>-8.0321285140562242E-3</v>
      </c>
      <c r="O44" s="261">
        <v>8.9831117499101689E-3</v>
      </c>
      <c r="P44" s="260"/>
      <c r="Q44" s="161">
        <v>3.6543890877931591E-2</v>
      </c>
      <c r="R44" s="261">
        <v>7.0157739500669558E-2</v>
      </c>
      <c r="S44" s="261">
        <v>9.1324609269761908E-2</v>
      </c>
      <c r="T44" s="261">
        <v>8.1355274797570168E-2</v>
      </c>
      <c r="U44" s="261">
        <v>2.5304518690821488E-2</v>
      </c>
      <c r="V44" s="261">
        <v>6.193137668747032E-2</v>
      </c>
    </row>
    <row r="45" spans="1:22" x14ac:dyDescent="0.35">
      <c r="A45" s="83" t="s">
        <v>97</v>
      </c>
      <c r="B45" s="161">
        <v>7.0000000000000007E-2</v>
      </c>
      <c r="C45" s="162">
        <v>-0.22368421052631571</v>
      </c>
      <c r="D45" s="162">
        <v>-9.0317642556448613E-2</v>
      </c>
      <c r="E45" s="216"/>
      <c r="F45" s="161">
        <v>0.04</v>
      </c>
      <c r="G45" s="162">
        <v>-0.16680420293721851</v>
      </c>
      <c r="H45" s="162">
        <v>-6.7135249904999042E-2</v>
      </c>
      <c r="I45" s="172"/>
      <c r="J45" s="161">
        <v>-9.0317642556448613E-2</v>
      </c>
      <c r="K45" s="261">
        <v>-0.14966555183946481</v>
      </c>
      <c r="L45" s="261">
        <v>-0.17362146050670629</v>
      </c>
      <c r="M45" s="261">
        <v>-0.16233254531126856</v>
      </c>
      <c r="N45" s="261">
        <v>-0.11477987421383654</v>
      </c>
      <c r="O45" s="261">
        <v>-0.1464566929133857</v>
      </c>
      <c r="P45" s="260"/>
      <c r="Q45" s="161">
        <v>-6.7135249904999042E-2</v>
      </c>
      <c r="R45" s="261">
        <v>-6.9907822825907198E-2</v>
      </c>
      <c r="S45" s="261">
        <v>-0.11565567160877485</v>
      </c>
      <c r="T45" s="261">
        <v>-9.4497097253278595E-2</v>
      </c>
      <c r="U45" s="261">
        <v>-7.0153879187574805E-2</v>
      </c>
      <c r="V45" s="261">
        <v>-8.6073157947137977E-2</v>
      </c>
    </row>
    <row r="46" spans="1:22" x14ac:dyDescent="0.35">
      <c r="A46" s="83" t="s">
        <v>98</v>
      </c>
      <c r="B46" s="164" t="s">
        <v>128</v>
      </c>
      <c r="C46" s="164" t="s">
        <v>128</v>
      </c>
      <c r="D46" s="164" t="s">
        <v>128</v>
      </c>
      <c r="E46" s="216"/>
      <c r="F46" s="164" t="s">
        <v>128</v>
      </c>
      <c r="G46" s="164" t="s">
        <v>128</v>
      </c>
      <c r="H46" s="164" t="s">
        <v>128</v>
      </c>
      <c r="I46" s="204"/>
      <c r="J46" s="163" t="s">
        <v>128</v>
      </c>
      <c r="K46" s="258" t="s">
        <v>128</v>
      </c>
      <c r="L46" s="258" t="s">
        <v>128</v>
      </c>
      <c r="M46" s="258" t="s">
        <v>128</v>
      </c>
      <c r="N46" s="258" t="s">
        <v>128</v>
      </c>
      <c r="O46" s="258" t="s">
        <v>128</v>
      </c>
      <c r="P46" s="257"/>
      <c r="Q46" s="163" t="s">
        <v>128</v>
      </c>
      <c r="R46" s="258" t="s">
        <v>128</v>
      </c>
      <c r="S46" s="258">
        <v>0</v>
      </c>
      <c r="T46" s="258">
        <v>0</v>
      </c>
      <c r="U46" s="258">
        <v>0</v>
      </c>
      <c r="V46" s="258">
        <v>0</v>
      </c>
    </row>
    <row r="47" spans="1:22" x14ac:dyDescent="0.35">
      <c r="A47" s="84" t="s">
        <v>100</v>
      </c>
      <c r="B47" s="165">
        <v>0.11</v>
      </c>
      <c r="C47" s="166">
        <v>7.7095808383233641E-2</v>
      </c>
      <c r="D47" s="166">
        <v>8.7651951375559867E-2</v>
      </c>
      <c r="E47" s="216"/>
      <c r="F47" s="165">
        <v>0.1</v>
      </c>
      <c r="G47" s="166">
        <v>0.12783590378952672</v>
      </c>
      <c r="H47" s="166">
        <v>9.4131821707606284E-2</v>
      </c>
      <c r="I47" s="172"/>
      <c r="J47" s="165">
        <v>8.7651951375559867E-2</v>
      </c>
      <c r="K47" s="259">
        <v>7.9071766222604228E-2</v>
      </c>
      <c r="L47" s="259">
        <v>0.14139020537124808</v>
      </c>
      <c r="M47" s="259">
        <v>0.11154558551142194</v>
      </c>
      <c r="N47" s="259">
        <v>4.7097036134794823E-2</v>
      </c>
      <c r="O47" s="259">
        <v>8.9866156787762844E-2</v>
      </c>
      <c r="P47" s="260"/>
      <c r="Q47" s="165">
        <v>9.4131821707606284E-2</v>
      </c>
      <c r="R47" s="259">
        <v>0.13964627146682482</v>
      </c>
      <c r="S47" s="259">
        <v>0.19943050334521525</v>
      </c>
      <c r="T47" s="259">
        <v>0.17101428304351241</v>
      </c>
      <c r="U47" s="259">
        <v>7.3814822289220108E-2</v>
      </c>
      <c r="V47" s="259">
        <v>0.13730628184828172</v>
      </c>
    </row>
    <row r="48" spans="1:22" x14ac:dyDescent="0.35">
      <c r="A48" s="85"/>
      <c r="B48" s="161"/>
      <c r="C48" s="162"/>
      <c r="D48" s="162"/>
      <c r="E48" s="216"/>
      <c r="F48" s="161"/>
      <c r="G48" s="162"/>
      <c r="H48" s="162"/>
      <c r="I48" s="172"/>
      <c r="J48" s="161"/>
      <c r="K48" s="261"/>
      <c r="L48" s="261"/>
      <c r="M48" s="261"/>
      <c r="N48" s="261"/>
      <c r="O48" s="261"/>
      <c r="P48" s="260"/>
      <c r="Q48" s="161"/>
      <c r="R48" s="261"/>
      <c r="S48" s="261"/>
      <c r="T48" s="261"/>
      <c r="U48" s="261"/>
      <c r="V48" s="261"/>
    </row>
    <row r="49" spans="1:22" x14ac:dyDescent="0.35">
      <c r="A49" s="85" t="s">
        <v>101</v>
      </c>
      <c r="B49" s="161"/>
      <c r="C49" s="162"/>
      <c r="D49" s="162"/>
      <c r="E49" s="216"/>
      <c r="F49" s="161"/>
      <c r="G49" s="162"/>
      <c r="H49" s="162"/>
      <c r="I49" s="172"/>
      <c r="J49" s="161"/>
      <c r="K49" s="261"/>
      <c r="L49" s="261"/>
      <c r="M49" s="261"/>
      <c r="N49" s="261"/>
      <c r="O49" s="261"/>
      <c r="P49" s="260"/>
      <c r="Q49" s="161"/>
      <c r="R49" s="261"/>
      <c r="S49" s="261"/>
      <c r="T49" s="261"/>
      <c r="U49" s="261"/>
      <c r="V49" s="261"/>
    </row>
    <row r="50" spans="1:22" x14ac:dyDescent="0.35">
      <c r="A50" s="86" t="s">
        <v>102</v>
      </c>
      <c r="B50" s="161">
        <v>0.14000000000000001</v>
      </c>
      <c r="C50" s="162">
        <v>2.3696682464454975E-2</v>
      </c>
      <c r="D50" s="162">
        <v>1.800831152839779E-2</v>
      </c>
      <c r="E50" s="216"/>
      <c r="F50" s="161">
        <v>0.12</v>
      </c>
      <c r="G50" s="162">
        <v>7.3700670592533268E-2</v>
      </c>
      <c r="H50" s="162">
        <v>2.4125000435345635E-2</v>
      </c>
      <c r="I50" s="172"/>
      <c r="J50" s="161">
        <v>1.800831152839779E-2</v>
      </c>
      <c r="K50" s="261">
        <v>0.11395646606914221</v>
      </c>
      <c r="L50" s="261">
        <v>8.5424133811230485E-2</v>
      </c>
      <c r="M50" s="261">
        <v>9.9196538936959094E-2</v>
      </c>
      <c r="N50" s="261">
        <v>3.5757575757575967E-2</v>
      </c>
      <c r="O50" s="261">
        <v>7.7773229635693816E-2</v>
      </c>
      <c r="P50" s="260"/>
      <c r="Q50" s="161">
        <v>2.4125000435345635E-2</v>
      </c>
      <c r="R50" s="261">
        <v>0.18566626732651981</v>
      </c>
      <c r="S50" s="261">
        <v>0.14215521037609427</v>
      </c>
      <c r="T50" s="261">
        <v>0.16292461272233155</v>
      </c>
      <c r="U50" s="261">
        <v>6.305393112905501E-2</v>
      </c>
      <c r="V50" s="261">
        <v>0.1280661190514979</v>
      </c>
    </row>
    <row r="51" spans="1:22" x14ac:dyDescent="0.35">
      <c r="A51" s="87" t="s">
        <v>103</v>
      </c>
      <c r="B51" s="161">
        <v>0.16</v>
      </c>
      <c r="C51" s="162">
        <v>0.10782608695652167</v>
      </c>
      <c r="D51" s="162">
        <v>0.16299265197060794</v>
      </c>
      <c r="E51" s="216"/>
      <c r="F51" s="161">
        <v>0.15</v>
      </c>
      <c r="G51" s="162">
        <v>0.16955865916221805</v>
      </c>
      <c r="H51" s="162">
        <v>0.1789442431629957</v>
      </c>
      <c r="I51" s="172"/>
      <c r="J51" s="161">
        <v>0.16299265197060794</v>
      </c>
      <c r="K51" s="261">
        <v>3.0769230769230795E-2</v>
      </c>
      <c r="L51" s="261">
        <v>6.2790697674418666E-2</v>
      </c>
      <c r="M51" s="261">
        <v>5.0724637681159424E-2</v>
      </c>
      <c r="N51" s="261">
        <v>2.8985507246376881E-2</v>
      </c>
      <c r="O51" s="261">
        <v>4.257246376811584E-2</v>
      </c>
      <c r="P51" s="260"/>
      <c r="Q51" s="161">
        <v>0.1789442431629957</v>
      </c>
      <c r="R51" s="261">
        <v>9.6439575806971489E-2</v>
      </c>
      <c r="S51" s="261">
        <v>0.12478302136083685</v>
      </c>
      <c r="T51" s="261">
        <v>0.11420315803361526</v>
      </c>
      <c r="U51" s="261">
        <v>5.8505589428487964E-2</v>
      </c>
      <c r="V51" s="261">
        <v>9.2644113088701782E-2</v>
      </c>
    </row>
    <row r="52" spans="1:22" x14ac:dyDescent="0.35">
      <c r="A52" s="86" t="s">
        <v>104</v>
      </c>
      <c r="B52" s="161">
        <v>-0.16</v>
      </c>
      <c r="C52" s="162">
        <v>0.33980582524271824</v>
      </c>
      <c r="D52" s="162">
        <v>0.55376344086021501</v>
      </c>
      <c r="E52" s="216"/>
      <c r="F52" s="161">
        <v>-0.16</v>
      </c>
      <c r="G52" s="162">
        <v>0.37559491908359527</v>
      </c>
      <c r="H52" s="162">
        <v>0.57176194158489113</v>
      </c>
      <c r="I52" s="172"/>
      <c r="J52" s="161">
        <v>0.55376344086021501</v>
      </c>
      <c r="K52" s="261">
        <v>-0.11808118081180821</v>
      </c>
      <c r="L52" s="261">
        <v>1.1354838709677419</v>
      </c>
      <c r="M52" s="261">
        <v>0.33802816901408445</v>
      </c>
      <c r="N52" s="261">
        <v>-0.10303030303030299</v>
      </c>
      <c r="O52" s="261">
        <v>0.21489001692047369</v>
      </c>
      <c r="P52" s="260"/>
      <c r="Q52" s="161">
        <v>0.57176194158489113</v>
      </c>
      <c r="R52" s="261">
        <v>-0.10789274422386386</v>
      </c>
      <c r="S52" s="261">
        <v>1.1701212573755977</v>
      </c>
      <c r="T52" s="261">
        <v>0.35764699499838343</v>
      </c>
      <c r="U52" s="261">
        <v>-8.9070277560329716E-2</v>
      </c>
      <c r="V52" s="261">
        <v>0.23250683662617289</v>
      </c>
    </row>
    <row r="53" spans="1:22" x14ac:dyDescent="0.35">
      <c r="A53" s="86" t="s">
        <v>105</v>
      </c>
      <c r="B53" s="161">
        <v>0.05</v>
      </c>
      <c r="C53" s="162">
        <v>0.16748768472906397</v>
      </c>
      <c r="D53" s="162">
        <v>0.18401937046004849</v>
      </c>
      <c r="E53" s="216"/>
      <c r="F53" s="161">
        <v>0.06</v>
      </c>
      <c r="G53" s="162">
        <v>0.21069407104167751</v>
      </c>
      <c r="H53" s="162">
        <v>0.17352421075357202</v>
      </c>
      <c r="I53" s="172"/>
      <c r="J53" s="161">
        <v>0.18401937046004849</v>
      </c>
      <c r="K53" s="261">
        <v>0.12820512820512822</v>
      </c>
      <c r="L53" s="261">
        <v>4.39560439560438E-2</v>
      </c>
      <c r="M53" s="261">
        <v>8.2840236686390303E-2</v>
      </c>
      <c r="N53" s="261">
        <v>0.26495726495726507</v>
      </c>
      <c r="O53" s="261">
        <v>0.14035087719298253</v>
      </c>
      <c r="P53" s="260"/>
      <c r="Q53" s="161">
        <v>0.17352421075357202</v>
      </c>
      <c r="R53" s="261">
        <v>0.18381107879900879</v>
      </c>
      <c r="S53" s="261">
        <v>9.485569212802536E-2</v>
      </c>
      <c r="T53" s="261">
        <v>0.13578597055534122</v>
      </c>
      <c r="U53" s="261">
        <v>0.29049337527959651</v>
      </c>
      <c r="V53" s="261">
        <v>0.18634101812279261</v>
      </c>
    </row>
    <row r="54" spans="1:22" x14ac:dyDescent="0.35">
      <c r="A54" s="88" t="s">
        <v>106</v>
      </c>
      <c r="B54" s="165">
        <v>0.11</v>
      </c>
      <c r="C54" s="166">
        <v>7.7095808383233627E-2</v>
      </c>
      <c r="D54" s="166">
        <v>8.7651951375559867E-2</v>
      </c>
      <c r="E54" s="216"/>
      <c r="F54" s="165">
        <v>0.1</v>
      </c>
      <c r="G54" s="166">
        <v>0.12783590378952561</v>
      </c>
      <c r="H54" s="166">
        <v>9.4131821707609628E-2</v>
      </c>
      <c r="I54" s="172"/>
      <c r="J54" s="165">
        <v>8.7651951375559867E-2</v>
      </c>
      <c r="K54" s="259">
        <v>7.9071766222604367E-2</v>
      </c>
      <c r="L54" s="259">
        <v>0.14139020537124794</v>
      </c>
      <c r="M54" s="259">
        <v>0.11154558551142207</v>
      </c>
      <c r="N54" s="259">
        <v>4.7097036134795059E-2</v>
      </c>
      <c r="O54" s="259">
        <v>8.9866156787762844E-2</v>
      </c>
      <c r="P54" s="260"/>
      <c r="Q54" s="165">
        <v>9.4131821707609628E-2</v>
      </c>
      <c r="R54" s="259">
        <v>0.13964627146682912</v>
      </c>
      <c r="S54" s="259">
        <v>0.19943050334520823</v>
      </c>
      <c r="T54" s="259">
        <v>0.17101428304350808</v>
      </c>
      <c r="U54" s="259">
        <v>7.3814822289206966E-2</v>
      </c>
      <c r="V54" s="259">
        <v>0.13730628184827262</v>
      </c>
    </row>
    <row r="55" spans="1:22" x14ac:dyDescent="0.35">
      <c r="A55" s="89"/>
      <c r="B55" s="161"/>
      <c r="C55" s="162"/>
      <c r="D55" s="162"/>
      <c r="E55" s="216"/>
      <c r="F55" s="161"/>
      <c r="G55" s="162"/>
      <c r="H55" s="162"/>
      <c r="I55" s="172"/>
      <c r="J55" s="161"/>
      <c r="K55" s="261"/>
      <c r="L55" s="261"/>
      <c r="M55" s="261"/>
      <c r="N55" s="261"/>
      <c r="O55" s="261"/>
      <c r="P55" s="260"/>
      <c r="Q55" s="161"/>
      <c r="R55" s="261"/>
      <c r="S55" s="261"/>
      <c r="T55" s="261"/>
      <c r="U55" s="261"/>
      <c r="V55" s="261"/>
    </row>
    <row r="56" spans="1:22" x14ac:dyDescent="0.35">
      <c r="A56" s="89" t="s">
        <v>107</v>
      </c>
      <c r="B56" s="161">
        <v>0.1</v>
      </c>
      <c r="C56" s="162">
        <v>-4.2649985783334851E-3</v>
      </c>
      <c r="D56" s="162">
        <v>6.7094726210231463E-3</v>
      </c>
      <c r="E56" s="216"/>
      <c r="F56" s="161">
        <v>0.08</v>
      </c>
      <c r="G56" s="162">
        <v>4.8636992218552305E-2</v>
      </c>
      <c r="H56" s="162">
        <v>1.9258182330431368E-2</v>
      </c>
      <c r="I56" s="172"/>
      <c r="J56" s="161">
        <v>6.7094726210231463E-3</v>
      </c>
      <c r="K56" s="261">
        <v>9.6589194083911509E-3</v>
      </c>
      <c r="L56" s="261">
        <v>8.5706386508156568E-3</v>
      </c>
      <c r="M56" s="261">
        <v>9.0909090909090245E-3</v>
      </c>
      <c r="N56" s="261">
        <v>-1.3344690516751814E-2</v>
      </c>
      <c r="O56" s="261">
        <v>1.5308075009566676E-3</v>
      </c>
      <c r="P56" s="260"/>
      <c r="Q56" s="161">
        <v>1.9258182330431368E-2</v>
      </c>
      <c r="R56" s="261">
        <v>8.0948924443452225E-2</v>
      </c>
      <c r="S56" s="261">
        <v>6.7043163005174086E-2</v>
      </c>
      <c r="T56" s="261">
        <v>7.3717791626471518E-2</v>
      </c>
      <c r="U56" s="261">
        <v>2.0410435315946329E-2</v>
      </c>
      <c r="V56" s="261">
        <v>5.515287533875584E-2</v>
      </c>
    </row>
    <row r="57" spans="1:22" x14ac:dyDescent="0.35">
      <c r="A57" s="89" t="s">
        <v>97</v>
      </c>
      <c r="B57" s="161">
        <v>7.0000000000000007E-2</v>
      </c>
      <c r="C57" s="162">
        <v>-0.22368421052631571</v>
      </c>
      <c r="D57" s="162">
        <v>-9.0317642556448613E-2</v>
      </c>
      <c r="E57" s="216"/>
      <c r="F57" s="161">
        <v>0.04</v>
      </c>
      <c r="G57" s="162">
        <v>-0.16680420293721851</v>
      </c>
      <c r="H57" s="162">
        <v>-6.7135249904999042E-2</v>
      </c>
      <c r="I57" s="172"/>
      <c r="J57" s="161">
        <v>-9.0317642556448613E-2</v>
      </c>
      <c r="K57" s="261">
        <v>-0.14966555183946481</v>
      </c>
      <c r="L57" s="261">
        <v>-0.17362146050670629</v>
      </c>
      <c r="M57" s="261">
        <v>-0.16233254531126856</v>
      </c>
      <c r="N57" s="261">
        <v>-0.11477987421383654</v>
      </c>
      <c r="O57" s="261">
        <v>-0.1464566929133857</v>
      </c>
      <c r="P57" s="260"/>
      <c r="Q57" s="161">
        <v>-6.7135249904999042E-2</v>
      </c>
      <c r="R57" s="261">
        <v>-6.9907822825907198E-2</v>
      </c>
      <c r="S57" s="261">
        <v>-0.11565567160877485</v>
      </c>
      <c r="T57" s="261">
        <v>-9.4497097253278595E-2</v>
      </c>
      <c r="U57" s="261">
        <v>-7.0153879187574805E-2</v>
      </c>
      <c r="V57" s="261">
        <v>-8.6073157947137977E-2</v>
      </c>
    </row>
    <row r="58" spans="1:22" x14ac:dyDescent="0.35">
      <c r="A58" s="90" t="s">
        <v>108</v>
      </c>
      <c r="B58" s="165">
        <v>0.11</v>
      </c>
      <c r="C58" s="166">
        <v>0.11169056931768843</v>
      </c>
      <c r="D58" s="166">
        <v>6.5431383902721754E-2</v>
      </c>
      <c r="E58" s="216"/>
      <c r="F58" s="165">
        <v>0.1</v>
      </c>
      <c r="G58" s="166">
        <v>0.16252345736825516</v>
      </c>
      <c r="H58" s="166">
        <v>7.1294604074197618E-2</v>
      </c>
      <c r="I58" s="172"/>
      <c r="J58" s="165">
        <v>6.5431383902721754E-2</v>
      </c>
      <c r="K58" s="259">
        <v>9.9669343410486499E-2</v>
      </c>
      <c r="L58" s="259">
        <v>0.11604395604395606</v>
      </c>
      <c r="M58" s="259">
        <v>0.10815118397085584</v>
      </c>
      <c r="N58" s="259">
        <v>4.4000000000000025E-2</v>
      </c>
      <c r="O58" s="259">
        <v>8.641975308641954E-2</v>
      </c>
      <c r="P58" s="260"/>
      <c r="Q58" s="165">
        <v>7.1294604074197618E-2</v>
      </c>
      <c r="R58" s="259">
        <v>0.16340683329640887</v>
      </c>
      <c r="S58" s="259">
        <v>0.17333856565774344</v>
      </c>
      <c r="T58" s="259">
        <v>0.16875495547539807</v>
      </c>
      <c r="U58" s="259">
        <v>7.0803122370634297E-2</v>
      </c>
      <c r="V58" s="259">
        <v>0.13452024707243268</v>
      </c>
    </row>
    <row r="59" spans="1:22" x14ac:dyDescent="0.35">
      <c r="A59" s="89"/>
      <c r="B59" s="161"/>
      <c r="C59" s="162"/>
      <c r="D59" s="162"/>
      <c r="E59" s="216"/>
      <c r="F59" s="161"/>
      <c r="G59" s="162"/>
      <c r="H59" s="162"/>
      <c r="I59" s="172"/>
      <c r="J59" s="161"/>
      <c r="K59" s="261"/>
      <c r="L59" s="261"/>
      <c r="M59" s="261"/>
      <c r="N59" s="261"/>
      <c r="O59" s="261"/>
      <c r="P59" s="260"/>
      <c r="Q59" s="161"/>
      <c r="R59" s="261"/>
      <c r="S59" s="261"/>
      <c r="T59" s="261"/>
      <c r="U59" s="261"/>
      <c r="V59" s="261"/>
    </row>
    <row r="60" spans="1:22" x14ac:dyDescent="0.35">
      <c r="A60" s="90" t="s">
        <v>22</v>
      </c>
      <c r="B60" s="165">
        <v>0.04</v>
      </c>
      <c r="C60" s="166">
        <v>-0.13746630727762807</v>
      </c>
      <c r="D60" s="166">
        <v>0.3435419440745674</v>
      </c>
      <c r="E60" s="216"/>
      <c r="F60" s="165">
        <v>0.03</v>
      </c>
      <c r="G60" s="166">
        <v>-8.8073750493760747E-2</v>
      </c>
      <c r="H60" s="166">
        <v>0.35469772116007303</v>
      </c>
      <c r="I60" s="172"/>
      <c r="J60" s="165">
        <v>0.3435419440745674</v>
      </c>
      <c r="K60" s="259">
        <v>-0.12440191387559817</v>
      </c>
      <c r="L60" s="259">
        <v>0.36567164179104505</v>
      </c>
      <c r="M60" s="259">
        <v>0.15094339622641514</v>
      </c>
      <c r="N60" s="259">
        <v>8.4905660377358361E-2</v>
      </c>
      <c r="O60" s="259">
        <v>0.13062409288824381</v>
      </c>
      <c r="P60" s="260"/>
      <c r="Q60" s="165">
        <v>0.35469772116007303</v>
      </c>
      <c r="R60" s="259">
        <v>-9.385674947068752E-2</v>
      </c>
      <c r="S60" s="259">
        <v>0.43122794063552733</v>
      </c>
      <c r="T60" s="259">
        <v>0.1982228799987166</v>
      </c>
      <c r="U60" s="259">
        <v>0.10529173219063821</v>
      </c>
      <c r="V60" s="259">
        <v>0.16883292863304145</v>
      </c>
    </row>
    <row r="61" spans="1:22" x14ac:dyDescent="0.35">
      <c r="A61" s="216"/>
      <c r="B61" s="115"/>
      <c r="C61" s="162"/>
      <c r="D61" s="162"/>
      <c r="E61" s="216"/>
      <c r="F61" s="115"/>
      <c r="G61" s="162"/>
      <c r="H61" s="162"/>
      <c r="I61" s="172"/>
      <c r="J61" s="115"/>
      <c r="K61" s="261"/>
      <c r="L61" s="261"/>
      <c r="M61" s="261"/>
      <c r="N61" s="261"/>
      <c r="O61" s="261"/>
      <c r="P61" s="260"/>
      <c r="Q61" s="115"/>
      <c r="R61" s="261"/>
      <c r="S61" s="261"/>
      <c r="T61" s="261"/>
      <c r="U61" s="261"/>
      <c r="V61" s="261"/>
    </row>
    <row r="62" spans="1:22" ht="13.9" x14ac:dyDescent="0.35">
      <c r="A62" s="152" t="s">
        <v>0</v>
      </c>
      <c r="B62" s="115"/>
      <c r="C62" s="162"/>
      <c r="D62" s="162"/>
      <c r="E62" s="20"/>
      <c r="F62" s="115"/>
      <c r="G62" s="162"/>
      <c r="H62" s="162"/>
      <c r="I62" s="172"/>
      <c r="J62" s="115"/>
      <c r="K62" s="261"/>
      <c r="L62" s="261"/>
      <c r="M62" s="261"/>
      <c r="N62" s="261"/>
      <c r="O62" s="261"/>
      <c r="P62" s="260"/>
      <c r="Q62" s="115"/>
      <c r="R62" s="261"/>
      <c r="S62" s="261"/>
      <c r="T62" s="261"/>
      <c r="U62" s="261"/>
      <c r="V62" s="261"/>
    </row>
    <row r="63" spans="1:22" x14ac:dyDescent="0.35">
      <c r="A63" s="24" t="s">
        <v>129</v>
      </c>
      <c r="B63" s="117"/>
      <c r="C63" s="167"/>
      <c r="D63" s="167"/>
      <c r="E63" s="20"/>
      <c r="F63" s="116"/>
      <c r="G63" s="167"/>
      <c r="H63" s="161"/>
      <c r="I63" s="172"/>
      <c r="J63" s="115"/>
      <c r="K63" s="262"/>
      <c r="L63" s="262"/>
      <c r="M63" s="262"/>
      <c r="N63" s="262"/>
      <c r="O63" s="262"/>
      <c r="P63" s="260"/>
      <c r="Q63" s="115"/>
      <c r="R63" s="262"/>
      <c r="S63" s="262"/>
      <c r="T63" s="262"/>
      <c r="U63" s="262"/>
      <c r="V63" s="262"/>
    </row>
    <row r="64" spans="1:22" x14ac:dyDescent="0.35">
      <c r="A64" s="111" t="s">
        <v>96</v>
      </c>
      <c r="B64" s="161">
        <v>0.11</v>
      </c>
      <c r="C64" s="161">
        <v>0.17011740634286515</v>
      </c>
      <c r="D64" s="161">
        <v>0.18717774664567627</v>
      </c>
      <c r="E64" s="117"/>
      <c r="F64" s="161">
        <v>0.11</v>
      </c>
      <c r="G64" s="161">
        <v>0.19119170310079778</v>
      </c>
      <c r="H64" s="161">
        <v>0.188484480040641</v>
      </c>
      <c r="I64" s="172"/>
      <c r="J64" s="161">
        <v>0.18717774664567627</v>
      </c>
      <c r="K64" s="261">
        <v>7.6540136901057709E-2</v>
      </c>
      <c r="L64" s="261">
        <v>7.4659372942308955E-2</v>
      </c>
      <c r="M64" s="261">
        <v>7.5547835382148529E-2</v>
      </c>
      <c r="N64" s="261">
        <v>2.0616570327553076E-2</v>
      </c>
      <c r="O64" s="261">
        <v>5.5947060845651424E-2</v>
      </c>
      <c r="P64" s="260"/>
      <c r="Q64" s="161">
        <v>0.188484480040641</v>
      </c>
      <c r="R64" s="261">
        <v>0.10430020267424567</v>
      </c>
      <c r="S64" s="261">
        <v>9.5415207895782644E-2</v>
      </c>
      <c r="T64" s="261">
        <v>9.959005485918683E-2</v>
      </c>
      <c r="U64" s="261">
        <v>3.4114456458060702E-2</v>
      </c>
      <c r="V64" s="261">
        <v>7.5978953275122718E-2</v>
      </c>
    </row>
    <row r="65" spans="1:22" x14ac:dyDescent="0.35">
      <c r="A65" s="111" t="s">
        <v>97</v>
      </c>
      <c r="B65" s="161">
        <v>0.16</v>
      </c>
      <c r="C65" s="161">
        <v>0.47739150193137903</v>
      </c>
      <c r="D65" s="161">
        <v>0.39605481472377524</v>
      </c>
      <c r="E65" s="117"/>
      <c r="F65" s="161">
        <v>0.15</v>
      </c>
      <c r="G65" s="161">
        <v>0.49592384415447288</v>
      </c>
      <c r="H65" s="161">
        <v>0.39917641137212212</v>
      </c>
      <c r="I65" s="172"/>
      <c r="J65" s="161">
        <v>0.39605481472377524</v>
      </c>
      <c r="K65" s="261">
        <v>1.7631276351092462E-2</v>
      </c>
      <c r="L65" s="261">
        <v>2.4985910201014597E-2</v>
      </c>
      <c r="M65" s="261">
        <v>2.1345223413338395E-2</v>
      </c>
      <c r="N65" s="261">
        <v>3.3480176211453344E-3</v>
      </c>
      <c r="O65" s="261">
        <v>1.5046867291563805E-2</v>
      </c>
      <c r="P65" s="260"/>
      <c r="Q65" s="161">
        <v>0.39917641137212212</v>
      </c>
      <c r="R65" s="261">
        <v>4.5722802386631595E-2</v>
      </c>
      <c r="S65" s="261">
        <v>4.4196357315796894E-2</v>
      </c>
      <c r="T65" s="261">
        <v>4.4947490658989696E-2</v>
      </c>
      <c r="U65" s="261">
        <v>1.6903034124256082E-2</v>
      </c>
      <c r="V65" s="261">
        <v>3.5032203183693413E-2</v>
      </c>
    </row>
    <row r="66" spans="1:22" x14ac:dyDescent="0.35">
      <c r="A66" s="111" t="s">
        <v>98</v>
      </c>
      <c r="B66" s="161">
        <v>-0.23</v>
      </c>
      <c r="C66" s="163" t="s">
        <v>128</v>
      </c>
      <c r="D66" s="163" t="s">
        <v>128</v>
      </c>
      <c r="E66" s="119"/>
      <c r="F66" s="161">
        <v>-0.24</v>
      </c>
      <c r="G66" s="163" t="s">
        <v>128</v>
      </c>
      <c r="H66" s="163" t="s">
        <v>128</v>
      </c>
      <c r="I66" s="204"/>
      <c r="J66" s="163" t="s">
        <v>128</v>
      </c>
      <c r="K66" s="258" t="s">
        <v>128</v>
      </c>
      <c r="L66" s="258" t="s">
        <v>128</v>
      </c>
      <c r="M66" s="258" t="s">
        <v>128</v>
      </c>
      <c r="N66" s="258" t="s">
        <v>128</v>
      </c>
      <c r="O66" s="258" t="s">
        <v>128</v>
      </c>
      <c r="P66" s="257"/>
      <c r="Q66" s="163" t="s">
        <v>128</v>
      </c>
      <c r="R66" s="258" t="s">
        <v>128</v>
      </c>
      <c r="S66" s="258" t="s">
        <v>128</v>
      </c>
      <c r="T66" s="258" t="s">
        <v>128</v>
      </c>
      <c r="U66" s="258" t="s">
        <v>128</v>
      </c>
      <c r="V66" s="258" t="s">
        <v>128</v>
      </c>
    </row>
    <row r="67" spans="1:22" ht="13.9" thickBot="1" x14ac:dyDescent="0.4">
      <c r="A67" s="113" t="s">
        <v>100</v>
      </c>
      <c r="B67" s="168">
        <v>0.1</v>
      </c>
      <c r="C67" s="168">
        <v>7.9430613754005036E-2</v>
      </c>
      <c r="D67" s="168">
        <v>0.11857588631151531</v>
      </c>
      <c r="E67" s="117"/>
      <c r="F67" s="168">
        <v>0.1</v>
      </c>
      <c r="G67" s="168">
        <v>0.10102488183939456</v>
      </c>
      <c r="H67" s="168">
        <v>0.1195089837188508</v>
      </c>
      <c r="I67" s="172"/>
      <c r="J67" s="168">
        <v>0.11857588631151531</v>
      </c>
      <c r="K67" s="263">
        <v>0.10112359550561779</v>
      </c>
      <c r="L67" s="263">
        <v>9.1179728607034424E-2</v>
      </c>
      <c r="M67" s="263">
        <v>9.5785013380909834E-2</v>
      </c>
      <c r="N67" s="263">
        <v>2.7113026184952E-2</v>
      </c>
      <c r="O67" s="263">
        <v>7.1113863154635831E-2</v>
      </c>
      <c r="P67" s="260"/>
      <c r="Q67" s="168">
        <v>0.1195089837188508</v>
      </c>
      <c r="R67" s="263">
        <v>0.12869379371217129</v>
      </c>
      <c r="S67" s="263">
        <v>0.112142783763195</v>
      </c>
      <c r="T67" s="263">
        <v>0.11976800545987189</v>
      </c>
      <c r="U67" s="263">
        <v>4.0575988126512703E-2</v>
      </c>
      <c r="V67" s="263">
        <v>9.1015204055247614E-2</v>
      </c>
    </row>
    <row r="68" spans="1:22" ht="13.9" thickTop="1" x14ac:dyDescent="0.35">
      <c r="A68" s="85"/>
      <c r="B68" s="161"/>
      <c r="C68" s="161"/>
      <c r="D68" s="161"/>
      <c r="E68" s="117"/>
      <c r="F68" s="161"/>
      <c r="G68" s="161"/>
      <c r="H68" s="161"/>
      <c r="I68" s="172"/>
      <c r="J68" s="161"/>
      <c r="K68" s="261"/>
      <c r="L68" s="261"/>
      <c r="M68" s="261"/>
      <c r="N68" s="261"/>
      <c r="O68" s="261"/>
      <c r="P68" s="260"/>
      <c r="Q68" s="161"/>
      <c r="R68" s="261"/>
      <c r="S68" s="261"/>
      <c r="T68" s="261"/>
      <c r="U68" s="261"/>
      <c r="V68" s="261"/>
    </row>
    <row r="69" spans="1:22" x14ac:dyDescent="0.35">
      <c r="A69" s="85" t="s">
        <v>101</v>
      </c>
      <c r="B69" s="161"/>
      <c r="C69" s="161"/>
      <c r="D69" s="161"/>
      <c r="E69" s="117"/>
      <c r="F69" s="161"/>
      <c r="G69" s="161"/>
      <c r="H69" s="161"/>
      <c r="I69" s="172"/>
      <c r="J69" s="161"/>
      <c r="K69" s="261"/>
      <c r="L69" s="261"/>
      <c r="M69" s="261"/>
      <c r="N69" s="261"/>
      <c r="O69" s="261"/>
      <c r="P69" s="260"/>
      <c r="Q69" s="161"/>
      <c r="R69" s="261"/>
      <c r="S69" s="261"/>
      <c r="T69" s="261"/>
      <c r="U69" s="261"/>
      <c r="V69" s="261"/>
    </row>
    <row r="70" spans="1:22" x14ac:dyDescent="0.35">
      <c r="A70" s="111" t="s">
        <v>102</v>
      </c>
      <c r="B70" s="161">
        <v>0.14000000000000001</v>
      </c>
      <c r="C70" s="161">
        <v>4.3218184537161447E-2</v>
      </c>
      <c r="D70" s="161">
        <v>5.3686960016073905E-2</v>
      </c>
      <c r="E70" s="117"/>
      <c r="F70" s="161">
        <v>0.13</v>
      </c>
      <c r="G70" s="161">
        <v>6.8995149229977557E-2</v>
      </c>
      <c r="H70" s="161">
        <v>5.7963328174631339E-2</v>
      </c>
      <c r="I70" s="172"/>
      <c r="J70" s="161">
        <v>5.3686960016073905E-2</v>
      </c>
      <c r="K70" s="261">
        <v>0.14926829268292677</v>
      </c>
      <c r="L70" s="261">
        <v>0.12585603408917961</v>
      </c>
      <c r="M70" s="261">
        <v>0.13717475041270361</v>
      </c>
      <c r="N70" s="261">
        <v>0.1083690987124466</v>
      </c>
      <c r="O70" s="261">
        <v>0.12740971680956106</v>
      </c>
      <c r="P70" s="260"/>
      <c r="Q70" s="161">
        <v>5.7963328174631339E-2</v>
      </c>
      <c r="R70" s="261">
        <v>0.18286035537873196</v>
      </c>
      <c r="S70" s="261">
        <v>0.15183738917018902</v>
      </c>
      <c r="T70" s="261">
        <v>0.16675215792802206</v>
      </c>
      <c r="U70" s="261">
        <v>0.12321904097265018</v>
      </c>
      <c r="V70" s="261">
        <v>0.1517916703956404</v>
      </c>
    </row>
    <row r="71" spans="1:22" x14ac:dyDescent="0.35">
      <c r="A71" s="111" t="s">
        <v>103</v>
      </c>
      <c r="B71" s="161">
        <v>0.1</v>
      </c>
      <c r="C71" s="161">
        <v>4.9947970863683779E-2</v>
      </c>
      <c r="D71" s="161">
        <v>0.16349648655197471</v>
      </c>
      <c r="E71" s="117"/>
      <c r="F71" s="161">
        <v>0.1</v>
      </c>
      <c r="G71" s="161">
        <v>6.7060400030369963E-2</v>
      </c>
      <c r="H71" s="161">
        <v>0.16344878551129408</v>
      </c>
      <c r="I71" s="172"/>
      <c r="J71" s="161">
        <v>0.16349648655197471</v>
      </c>
      <c r="K71" s="261">
        <v>0.16567677399187264</v>
      </c>
      <c r="L71" s="261">
        <v>2.7305187985717166E-2</v>
      </c>
      <c r="M71" s="261">
        <v>8.2914572864321606E-2</v>
      </c>
      <c r="N71" s="261">
        <v>-9.3972655497785398E-2</v>
      </c>
      <c r="O71" s="261">
        <v>1.3076864593628517E-2</v>
      </c>
      <c r="P71" s="260"/>
      <c r="Q71" s="161">
        <v>0.16344878551129408</v>
      </c>
      <c r="R71" s="261">
        <v>0.1901400183929142</v>
      </c>
      <c r="S71" s="261">
        <v>4.1577478297706513E-2</v>
      </c>
      <c r="T71" s="261">
        <v>0.10094769860824762</v>
      </c>
      <c r="U71" s="261">
        <v>-8.3788990200615268E-2</v>
      </c>
      <c r="V71" s="261">
        <v>2.7487583488100344E-2</v>
      </c>
    </row>
    <row r="72" spans="1:22" x14ac:dyDescent="0.35">
      <c r="A72" s="111" t="s">
        <v>104</v>
      </c>
      <c r="B72" s="161">
        <v>0.01</v>
      </c>
      <c r="C72" s="161">
        <v>0.25282258064516161</v>
      </c>
      <c r="D72" s="161">
        <v>0.29588116137744769</v>
      </c>
      <c r="E72" s="117"/>
      <c r="F72" s="161">
        <v>0.01</v>
      </c>
      <c r="G72" s="161">
        <v>0.26872726495567206</v>
      </c>
      <c r="H72" s="161">
        <v>0.29282730658715667</v>
      </c>
      <c r="I72" s="172"/>
      <c r="J72" s="161">
        <v>0.29588116137744769</v>
      </c>
      <c r="K72" s="261">
        <v>-0.10929472209248005</v>
      </c>
      <c r="L72" s="261">
        <v>0.17512437810945267</v>
      </c>
      <c r="M72" s="261">
        <v>2.8426885087930509E-2</v>
      </c>
      <c r="N72" s="261">
        <v>1.7964071856287376E-2</v>
      </c>
      <c r="O72" s="261">
        <v>2.4657112035752812E-2</v>
      </c>
      <c r="P72" s="260"/>
      <c r="Q72" s="161">
        <v>0.29282730658715667</v>
      </c>
      <c r="R72" s="261">
        <v>-9.9732973093551572E-2</v>
      </c>
      <c r="S72" s="261">
        <v>0.18880321229090896</v>
      </c>
      <c r="T72" s="261">
        <v>4.0144309783549319E-2</v>
      </c>
      <c r="U72" s="261">
        <v>2.7920266576859139E-2</v>
      </c>
      <c r="V72" s="261">
        <v>3.5722086515609319E-2</v>
      </c>
    </row>
    <row r="73" spans="1:22" x14ac:dyDescent="0.35">
      <c r="A73" s="111" t="s">
        <v>105</v>
      </c>
      <c r="B73" s="161">
        <v>0.05</v>
      </c>
      <c r="C73" s="161">
        <v>6.5637065637065631E-2</v>
      </c>
      <c r="D73" s="161">
        <v>1.8636363636363611E-2</v>
      </c>
      <c r="E73" s="117"/>
      <c r="F73" s="161">
        <v>0.05</v>
      </c>
      <c r="G73" s="161">
        <v>9.643575823368819E-2</v>
      </c>
      <c r="H73" s="161">
        <v>1.2067899009905318E-2</v>
      </c>
      <c r="I73" s="172"/>
      <c r="J73" s="161">
        <v>1.8636363636363611E-2</v>
      </c>
      <c r="K73" s="261">
        <v>4.7422680412371077E-2</v>
      </c>
      <c r="L73" s="261">
        <v>7.25952813067148E-3</v>
      </c>
      <c r="M73" s="261">
        <v>2.6061776061775954E-2</v>
      </c>
      <c r="N73" s="261">
        <v>0.14368932038834936</v>
      </c>
      <c r="O73" s="261">
        <v>6.5119277885235291E-2</v>
      </c>
      <c r="P73" s="260"/>
      <c r="Q73" s="161">
        <v>1.2067899009905318E-2</v>
      </c>
      <c r="R73" s="261">
        <v>9.4895445679100104E-2</v>
      </c>
      <c r="S73" s="261">
        <v>4.4500745800720706E-2</v>
      </c>
      <c r="T73" s="261">
        <v>6.7905975868859408E-2</v>
      </c>
      <c r="U73" s="261">
        <v>0.17384582868233253</v>
      </c>
      <c r="V73" s="261">
        <v>0.10381083989501606</v>
      </c>
    </row>
    <row r="74" spans="1:22" ht="13.9" thickBot="1" x14ac:dyDescent="0.4">
      <c r="A74" s="113" t="s">
        <v>106</v>
      </c>
      <c r="B74" s="168">
        <v>0.1</v>
      </c>
      <c r="C74" s="168">
        <v>7.9430613754005328E-2</v>
      </c>
      <c r="D74" s="168">
        <v>0.11857588631151533</v>
      </c>
      <c r="E74" s="117"/>
      <c r="F74" s="168">
        <v>0.1</v>
      </c>
      <c r="G74" s="168">
        <v>0.1010256639559392</v>
      </c>
      <c r="H74" s="168">
        <v>0.11950922491965676</v>
      </c>
      <c r="I74" s="172"/>
      <c r="J74" s="168">
        <v>0.11857588631151533</v>
      </c>
      <c r="K74" s="263">
        <v>0.10112359550561797</v>
      </c>
      <c r="L74" s="263">
        <v>9.1179728607033925E-2</v>
      </c>
      <c r="M74" s="263">
        <v>9.5785013380910181E-2</v>
      </c>
      <c r="N74" s="263">
        <v>2.7113026184952153E-2</v>
      </c>
      <c r="O74" s="263">
        <v>7.1113863154635387E-2</v>
      </c>
      <c r="P74" s="260"/>
      <c r="Q74" s="168">
        <v>0.11950922491965676</v>
      </c>
      <c r="R74" s="263">
        <v>0.12869379371217077</v>
      </c>
      <c r="S74" s="263">
        <v>0.11245649432163272</v>
      </c>
      <c r="T74" s="263">
        <v>0.11993832414144202</v>
      </c>
      <c r="U74" s="263">
        <v>4.0575988126512377E-2</v>
      </c>
      <c r="V74" s="263">
        <v>9.1120892613238455E-2</v>
      </c>
    </row>
    <row r="75" spans="1:22" ht="13.9" thickTop="1" x14ac:dyDescent="0.35">
      <c r="A75" s="108"/>
      <c r="B75" s="161"/>
      <c r="C75" s="161"/>
      <c r="D75" s="161"/>
      <c r="E75" s="117"/>
      <c r="F75" s="161"/>
      <c r="G75" s="161"/>
      <c r="H75" s="161"/>
      <c r="I75" s="172"/>
      <c r="J75" s="161"/>
      <c r="K75" s="261"/>
      <c r="L75" s="261"/>
      <c r="M75" s="261"/>
      <c r="N75" s="261"/>
      <c r="O75" s="261"/>
      <c r="P75" s="260"/>
      <c r="Q75" s="161"/>
      <c r="R75" s="261"/>
      <c r="S75" s="261"/>
      <c r="T75" s="261"/>
      <c r="U75" s="261"/>
      <c r="V75" s="261"/>
    </row>
    <row r="76" spans="1:22" x14ac:dyDescent="0.35">
      <c r="A76" s="108" t="s">
        <v>65</v>
      </c>
      <c r="B76" s="161"/>
      <c r="C76" s="161"/>
      <c r="D76" s="161"/>
      <c r="E76" s="117"/>
      <c r="F76" s="161"/>
      <c r="G76" s="161"/>
      <c r="H76" s="161"/>
      <c r="I76" s="172"/>
      <c r="J76" s="161"/>
      <c r="K76" s="261"/>
      <c r="L76" s="261"/>
      <c r="M76" s="261"/>
      <c r="N76" s="261"/>
      <c r="O76" s="261"/>
      <c r="P76" s="260"/>
      <c r="Q76" s="161"/>
      <c r="R76" s="261"/>
      <c r="S76" s="261"/>
      <c r="T76" s="261"/>
      <c r="U76" s="261"/>
      <c r="V76" s="261"/>
    </row>
    <row r="77" spans="1:22" ht="27" x14ac:dyDescent="0.35">
      <c r="A77" s="112" t="s">
        <v>130</v>
      </c>
      <c r="B77" s="161">
        <v>7.0000000000000007E-2</v>
      </c>
      <c r="C77" s="161">
        <v>0.10018250459742607</v>
      </c>
      <c r="D77" s="161">
        <v>9.1536144787040252E-2</v>
      </c>
      <c r="E77" s="117"/>
      <c r="F77" s="161">
        <v>7.0000000000000007E-2</v>
      </c>
      <c r="G77" s="161">
        <v>0.1230117586561376</v>
      </c>
      <c r="H77" s="161">
        <v>9.2333732033297838E-2</v>
      </c>
      <c r="I77" s="172"/>
      <c r="J77" s="161">
        <v>9.1536144787040252E-2</v>
      </c>
      <c r="K77" s="261">
        <v>5.8512343699904004E-2</v>
      </c>
      <c r="L77" s="261">
        <v>7.5997325607309971E-2</v>
      </c>
      <c r="M77" s="261">
        <v>6.7586845047615265E-2</v>
      </c>
      <c r="N77" s="261">
        <v>1.4462081128747795E-2</v>
      </c>
      <c r="O77" s="261">
        <v>4.8813322696449869E-2</v>
      </c>
      <c r="P77" s="260"/>
      <c r="Q77" s="161">
        <v>9.2333732033297838E-2</v>
      </c>
      <c r="R77" s="261">
        <v>8.507928735138573E-2</v>
      </c>
      <c r="S77" s="261">
        <v>9.6710414993106772E-2</v>
      </c>
      <c r="T77" s="261">
        <v>9.1143708294420894E-2</v>
      </c>
      <c r="U77" s="261">
        <v>2.8326059390219867E-2</v>
      </c>
      <c r="V77" s="261">
        <v>6.8707811069019464E-2</v>
      </c>
    </row>
    <row r="78" spans="1:22" x14ac:dyDescent="0.35">
      <c r="A78" s="110" t="s">
        <v>131</v>
      </c>
      <c r="B78" s="161">
        <v>0.16</v>
      </c>
      <c r="C78" s="161">
        <v>0.47739150193137903</v>
      </c>
      <c r="D78" s="161">
        <v>0.39605481472377524</v>
      </c>
      <c r="E78" s="117"/>
      <c r="F78" s="161">
        <v>0.15</v>
      </c>
      <c r="G78" s="161">
        <v>0.49592384415447288</v>
      </c>
      <c r="H78" s="161">
        <v>0.39917641137212212</v>
      </c>
      <c r="I78" s="172"/>
      <c r="J78" s="161">
        <v>0.39605481472377524</v>
      </c>
      <c r="K78" s="261">
        <v>1.7631276351092462E-2</v>
      </c>
      <c r="L78" s="261">
        <v>2.4985910201014597E-2</v>
      </c>
      <c r="M78" s="261">
        <v>2.1345223413338395E-2</v>
      </c>
      <c r="N78" s="261">
        <v>3.3480176211453344E-3</v>
      </c>
      <c r="O78" s="261">
        <v>1.5046867291563805E-2</v>
      </c>
      <c r="P78" s="260"/>
      <c r="Q78" s="161">
        <v>0.39917641137212212</v>
      </c>
      <c r="R78" s="261">
        <v>4.5722802386634794E-2</v>
      </c>
      <c r="S78" s="261">
        <v>4.4196552439996172E-2</v>
      </c>
      <c r="T78" s="261">
        <v>4.4947589766441635E-2</v>
      </c>
      <c r="U78" s="261">
        <v>1.6903034124251783E-2</v>
      </c>
      <c r="V78" s="261">
        <v>3.5032267251101173E-2</v>
      </c>
    </row>
    <row r="79" spans="1:22" x14ac:dyDescent="0.35">
      <c r="A79" s="110" t="s">
        <v>68</v>
      </c>
      <c r="B79" s="161">
        <v>0.04</v>
      </c>
      <c r="C79" s="161">
        <v>-7.7319587628865254E-3</v>
      </c>
      <c r="D79" s="161">
        <v>7.1692535107169164E-2</v>
      </c>
      <c r="E79" s="117"/>
      <c r="F79" s="161">
        <v>0.04</v>
      </c>
      <c r="G79" s="161">
        <v>3.1680707125615118E-3</v>
      </c>
      <c r="H79" s="161">
        <v>6.5794206198882182E-2</v>
      </c>
      <c r="I79" s="172"/>
      <c r="J79" s="161">
        <v>7.1692535107169164E-2</v>
      </c>
      <c r="K79" s="261">
        <v>5.3008595988538722E-2</v>
      </c>
      <c r="L79" s="261">
        <v>3.7709497206703954E-2</v>
      </c>
      <c r="M79" s="261">
        <v>4.5261669024045298E-2</v>
      </c>
      <c r="N79" s="261">
        <v>4.7486033519553154E-2</v>
      </c>
      <c r="O79" s="261">
        <v>4.6009389671361554E-2</v>
      </c>
      <c r="P79" s="260"/>
      <c r="Q79" s="161">
        <v>6.5794206198882182E-2</v>
      </c>
      <c r="R79" s="261">
        <v>7.4217097530519319E-2</v>
      </c>
      <c r="S79" s="261">
        <v>5.0928374358217475E-2</v>
      </c>
      <c r="T79" s="261">
        <v>6.2359603171431979E-2</v>
      </c>
      <c r="U79" s="261">
        <v>6.0481712492184404E-2</v>
      </c>
      <c r="V79" s="261">
        <v>6.1723057224095629E-2</v>
      </c>
    </row>
    <row r="80" spans="1:22" x14ac:dyDescent="0.35">
      <c r="A80" s="110" t="s">
        <v>69</v>
      </c>
      <c r="B80" s="161">
        <v>-0.11</v>
      </c>
      <c r="C80" s="163">
        <v>-0.93670886075949367</v>
      </c>
      <c r="D80" s="163">
        <v>-0.8666666666666667</v>
      </c>
      <c r="E80" s="119"/>
      <c r="F80" s="161">
        <v>-0.08</v>
      </c>
      <c r="G80" s="163">
        <v>-0.9308264755397927</v>
      </c>
      <c r="H80" s="163">
        <v>-0.86871409715059777</v>
      </c>
      <c r="I80" s="204"/>
      <c r="J80" s="161">
        <v>-0.8666666666666667</v>
      </c>
      <c r="K80" s="258">
        <v>-0.625</v>
      </c>
      <c r="L80" s="258">
        <v>-1.03125</v>
      </c>
      <c r="M80" s="258">
        <v>2.4999999999999911E-2</v>
      </c>
      <c r="N80" s="337">
        <v>-0.5</v>
      </c>
      <c r="O80" s="258">
        <v>0.25000000000000006</v>
      </c>
      <c r="P80" s="257"/>
      <c r="Q80" s="161">
        <v>-0.86871409715059777</v>
      </c>
      <c r="R80" s="258">
        <v>-0.62099241038359598</v>
      </c>
      <c r="S80" s="258">
        <v>-1.021542265756634</v>
      </c>
      <c r="T80" s="258">
        <v>-1.9023936027796923E-2</v>
      </c>
      <c r="U80" s="258">
        <v>-0.56137873641477265</v>
      </c>
      <c r="V80" s="258">
        <v>0.21418402203691758</v>
      </c>
    </row>
    <row r="81" spans="1:22" ht="13.9" thickBot="1" x14ac:dyDescent="0.4">
      <c r="A81" s="113" t="s">
        <v>13</v>
      </c>
      <c r="B81" s="168">
        <v>0.09</v>
      </c>
      <c r="C81" s="168">
        <v>0.17026577472469581</v>
      </c>
      <c r="D81" s="168">
        <v>0.15677439024135215</v>
      </c>
      <c r="E81" s="117"/>
      <c r="F81" s="168">
        <v>0.08</v>
      </c>
      <c r="G81" s="168">
        <v>0.19159679540688948</v>
      </c>
      <c r="H81" s="168">
        <v>0.15775175818907788</v>
      </c>
      <c r="I81" s="172"/>
      <c r="J81" s="168">
        <v>0.15677439024135215</v>
      </c>
      <c r="K81" s="263">
        <v>4.2928200692041694E-2</v>
      </c>
      <c r="L81" s="263">
        <v>6.4262193867050885E-2</v>
      </c>
      <c r="M81" s="263">
        <v>5.3859538120847754E-2</v>
      </c>
      <c r="N81" s="263">
        <v>1.2844215237909939E-2</v>
      </c>
      <c r="O81" s="263">
        <v>3.9445337345689536E-2</v>
      </c>
      <c r="P81" s="260"/>
      <c r="Q81" s="168">
        <v>0.15775175818907788</v>
      </c>
      <c r="R81" s="263">
        <v>6.950873071699501E-2</v>
      </c>
      <c r="S81" s="263">
        <v>8.4286213899129006E-2</v>
      </c>
      <c r="T81" s="263">
        <v>7.711812971751876E-2</v>
      </c>
      <c r="U81" s="263">
        <v>2.6657525487801259E-2</v>
      </c>
      <c r="V81" s="263">
        <v>5.919958067614977E-2</v>
      </c>
    </row>
    <row r="82" spans="1:22" ht="13.9" thickTop="1" x14ac:dyDescent="0.35">
      <c r="A82" s="108"/>
      <c r="B82" s="161"/>
      <c r="C82" s="161"/>
      <c r="D82" s="161"/>
      <c r="E82" s="117"/>
      <c r="F82" s="161"/>
      <c r="G82" s="161"/>
      <c r="H82" s="161"/>
      <c r="I82" s="172"/>
      <c r="J82" s="161"/>
      <c r="K82" s="261"/>
      <c r="L82" s="261"/>
      <c r="M82" s="261"/>
      <c r="N82" s="261"/>
      <c r="O82" s="261"/>
      <c r="P82" s="260"/>
      <c r="Q82" s="161"/>
      <c r="R82" s="261"/>
      <c r="S82" s="261"/>
      <c r="T82" s="261"/>
      <c r="U82" s="261"/>
      <c r="V82" s="261"/>
    </row>
    <row r="83" spans="1:22" x14ac:dyDescent="0.35">
      <c r="A83" s="109" t="s">
        <v>132</v>
      </c>
      <c r="B83" s="161">
        <v>-0.46</v>
      </c>
      <c r="C83" s="161">
        <v>0.16207941050047009</v>
      </c>
      <c r="D83" s="161">
        <v>-1.0736215982062549</v>
      </c>
      <c r="E83" s="117"/>
      <c r="F83" s="161">
        <v>-0.44</v>
      </c>
      <c r="G83" s="161">
        <v>0.16940767031737994</v>
      </c>
      <c r="H83" s="161">
        <v>-1.0939793104801414</v>
      </c>
      <c r="I83" s="172"/>
      <c r="J83" s="161">
        <v>-1.0736215982062549</v>
      </c>
      <c r="K83" s="261">
        <v>-0.68253968253967645</v>
      </c>
      <c r="L83" s="261">
        <v>0.73289902280132213</v>
      </c>
      <c r="M83" s="261">
        <v>-1.5312499999999936</v>
      </c>
      <c r="N83" s="341">
        <v>0.8</v>
      </c>
      <c r="O83" s="346">
        <v>-3.1</v>
      </c>
      <c r="P83" s="260"/>
      <c r="Q83" s="161">
        <v>-1.0939793104801414</v>
      </c>
      <c r="R83" s="261">
        <v>-0.67623945250560047</v>
      </c>
      <c r="S83" s="261">
        <v>0.81733306509189818</v>
      </c>
      <c r="T83" s="261">
        <v>-1.5427215869183892</v>
      </c>
      <c r="U83" s="261">
        <v>0.76159940012653815</v>
      </c>
      <c r="V83" s="261">
        <v>-3.1605559718286331</v>
      </c>
    </row>
    <row r="84" spans="1:22" x14ac:dyDescent="0.35">
      <c r="A84" s="114" t="s">
        <v>22</v>
      </c>
      <c r="B84" s="169">
        <v>0.11</v>
      </c>
      <c r="C84" s="169">
        <v>-0.11659247191317069</v>
      </c>
      <c r="D84" s="169">
        <v>0.24714559505761349</v>
      </c>
      <c r="E84" s="117"/>
      <c r="F84" s="169">
        <v>0.09</v>
      </c>
      <c r="G84" s="169">
        <v>-9.3843896523886111E-2</v>
      </c>
      <c r="H84" s="169">
        <v>0.25706567036779865</v>
      </c>
      <c r="I84" s="172"/>
      <c r="J84" s="169">
        <v>0.24714559505761349</v>
      </c>
      <c r="K84" s="264">
        <v>0.18181818181818174</v>
      </c>
      <c r="L84" s="264">
        <v>2.767962308598344E-2</v>
      </c>
      <c r="M84" s="264">
        <v>7.4816026165167429E-2</v>
      </c>
      <c r="N84" s="264">
        <v>-5.8659217877094973E-2</v>
      </c>
      <c r="O84" s="264">
        <v>1.841359773371094E-2</v>
      </c>
      <c r="P84" s="260"/>
      <c r="Q84" s="169">
        <v>0.25706567036779865</v>
      </c>
      <c r="R84" s="264">
        <v>0.19376345163418726</v>
      </c>
      <c r="S84" s="264">
        <v>4.3023484511917627E-2</v>
      </c>
      <c r="T84" s="264">
        <v>8.9125758634120492E-2</v>
      </c>
      <c r="U84" s="264">
        <v>-4.7161637767479558E-2</v>
      </c>
      <c r="V84" s="264">
        <v>3.1311967905544622E-2</v>
      </c>
    </row>
    <row r="85" spans="1:22" x14ac:dyDescent="0.35">
      <c r="A85" s="216"/>
      <c r="B85" s="144"/>
      <c r="E85" s="216"/>
      <c r="F85" s="216"/>
      <c r="K85" s="265"/>
      <c r="L85" s="260"/>
      <c r="M85" s="260"/>
      <c r="N85" s="260"/>
      <c r="O85" s="260"/>
      <c r="P85" s="265"/>
      <c r="R85" s="265"/>
      <c r="S85" s="260"/>
      <c r="T85" s="260"/>
      <c r="U85" s="260"/>
      <c r="V85" s="260"/>
    </row>
    <row r="86" spans="1:22" x14ac:dyDescent="0.35">
      <c r="A86" s="216"/>
      <c r="B86" s="216"/>
      <c r="E86" s="216"/>
      <c r="F86" s="216"/>
      <c r="L86" s="260"/>
      <c r="M86" s="260"/>
      <c r="N86" s="260"/>
      <c r="O86" s="260"/>
      <c r="S86" s="260"/>
      <c r="T86" s="260"/>
      <c r="U86" s="260"/>
      <c r="V86" s="260"/>
    </row>
    <row r="87" spans="1:22" x14ac:dyDescent="0.35">
      <c r="A87" s="216"/>
      <c r="B87" s="216"/>
      <c r="E87" s="216"/>
      <c r="F87" s="216"/>
      <c r="L87" s="260"/>
      <c r="M87" s="260"/>
      <c r="N87" s="260"/>
      <c r="O87" s="260"/>
      <c r="S87" s="260"/>
      <c r="T87" s="260"/>
      <c r="U87" s="260"/>
      <c r="V87" s="260"/>
    </row>
  </sheetData>
  <mergeCells count="4">
    <mergeCell ref="B2:D2"/>
    <mergeCell ref="F2:H2"/>
    <mergeCell ref="J2:O2"/>
    <mergeCell ref="Q2:V2"/>
  </mergeCells>
  <pageMargins left="0.25" right="0.25" top="0.75" bottom="0.75" header="0.3" footer="0.3"/>
  <pageSetup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O83"/>
  <sheetViews>
    <sheetView showGridLines="0" zoomScaleNormal="100" workbookViewId="0">
      <pane xSplit="1" ySplit="7" topLeftCell="G11" activePane="bottomRight" state="frozen"/>
      <selection activeCell="O83" sqref="O83"/>
      <selection pane="topRight" activeCell="O83" sqref="O83"/>
      <selection pane="bottomLeft" activeCell="O83" sqref="O83"/>
      <selection pane="bottomRight" activeCell="O83" sqref="O83"/>
    </sheetView>
  </sheetViews>
  <sheetFormatPr defaultColWidth="9.1328125" defaultRowHeight="13.5" outlineLevelCol="1" x14ac:dyDescent="0.35"/>
  <cols>
    <col min="1" max="1" width="54.86328125" style="148" customWidth="1"/>
    <col min="2" max="6" width="21.3984375" style="146" hidden="1" customWidth="1" outlineLevel="1"/>
    <col min="7" max="7" width="21.3984375" style="146" customWidth="1" collapsed="1"/>
    <col min="8" max="8" width="21.3984375" style="146" customWidth="1"/>
    <col min="9" max="12" width="21.3984375" style="146" hidden="1" customWidth="1" outlineLevel="1"/>
    <col min="13" max="13" width="21.3984375" style="146" customWidth="1" collapsed="1"/>
    <col min="14" max="14" width="21.3984375" style="146" customWidth="1"/>
    <col min="15" max="16384" width="9.1328125" style="146"/>
  </cols>
  <sheetData>
    <row r="1" spans="1:14" ht="13.9" x14ac:dyDescent="0.4">
      <c r="A1" s="38" t="s">
        <v>133</v>
      </c>
    </row>
    <row r="2" spans="1:14" x14ac:dyDescent="0.35">
      <c r="A2" s="45" t="s">
        <v>59</v>
      </c>
    </row>
    <row r="3" spans="1:14" x14ac:dyDescent="0.35">
      <c r="A3" s="45"/>
    </row>
    <row r="4" spans="1:14" ht="13.9" x14ac:dyDescent="0.35">
      <c r="A4" s="153" t="s">
        <v>134</v>
      </c>
    </row>
    <row r="5" spans="1:14" x14ac:dyDescent="0.35">
      <c r="A5" s="146"/>
      <c r="B5" s="20"/>
      <c r="C5" s="20"/>
      <c r="D5" s="20"/>
      <c r="E5" s="20"/>
      <c r="F5" s="20"/>
      <c r="G5" s="20"/>
      <c r="H5" s="20"/>
      <c r="I5" s="20"/>
      <c r="J5" s="20"/>
      <c r="K5" s="20"/>
      <c r="L5" s="20"/>
      <c r="M5" s="20"/>
      <c r="N5" s="20"/>
    </row>
    <row r="6" spans="1:14" ht="13.9" x14ac:dyDescent="0.4">
      <c r="A6" s="146"/>
      <c r="B6" s="149" t="s">
        <v>111</v>
      </c>
      <c r="C6" s="295" t="s">
        <v>111</v>
      </c>
      <c r="D6" s="294" t="s">
        <v>62</v>
      </c>
      <c r="E6" s="326" t="s">
        <v>62</v>
      </c>
      <c r="F6" s="149" t="s">
        <v>63</v>
      </c>
      <c r="G6" s="316" t="s">
        <v>62</v>
      </c>
      <c r="H6" s="312" t="s">
        <v>264</v>
      </c>
      <c r="I6" s="294" t="s">
        <v>111</v>
      </c>
      <c r="J6" s="294" t="s">
        <v>62</v>
      </c>
      <c r="K6" s="149" t="s">
        <v>62</v>
      </c>
      <c r="L6" s="149" t="s">
        <v>63</v>
      </c>
      <c r="M6" s="316" t="s">
        <v>62</v>
      </c>
      <c r="N6" s="312" t="s">
        <v>264</v>
      </c>
    </row>
    <row r="7" spans="1:14" ht="13.9" x14ac:dyDescent="0.4">
      <c r="A7" s="23"/>
      <c r="B7" s="150">
        <v>42735</v>
      </c>
      <c r="C7" s="296">
        <v>43100</v>
      </c>
      <c r="D7" s="293">
        <v>43190</v>
      </c>
      <c r="E7" s="327">
        <v>43281</v>
      </c>
      <c r="F7" s="150">
        <v>43281</v>
      </c>
      <c r="G7" s="318">
        <v>43373</v>
      </c>
      <c r="H7" s="318">
        <v>43373</v>
      </c>
      <c r="I7" s="293">
        <v>43465</v>
      </c>
      <c r="J7" s="293">
        <v>43555</v>
      </c>
      <c r="K7" s="150">
        <v>43646</v>
      </c>
      <c r="L7" s="150">
        <v>43646</v>
      </c>
      <c r="M7" s="318">
        <v>43738</v>
      </c>
      <c r="N7" s="318">
        <v>43738</v>
      </c>
    </row>
    <row r="8" spans="1:14" ht="9" customHeight="1" x14ac:dyDescent="0.4">
      <c r="A8" s="38" t="s">
        <v>135</v>
      </c>
      <c r="B8" s="73"/>
      <c r="C8" s="73"/>
      <c r="D8" s="73"/>
      <c r="E8" s="73"/>
      <c r="F8" s="73"/>
      <c r="G8" s="73"/>
      <c r="H8" s="73"/>
      <c r="I8" s="73"/>
      <c r="J8" s="73"/>
      <c r="K8" s="73"/>
      <c r="L8" s="73"/>
      <c r="M8" s="73"/>
      <c r="N8" s="73"/>
    </row>
    <row r="9" spans="1:14" x14ac:dyDescent="0.35">
      <c r="A9" s="44" t="s">
        <v>64</v>
      </c>
      <c r="B9" s="74">
        <v>6215.7</v>
      </c>
      <c r="C9" s="74">
        <v>6923.9</v>
      </c>
      <c r="D9" s="74">
        <v>1767.7</v>
      </c>
      <c r="E9" s="74">
        <v>1974.3</v>
      </c>
      <c r="F9" s="74">
        <v>3742</v>
      </c>
      <c r="G9" s="74">
        <v>2076</v>
      </c>
      <c r="H9" s="74">
        <v>5818</v>
      </c>
      <c r="I9" s="74">
        <v>8219.9</v>
      </c>
      <c r="J9" s="74">
        <v>1903</v>
      </c>
      <c r="K9" s="74">
        <v>2121.6999999999998</v>
      </c>
      <c r="L9" s="74">
        <v>4024.7</v>
      </c>
      <c r="M9" s="74">
        <v>2118.8000000000002</v>
      </c>
      <c r="N9" s="74">
        <v>6143.5</v>
      </c>
    </row>
    <row r="10" spans="1:14" x14ac:dyDescent="0.35">
      <c r="A10" s="44" t="s">
        <v>65</v>
      </c>
      <c r="B10" s="75"/>
      <c r="C10" s="75"/>
      <c r="D10" s="75"/>
      <c r="E10" s="75"/>
      <c r="F10" s="75"/>
      <c r="G10" s="75"/>
      <c r="H10" s="75"/>
      <c r="I10" s="75"/>
      <c r="J10" s="75"/>
      <c r="K10" s="75"/>
      <c r="L10" s="75"/>
      <c r="M10" s="75"/>
      <c r="N10" s="75"/>
    </row>
    <row r="11" spans="1:14" ht="27" x14ac:dyDescent="0.35">
      <c r="A11" s="48" t="s">
        <v>136</v>
      </c>
      <c r="B11" s="75">
        <v>5067.817330702349</v>
      </c>
      <c r="C11" s="75">
        <v>5639.8</v>
      </c>
      <c r="D11" s="75">
        <v>1473.8</v>
      </c>
      <c r="E11" s="75">
        <v>1565.8</v>
      </c>
      <c r="F11" s="75">
        <v>3039.6</v>
      </c>
      <c r="G11" s="75">
        <v>1687.4</v>
      </c>
      <c r="H11" s="75">
        <v>4727</v>
      </c>
      <c r="I11" s="75">
        <v>6642.4</v>
      </c>
      <c r="J11" s="75">
        <v>1564.8</v>
      </c>
      <c r="K11" s="75">
        <v>1687.1</v>
      </c>
      <c r="L11" s="75">
        <v>3251.9</v>
      </c>
      <c r="M11" s="75">
        <v>1692.2</v>
      </c>
      <c r="N11" s="75">
        <v>4944.1000000000004</v>
      </c>
    </row>
    <row r="12" spans="1:14" x14ac:dyDescent="0.35">
      <c r="A12" s="48" t="s">
        <v>67</v>
      </c>
      <c r="B12" s="75">
        <v>1150.5551046149562</v>
      </c>
      <c r="C12" s="75">
        <v>1156.0999999999999</v>
      </c>
      <c r="D12" s="75">
        <v>295.59999999999997</v>
      </c>
      <c r="E12" s="75">
        <v>312.60000000000002</v>
      </c>
      <c r="F12" s="75">
        <v>608.20000000000005</v>
      </c>
      <c r="G12" s="75">
        <v>297.60000000000002</v>
      </c>
      <c r="H12" s="75">
        <v>905.8</v>
      </c>
      <c r="I12" s="75">
        <v>1271.0999999999999</v>
      </c>
      <c r="J12" s="75">
        <v>286.8</v>
      </c>
      <c r="K12" s="75">
        <v>306.89999999999998</v>
      </c>
      <c r="L12" s="75">
        <v>593.70000000000005</v>
      </c>
      <c r="M12" s="75">
        <v>315.2</v>
      </c>
      <c r="N12" s="75">
        <v>908.9</v>
      </c>
    </row>
    <row r="13" spans="1:14" x14ac:dyDescent="0.35">
      <c r="A13" s="48" t="s">
        <v>68</v>
      </c>
      <c r="B13" s="75">
        <v>260.60000000000002</v>
      </c>
      <c r="C13" s="75">
        <v>270.60000000000002</v>
      </c>
      <c r="D13" s="75">
        <v>69.8</v>
      </c>
      <c r="E13" s="75">
        <v>71.599999999999994</v>
      </c>
      <c r="F13" s="75">
        <v>141.4</v>
      </c>
      <c r="G13" s="75">
        <v>71.599999999999994</v>
      </c>
      <c r="H13" s="75">
        <v>213</v>
      </c>
      <c r="I13" s="75">
        <v>290</v>
      </c>
      <c r="J13" s="75">
        <v>73.5</v>
      </c>
      <c r="K13" s="75">
        <v>74.3</v>
      </c>
      <c r="L13" s="75">
        <v>147.80000000000001</v>
      </c>
      <c r="M13" s="75">
        <v>75</v>
      </c>
      <c r="N13" s="75">
        <v>222.8</v>
      </c>
    </row>
    <row r="14" spans="1:14" x14ac:dyDescent="0.35">
      <c r="A14" s="48" t="s">
        <v>69</v>
      </c>
      <c r="B14" s="75">
        <v>32.1</v>
      </c>
      <c r="C14" s="75">
        <v>28.5</v>
      </c>
      <c r="D14" s="75">
        <v>10.4</v>
      </c>
      <c r="E14" s="75">
        <v>-6.4</v>
      </c>
      <c r="F14" s="75">
        <v>4</v>
      </c>
      <c r="G14" s="75">
        <v>-1.2</v>
      </c>
      <c r="H14" s="75">
        <v>2.8</v>
      </c>
      <c r="I14" s="75">
        <v>3.8</v>
      </c>
      <c r="J14" s="75">
        <v>3.9</v>
      </c>
      <c r="K14" s="75">
        <v>0.2</v>
      </c>
      <c r="L14" s="75">
        <v>4.0999999999999996</v>
      </c>
      <c r="M14" s="75">
        <v>-0.6</v>
      </c>
      <c r="N14" s="75">
        <v>3.5</v>
      </c>
    </row>
    <row r="15" spans="1:14" x14ac:dyDescent="0.35">
      <c r="A15" s="70" t="s">
        <v>13</v>
      </c>
      <c r="B15" s="76">
        <f t="shared" ref="B15:J15" si="0">SUM(B11:B14)</f>
        <v>6511.0724353173064</v>
      </c>
      <c r="C15" s="76">
        <f t="shared" si="0"/>
        <v>7095</v>
      </c>
      <c r="D15" s="76">
        <f t="shared" si="0"/>
        <v>1849.6</v>
      </c>
      <c r="E15" s="76">
        <f t="shared" si="0"/>
        <v>1943.6</v>
      </c>
      <c r="F15" s="76">
        <f t="shared" si="0"/>
        <v>3793.2000000000003</v>
      </c>
      <c r="G15" s="76">
        <v>2055.4</v>
      </c>
      <c r="H15" s="76">
        <v>5848.6</v>
      </c>
      <c r="I15" s="76">
        <f t="shared" si="0"/>
        <v>8207.2999999999993</v>
      </c>
      <c r="J15" s="76">
        <f t="shared" si="0"/>
        <v>1929</v>
      </c>
      <c r="K15" s="76">
        <v>2068.5</v>
      </c>
      <c r="L15" s="76">
        <v>3997.5</v>
      </c>
      <c r="M15" s="76">
        <v>2081.8000000000002</v>
      </c>
      <c r="N15" s="76">
        <v>6079.3</v>
      </c>
    </row>
    <row r="16" spans="1:14" ht="13.9" x14ac:dyDescent="0.4">
      <c r="A16" s="43" t="s">
        <v>137</v>
      </c>
      <c r="B16" s="77">
        <f t="shared" ref="B16:L16" si="1">B9-B15</f>
        <v>-295.37243531730655</v>
      </c>
      <c r="C16" s="77">
        <f t="shared" si="1"/>
        <v>-171.10000000000036</v>
      </c>
      <c r="D16" s="77">
        <f t="shared" si="1"/>
        <v>-81.899999999999864</v>
      </c>
      <c r="E16" s="77">
        <f t="shared" si="1"/>
        <v>30.700000000000045</v>
      </c>
      <c r="F16" s="77">
        <f t="shared" si="1"/>
        <v>-51.200000000000273</v>
      </c>
      <c r="G16" s="77">
        <v>20.6</v>
      </c>
      <c r="H16" s="77">
        <v>-30.6</v>
      </c>
      <c r="I16" s="77">
        <f t="shared" si="1"/>
        <v>12.600000000000364</v>
      </c>
      <c r="J16" s="77">
        <f t="shared" si="1"/>
        <v>-26</v>
      </c>
      <c r="K16" s="77">
        <f t="shared" si="1"/>
        <v>53.199999999999818</v>
      </c>
      <c r="L16" s="77">
        <f t="shared" si="1"/>
        <v>27.199999999999818</v>
      </c>
      <c r="M16" s="77">
        <v>37</v>
      </c>
      <c r="N16" s="77">
        <v>64.2</v>
      </c>
    </row>
    <row r="17" spans="1:14" x14ac:dyDescent="0.35">
      <c r="A17" s="44" t="s">
        <v>71</v>
      </c>
      <c r="B17" s="75">
        <v>-171.8</v>
      </c>
      <c r="C17" s="75">
        <v>-183.1</v>
      </c>
      <c r="D17" s="75">
        <v>-44.4</v>
      </c>
      <c r="E17" s="96">
        <v>-52</v>
      </c>
      <c r="F17" s="96">
        <v>-96.4</v>
      </c>
      <c r="G17" s="96">
        <v>-92.7</v>
      </c>
      <c r="H17" s="96">
        <v>-189.1</v>
      </c>
      <c r="I17" s="75">
        <v>-228.8</v>
      </c>
      <c r="J17" s="75">
        <v>-37.200000000000003</v>
      </c>
      <c r="K17" s="96">
        <v>-38.200000000000003</v>
      </c>
      <c r="L17" s="96">
        <v>-75.400000000000006</v>
      </c>
      <c r="M17" s="96">
        <v>-37.4</v>
      </c>
      <c r="N17" s="96">
        <v>-112.8</v>
      </c>
    </row>
    <row r="18" spans="1:14" x14ac:dyDescent="0.35">
      <c r="A18" s="44" t="s">
        <v>72</v>
      </c>
      <c r="B18" s="75">
        <v>5.9</v>
      </c>
      <c r="C18" s="75">
        <v>1.4</v>
      </c>
      <c r="D18" s="75">
        <v>0.4</v>
      </c>
      <c r="E18" s="96">
        <v>0.4</v>
      </c>
      <c r="F18" s="96">
        <v>0.8</v>
      </c>
      <c r="G18" s="96">
        <v>0.4</v>
      </c>
      <c r="H18" s="96">
        <v>1.2</v>
      </c>
      <c r="I18" s="75">
        <v>1.9</v>
      </c>
      <c r="J18" s="75">
        <v>0.8</v>
      </c>
      <c r="K18" s="96">
        <v>0.5</v>
      </c>
      <c r="L18" s="96">
        <v>1.3</v>
      </c>
      <c r="M18" s="96">
        <v>0.7</v>
      </c>
      <c r="N18" s="96">
        <v>2</v>
      </c>
    </row>
    <row r="19" spans="1:14" x14ac:dyDescent="0.35">
      <c r="A19" s="44" t="s">
        <v>138</v>
      </c>
      <c r="B19" s="75">
        <v>2.4</v>
      </c>
      <c r="C19" s="75">
        <v>11</v>
      </c>
      <c r="D19" s="75">
        <v>1</v>
      </c>
      <c r="E19" s="96">
        <v>2</v>
      </c>
      <c r="F19" s="96">
        <v>3</v>
      </c>
      <c r="G19" s="96">
        <v>-0.3</v>
      </c>
      <c r="H19" s="96">
        <v>2.7</v>
      </c>
      <c r="I19" s="75">
        <v>3.5</v>
      </c>
      <c r="J19" s="75">
        <v>0.6</v>
      </c>
      <c r="K19" s="96">
        <v>2.2000000000000002</v>
      </c>
      <c r="L19" s="96">
        <v>2.8</v>
      </c>
      <c r="M19" s="96">
        <v>0.4</v>
      </c>
      <c r="N19" s="96">
        <v>3.2</v>
      </c>
    </row>
    <row r="20" spans="1:14" ht="13.9" x14ac:dyDescent="0.4">
      <c r="A20" s="71" t="s">
        <v>139</v>
      </c>
      <c r="B20" s="78">
        <f>SUM(B17:B19)+B16</f>
        <v>-458.87243531730655</v>
      </c>
      <c r="C20" s="78">
        <f>C16+SUM(C17:C19)</f>
        <v>-341.80000000000035</v>
      </c>
      <c r="D20" s="78">
        <f>SUM(D17:D19)+D16</f>
        <v>-124.89999999999986</v>
      </c>
      <c r="E20" s="78">
        <f t="shared" ref="E20:F20" si="2">SUM(E17:E19)+E16</f>
        <v>-18.899999999999956</v>
      </c>
      <c r="F20" s="78">
        <f t="shared" si="2"/>
        <v>-143.8000000000003</v>
      </c>
      <c r="G20" s="78">
        <v>-72</v>
      </c>
      <c r="H20" s="78">
        <v>-215.8</v>
      </c>
      <c r="I20" s="78">
        <f>I16+SUM(I17:I19)</f>
        <v>-210.79999999999964</v>
      </c>
      <c r="J20" s="78">
        <f>SUM(J17:J19)+J16</f>
        <v>-61.800000000000004</v>
      </c>
      <c r="K20" s="78">
        <f t="shared" ref="K20:L20" si="3">SUM(K17:K19)+K16</f>
        <v>17.699999999999818</v>
      </c>
      <c r="L20" s="78">
        <f t="shared" si="3"/>
        <v>-44.100000000000193</v>
      </c>
      <c r="M20" s="78">
        <v>0.7</v>
      </c>
      <c r="N20" s="78">
        <v>-43.4</v>
      </c>
    </row>
    <row r="21" spans="1:14" x14ac:dyDescent="0.35">
      <c r="A21" s="44" t="s">
        <v>140</v>
      </c>
      <c r="B21" s="79">
        <v>-24.317253233120823</v>
      </c>
      <c r="C21" s="79">
        <v>-120.5</v>
      </c>
      <c r="D21" s="79">
        <v>-32</v>
      </c>
      <c r="E21" s="189">
        <v>14.6</v>
      </c>
      <c r="F21" s="189">
        <v>-17.399999999999999</v>
      </c>
      <c r="G21" s="189">
        <v>-30.6</v>
      </c>
      <c r="H21" s="189">
        <v>-48</v>
      </c>
      <c r="I21" s="79">
        <v>-25</v>
      </c>
      <c r="J21" s="79">
        <v>-40.9</v>
      </c>
      <c r="K21" s="189">
        <v>11.4</v>
      </c>
      <c r="L21" s="189">
        <v>-29.5</v>
      </c>
      <c r="M21" s="189">
        <v>-11</v>
      </c>
      <c r="N21" s="189">
        <v>-40.5</v>
      </c>
    </row>
    <row r="22" spans="1:14" ht="14.25" thickBot="1" x14ac:dyDescent="0.45">
      <c r="A22" s="72" t="s">
        <v>76</v>
      </c>
      <c r="B22" s="80">
        <f t="shared" ref="B22:L22" si="4">B20-B21</f>
        <v>-434.55518208418573</v>
      </c>
      <c r="C22" s="80">
        <f t="shared" si="4"/>
        <v>-221.30000000000035</v>
      </c>
      <c r="D22" s="80">
        <f t="shared" si="4"/>
        <v>-92.899999999999864</v>
      </c>
      <c r="E22" s="80">
        <f t="shared" si="4"/>
        <v>-33.499999999999957</v>
      </c>
      <c r="F22" s="80">
        <f t="shared" si="4"/>
        <v>-126.40000000000029</v>
      </c>
      <c r="G22" s="80">
        <v>-41.4</v>
      </c>
      <c r="H22" s="80">
        <v>-167.8</v>
      </c>
      <c r="I22" s="80">
        <f t="shared" si="4"/>
        <v>-185.79999999999964</v>
      </c>
      <c r="J22" s="80">
        <f t="shared" si="4"/>
        <v>-20.900000000000006</v>
      </c>
      <c r="K22" s="80">
        <f t="shared" si="4"/>
        <v>6.2999999999998177</v>
      </c>
      <c r="L22" s="80">
        <f t="shared" si="4"/>
        <v>-14.600000000000193</v>
      </c>
      <c r="M22" s="80">
        <v>11.7</v>
      </c>
      <c r="N22" s="80">
        <v>-2.9</v>
      </c>
    </row>
    <row r="23" spans="1:14" ht="13.9" thickTop="1" x14ac:dyDescent="0.35">
      <c r="A23" s="44" t="s">
        <v>77</v>
      </c>
      <c r="B23" s="99">
        <v>-0.4</v>
      </c>
      <c r="C23" s="99">
        <v>0</v>
      </c>
      <c r="D23" s="99">
        <v>-1.9684008182879899E-4</v>
      </c>
      <c r="E23" s="228">
        <v>0</v>
      </c>
      <c r="F23" s="228">
        <v>0</v>
      </c>
      <c r="G23" s="228">
        <v>0</v>
      </c>
      <c r="H23" s="228">
        <v>0</v>
      </c>
      <c r="I23" s="99">
        <v>0</v>
      </c>
      <c r="J23" s="99">
        <v>0</v>
      </c>
      <c r="K23" s="228">
        <v>0</v>
      </c>
      <c r="L23" s="228">
        <v>0</v>
      </c>
      <c r="M23" s="228">
        <v>0</v>
      </c>
      <c r="N23" s="228">
        <v>0</v>
      </c>
    </row>
    <row r="24" spans="1:14" ht="14.25" thickBot="1" x14ac:dyDescent="0.45">
      <c r="A24" s="72" t="s">
        <v>78</v>
      </c>
      <c r="B24" s="287">
        <f>B22-B23</f>
        <v>-434.15518208418575</v>
      </c>
      <c r="C24" s="287">
        <f t="shared" ref="C24:N24" si="5">C22-C23</f>
        <v>-221.30000000000035</v>
      </c>
      <c r="D24" s="287">
        <f t="shared" si="5"/>
        <v>-92.899803159918036</v>
      </c>
      <c r="E24" s="287">
        <f t="shared" si="5"/>
        <v>-33.499999999999957</v>
      </c>
      <c r="F24" s="287">
        <f t="shared" si="5"/>
        <v>-126.40000000000029</v>
      </c>
      <c r="G24" s="287">
        <f t="shared" ref="G24:H24" si="6">G22-G23</f>
        <v>-41.4</v>
      </c>
      <c r="H24" s="287">
        <f t="shared" si="6"/>
        <v>-167.8</v>
      </c>
      <c r="I24" s="287">
        <f t="shared" si="5"/>
        <v>-185.79999999999964</v>
      </c>
      <c r="J24" s="287">
        <f t="shared" si="5"/>
        <v>-20.900000000000006</v>
      </c>
      <c r="K24" s="287">
        <f t="shared" si="5"/>
        <v>6.2999999999998177</v>
      </c>
      <c r="L24" s="287">
        <f t="shared" si="5"/>
        <v>-14.600000000000193</v>
      </c>
      <c r="M24" s="287">
        <f t="shared" si="5"/>
        <v>11.7</v>
      </c>
      <c r="N24" s="287">
        <f t="shared" si="5"/>
        <v>-2.9</v>
      </c>
    </row>
    <row r="25" spans="1:14" ht="13.9" thickTop="1" x14ac:dyDescent="0.35">
      <c r="A25" s="44"/>
      <c r="B25" s="288"/>
      <c r="C25" s="268"/>
      <c r="D25" s="268"/>
      <c r="E25" s="268"/>
      <c r="F25" s="268"/>
      <c r="G25" s="268"/>
      <c r="H25" s="268"/>
      <c r="I25" s="268"/>
      <c r="J25" s="268"/>
      <c r="K25" s="268"/>
      <c r="L25" s="268"/>
      <c r="M25" s="268"/>
      <c r="N25" s="268"/>
    </row>
    <row r="26" spans="1:14" x14ac:dyDescent="0.35">
      <c r="A26" s="81" t="s">
        <v>79</v>
      </c>
      <c r="B26" s="289"/>
      <c r="C26" s="96"/>
      <c r="D26" s="96"/>
      <c r="E26" s="96"/>
      <c r="F26" s="96"/>
      <c r="G26" s="96"/>
      <c r="H26" s="96"/>
      <c r="I26" s="96"/>
      <c r="J26" s="96"/>
      <c r="K26" s="96"/>
      <c r="L26" s="96"/>
      <c r="M26" s="96"/>
      <c r="N26" s="96"/>
    </row>
    <row r="27" spans="1:14" ht="27" x14ac:dyDescent="0.35">
      <c r="A27" s="284" t="s">
        <v>80</v>
      </c>
      <c r="B27" s="290">
        <f t="shared" ref="B27:J27" si="7">B24/B28</f>
        <v>-3.0704043994638313</v>
      </c>
      <c r="C27" s="267">
        <f t="shared" si="7"/>
        <v>-1.537873523280058</v>
      </c>
      <c r="D27" s="267">
        <f t="shared" si="7"/>
        <v>-0.639465413090613</v>
      </c>
      <c r="E27" s="267">
        <f>E24/E28</f>
        <v>-0.22992450240219603</v>
      </c>
      <c r="F27" s="267">
        <f>F24/F28</f>
        <v>-0.86872852233677178</v>
      </c>
      <c r="G27" s="267">
        <v>-0.23</v>
      </c>
      <c r="H27" s="267">
        <v>-1.06</v>
      </c>
      <c r="I27" s="267">
        <f t="shared" si="7"/>
        <v>-1.0852803738317738</v>
      </c>
      <c r="J27" s="267">
        <f t="shared" si="7"/>
        <v>-9.6483464972671212E-2</v>
      </c>
      <c r="K27" s="267">
        <f>K24/K28</f>
        <v>2.9045643153526129E-2</v>
      </c>
      <c r="L27" s="267">
        <f>L24/L28</f>
        <v>-6.7343173431735209E-2</v>
      </c>
      <c r="M27" s="267">
        <v>0.05</v>
      </c>
      <c r="N27" s="267">
        <v>-0.01</v>
      </c>
    </row>
    <row r="28" spans="1:14" ht="27" x14ac:dyDescent="0.35">
      <c r="A28" s="284" t="s">
        <v>81</v>
      </c>
      <c r="B28" s="230">
        <v>141.4</v>
      </c>
      <c r="C28" s="270">
        <v>143.9</v>
      </c>
      <c r="D28" s="270">
        <v>145.27729140333352</v>
      </c>
      <c r="E28" s="270">
        <v>145.69999999999999</v>
      </c>
      <c r="F28" s="270">
        <v>145.5</v>
      </c>
      <c r="G28" s="270">
        <v>184</v>
      </c>
      <c r="H28" s="270">
        <v>158.5</v>
      </c>
      <c r="I28" s="270">
        <v>171.2</v>
      </c>
      <c r="J28" s="270">
        <v>216.61742772111157</v>
      </c>
      <c r="K28" s="270">
        <v>216.9</v>
      </c>
      <c r="L28" s="270">
        <v>216.8</v>
      </c>
      <c r="M28" s="270">
        <v>218</v>
      </c>
      <c r="N28" s="270">
        <v>217.2</v>
      </c>
    </row>
    <row r="29" spans="1:14" x14ac:dyDescent="0.35">
      <c r="A29" s="81" t="s">
        <v>82</v>
      </c>
      <c r="B29" s="230"/>
      <c r="C29" s="270"/>
      <c r="D29" s="270"/>
      <c r="E29" s="270"/>
      <c r="F29" s="270"/>
      <c r="G29" s="270"/>
      <c r="H29" s="270"/>
      <c r="I29" s="270"/>
      <c r="J29" s="270"/>
      <c r="K29" s="270"/>
      <c r="L29" s="270"/>
      <c r="M29" s="270"/>
      <c r="N29" s="270"/>
    </row>
    <row r="30" spans="1:14" ht="27" x14ac:dyDescent="0.35">
      <c r="A30" s="284" t="s">
        <v>83</v>
      </c>
      <c r="B30" s="290">
        <f>B24/B31</f>
        <v>-3.0704043994638313</v>
      </c>
      <c r="C30" s="267">
        <f t="shared" ref="C30:J30" si="8">C24/C31</f>
        <v>-1.537873523280058</v>
      </c>
      <c r="D30" s="267">
        <f t="shared" si="8"/>
        <v>-0.639465413090613</v>
      </c>
      <c r="E30" s="267">
        <f>E24/E31</f>
        <v>-0.22992450240219603</v>
      </c>
      <c r="F30" s="267">
        <f>F24/F31</f>
        <v>-0.86872852233677178</v>
      </c>
      <c r="G30" s="267">
        <v>-0.23</v>
      </c>
      <c r="H30" s="267">
        <v>-1.06</v>
      </c>
      <c r="I30" s="267">
        <f t="shared" si="8"/>
        <v>-1.0852803738317738</v>
      </c>
      <c r="J30" s="267">
        <f t="shared" si="8"/>
        <v>-9.6483464972671212E-2</v>
      </c>
      <c r="K30" s="267">
        <f>K24/K31</f>
        <v>2.8024911032027658E-2</v>
      </c>
      <c r="L30" s="267">
        <f>L24/L31</f>
        <v>-6.7343173431735209E-2</v>
      </c>
      <c r="M30" s="267">
        <v>0.05</v>
      </c>
      <c r="N30" s="267">
        <v>-0.01</v>
      </c>
    </row>
    <row r="31" spans="1:14" ht="27" x14ac:dyDescent="0.35">
      <c r="A31" s="284" t="s">
        <v>84</v>
      </c>
      <c r="B31" s="291">
        <v>141.4</v>
      </c>
      <c r="C31" s="292">
        <v>143.9</v>
      </c>
      <c r="D31" s="292">
        <v>145.27729140333352</v>
      </c>
      <c r="E31" s="292">
        <v>145.69999999999999</v>
      </c>
      <c r="F31" s="292">
        <v>145.5</v>
      </c>
      <c r="G31" s="292">
        <v>184</v>
      </c>
      <c r="H31" s="292">
        <v>158.5</v>
      </c>
      <c r="I31" s="292">
        <v>171.2</v>
      </c>
      <c r="J31" s="292">
        <v>216.61742772111157</v>
      </c>
      <c r="K31" s="292">
        <v>224.8</v>
      </c>
      <c r="L31" s="292">
        <v>216.8</v>
      </c>
      <c r="M31" s="292">
        <v>224.5</v>
      </c>
      <c r="N31" s="292">
        <v>217.2</v>
      </c>
    </row>
    <row r="32" spans="1:14" x14ac:dyDescent="0.35">
      <c r="A32" s="81"/>
    </row>
    <row r="33" spans="1:14" x14ac:dyDescent="0.35">
      <c r="A33" s="81"/>
    </row>
    <row r="34" spans="1:14" x14ac:dyDescent="0.35">
      <c r="A34" s="81"/>
    </row>
    <row r="35" spans="1:14" x14ac:dyDescent="0.35">
      <c r="A35" s="81"/>
    </row>
    <row r="36" spans="1:14" x14ac:dyDescent="0.35">
      <c r="A36" s="81"/>
    </row>
    <row r="37" spans="1:14" ht="14.25" customHeight="1" x14ac:dyDescent="0.35">
      <c r="A37" s="365" t="s">
        <v>141</v>
      </c>
      <c r="B37" s="365"/>
      <c r="C37" s="365"/>
      <c r="D37" s="308"/>
      <c r="E37" s="308"/>
      <c r="F37" s="308"/>
      <c r="G37" s="310"/>
      <c r="H37" s="310"/>
      <c r="J37" s="308"/>
      <c r="K37" s="308"/>
      <c r="L37" s="308"/>
      <c r="M37" s="310"/>
      <c r="N37" s="310"/>
    </row>
    <row r="38" spans="1:14" ht="13.9" x14ac:dyDescent="0.35">
      <c r="A38" s="365"/>
      <c r="B38" s="365"/>
      <c r="C38" s="365"/>
      <c r="D38" s="308"/>
      <c r="E38" s="308"/>
      <c r="F38" s="308"/>
      <c r="G38" s="310"/>
      <c r="H38" s="310"/>
      <c r="J38" s="308"/>
      <c r="K38" s="308"/>
      <c r="L38" s="308"/>
      <c r="M38" s="310"/>
      <c r="N38" s="310"/>
    </row>
    <row r="39" spans="1:14" ht="13.9" customHeight="1" x14ac:dyDescent="0.35">
      <c r="A39" s="365"/>
      <c r="B39" s="365"/>
      <c r="C39" s="365"/>
    </row>
    <row r="40" spans="1:14" x14ac:dyDescent="0.35">
      <c r="A40" s="365"/>
      <c r="B40" s="365"/>
      <c r="C40" s="365"/>
    </row>
    <row r="80" spans="14:14" x14ac:dyDescent="0.35">
      <c r="N80" s="338"/>
    </row>
    <row r="83" spans="14:15" x14ac:dyDescent="0.35">
      <c r="N83" s="342"/>
      <c r="O83" s="340"/>
    </row>
  </sheetData>
  <mergeCells count="1">
    <mergeCell ref="A37:C40"/>
  </mergeCells>
  <pageMargins left="0.25" right="0.25" top="0.75" bottom="0.75" header="0.3" footer="0.3"/>
  <pageSetup scale="75" orientation="landscape" r:id="rId1"/>
  <ignoredErrors>
    <ignoredError sqref="I20:L20 C20:F2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5A5A7E83B2074DA0720F18E8338ABA" ma:contentTypeVersion="13" ma:contentTypeDescription="Create a new document." ma:contentTypeScope="" ma:versionID="c860ab99b0718c1d03df7efeee12aa12">
  <xsd:schema xmlns:xsd="http://www.w3.org/2001/XMLSchema" xmlns:xs="http://www.w3.org/2001/XMLSchema" xmlns:p="http://schemas.microsoft.com/office/2006/metadata/properties" xmlns:ns3="89ebff39-a050-465b-bc2e-4514c36b36bb" xmlns:ns4="6e34ee29-9724-4e9b-a49f-2e215c1e805f" targetNamespace="http://schemas.microsoft.com/office/2006/metadata/properties" ma:root="true" ma:fieldsID="ba6074c5f6a18d90cc29d5cbc8d8924c" ns3:_="" ns4:_="">
    <xsd:import namespace="89ebff39-a050-465b-bc2e-4514c36b36bb"/>
    <xsd:import namespace="6e34ee29-9724-4e9b-a49f-2e215c1e805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ebff39-a050-465b-bc2e-4514c36b36b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34ee29-9724-4e9b-a49f-2e215c1e805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CF095-900B-41FB-9ABD-DD06F6AD1EE6}">
  <ds:schemaRefs>
    <ds:schemaRef ds:uri="89ebff39-a050-465b-bc2e-4514c36b36b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e34ee29-9724-4e9b-a49f-2e215c1e805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3.xml><?xml version="1.0" encoding="utf-8"?>
<ds:datastoreItem xmlns:ds="http://schemas.openxmlformats.org/officeDocument/2006/customXml" ds:itemID="{AA1A2DD5-E1D8-4F8D-8622-2862BEA28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ebff39-a050-465b-bc2e-4514c36b36bb"/>
    <ds:schemaRef ds:uri="6e34ee29-9724-4e9b-a49f-2e215c1e80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Segments Schedule</vt:lpstr>
      <vt:lpstr>Notes and NonGAAP Fin Measures</vt:lpstr>
      <vt:lpstr>2019 Financials --&gt;</vt:lpstr>
      <vt:lpstr>Operating Results</vt:lpstr>
      <vt:lpstr>Historical Financials --&gt;</vt:lpstr>
      <vt:lpstr>Segment Results</vt:lpstr>
      <vt:lpstr>Segment Detail</vt:lpstr>
      <vt:lpstr>Segment % Change</vt:lpstr>
      <vt:lpstr>Statement of Operations</vt:lpstr>
      <vt:lpstr>Balance Sheet</vt:lpstr>
      <vt:lpstr>Cash Flow</vt:lpstr>
      <vt:lpstr>OpEx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'Segment Detail'!Print_Area</vt:lpstr>
      <vt:lpstr>'Segment Detail'!Print_Titles</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Aixa Velez/USA</cp:lastModifiedBy>
  <cp:revision/>
  <dcterms:created xsi:type="dcterms:W3CDTF">2017-07-28T19:23:45Z</dcterms:created>
  <dcterms:modified xsi:type="dcterms:W3CDTF">2019-11-05T17:39:03Z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0x010100395A5A7E83B2074DA0720F18E8338ABA</vt:lpwstr>
  </property>
</Properties>
</file>