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66925"/>
  <mc:AlternateContent xmlns:mc="http://schemas.openxmlformats.org/markup-compatibility/2006">
    <mc:Choice Requires="x15">
      <x15ac:absPath xmlns:x15ac="http://schemas.microsoft.com/office/spreadsheetml/2010/11/ac" url="C:\Users\aixa.velez\OneDrive - Cushman &amp; Wakefield\Earnings Prep\Q4 2018\"/>
    </mc:Choice>
  </mc:AlternateContent>
  <xr:revisionPtr revIDLastSave="0" documentId="8_{F8021EAA-C700-4305-81B9-BA44F1E9AF2A}" xr6:coauthVersionLast="31" xr6:coauthVersionMax="31" xr10:uidLastSave="{00000000-0000-0000-0000-000000000000}"/>
  <bookViews>
    <workbookView xWindow="0" yWindow="0" windowWidth="20490" windowHeight="7530" tabRatio="913" firstSheet="5" activeTab="13" xr2:uid="{00000000-000D-0000-FFFF-FFFF00000000}"/>
  </bookViews>
  <sheets>
    <sheet name="Segments Schedule" sheetId="2" state="hidden" r:id="rId1"/>
    <sheet name="Notes and NonGAAP Fin Measures" sheetId="13" r:id="rId2"/>
    <sheet name="2018 Financials --&gt;" sheetId="22" r:id="rId3"/>
    <sheet name="Operating Results" sheetId="3" r:id="rId4"/>
    <sheet name="Historical Financials --&gt;" sheetId="23" r:id="rId5"/>
    <sheet name="Segment Results" sheetId="14" r:id="rId6"/>
    <sheet name="Segment Detail" sheetId="4" r:id="rId7"/>
    <sheet name="Segment % Change" sheetId="20" r:id="rId8"/>
    <sheet name="Statement of Operations" sheetId="9" r:id="rId9"/>
    <sheet name="Balance Sheet" sheetId="12" r:id="rId10"/>
    <sheet name="Cash Flow" sheetId="18" r:id="rId11"/>
    <sheet name="OpEx Reconciliation" sheetId="21" r:id="rId12"/>
    <sheet name="EBITDA Reconciliation" sheetId="17" r:id="rId13"/>
    <sheet name="Adjusted Net Income" sheetId="24" r:id="rId14"/>
    <sheet name="Adjusted Earnings per Share" sheetId="25" r:id="rId15"/>
  </sheets>
  <definedNames>
    <definedName name="_xlnm.Print_Area" localSheetId="14">'Adjusted Earnings per Share'!$A$1:$G$7</definedName>
    <definedName name="_xlnm.Print_Area" localSheetId="13">'Adjusted Net Income'!$A$1:$F$17</definedName>
    <definedName name="_xlnm.Print_Area" localSheetId="12">'EBITDA Reconciliation'!$A$1:$G$18</definedName>
    <definedName name="_xlnm.Print_Area" localSheetId="6">'Segment Detail'!$A$1:$D$69</definedName>
    <definedName name="_xlnm.Print_Titles" localSheetId="6">'Segment Detail'!$3:$5</definedName>
    <definedName name="_xlnm.Print_Titles" localSheetId="8">'Statement of Operations'!$5:$7</definedName>
    <definedName name="Segment_3mo_CY" comment="Segment table CY 3 months">'Segment Results'!$A$3:$B$22</definedName>
    <definedName name="Segment_3mo_PY" comment="Segment table PY 3 months">'Segment Results'!$A$23:$B$24</definedName>
    <definedName name="Segment_YTD_CY" comment="Segment table CY YTD" localSheetId="14">'Segment Results'!#REF!</definedName>
    <definedName name="Segment_YTD_CY" comment="Segment table CY YTD" localSheetId="13">'Segment Results'!#REF!</definedName>
    <definedName name="Segment_YTD_CY" comment="Segment table CY YTD">'Segment Results'!#REF!</definedName>
    <definedName name="Segment_YTD_PY" comment="Segment table PY YTD" localSheetId="14">'Segment Results'!#REF!</definedName>
    <definedName name="Segment_YTD_PY" comment="Segment table PY YTD" localSheetId="13">'Segment Results'!#REF!</definedName>
    <definedName name="Segment_YTD_PY" comment="Segment table PY YTD">'Segment Results'!#REF!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4" l="1"/>
  <c r="F55" i="4"/>
  <c r="F56" i="4"/>
  <c r="F57" i="4"/>
  <c r="F58" i="4" s="1"/>
  <c r="F68" i="4" s="1"/>
  <c r="F64" i="4"/>
  <c r="F63" i="4"/>
  <c r="F62" i="4"/>
  <c r="F61" i="4"/>
  <c r="F65" i="4" s="1"/>
  <c r="F49" i="4"/>
  <c r="F42" i="4"/>
  <c r="F52" i="4" s="1"/>
  <c r="F33" i="4"/>
  <c r="F26" i="4"/>
  <c r="F36" i="4" s="1"/>
  <c r="F17" i="4"/>
  <c r="F10" i="4"/>
  <c r="F20" i="4"/>
  <c r="D67" i="4"/>
  <c r="B67" i="4"/>
  <c r="D64" i="4"/>
  <c r="D63" i="4"/>
  <c r="D62" i="4"/>
  <c r="D61" i="4"/>
  <c r="D65" i="4" s="1"/>
  <c r="D57" i="4"/>
  <c r="D56" i="4"/>
  <c r="D55" i="4"/>
  <c r="D58" i="4" s="1"/>
  <c r="D68" i="4" s="1"/>
  <c r="D49" i="4"/>
  <c r="D42" i="4"/>
  <c r="D52" i="4"/>
  <c r="D33" i="4"/>
  <c r="D26" i="4"/>
  <c r="D36" i="4" s="1"/>
  <c r="D10" i="4"/>
  <c r="D20" i="4" s="1"/>
  <c r="D17" i="4"/>
  <c r="B64" i="4"/>
  <c r="B63" i="4"/>
  <c r="B62" i="4"/>
  <c r="B61" i="4"/>
  <c r="B65" i="4" s="1"/>
  <c r="B57" i="4"/>
  <c r="B56" i="4"/>
  <c r="B55" i="4"/>
  <c r="B49" i="4"/>
  <c r="B42" i="4"/>
  <c r="B52" i="4"/>
  <c r="B26" i="4"/>
  <c r="B36" i="4"/>
  <c r="B17" i="4"/>
  <c r="B10" i="4"/>
  <c r="B20" i="4" s="1"/>
  <c r="C11" i="25"/>
  <c r="C10" i="25"/>
  <c r="B58" i="4"/>
  <c r="B68" i="4" s="1"/>
  <c r="D17" i="17"/>
  <c r="L8" i="14"/>
  <c r="L7" i="14"/>
  <c r="L6" i="14"/>
  <c r="L22" i="14"/>
  <c r="K20" i="14"/>
  <c r="J20" i="14"/>
  <c r="I20" i="14"/>
  <c r="K16" i="14"/>
  <c r="J16" i="14"/>
  <c r="I16" i="14"/>
  <c r="J9" i="14"/>
  <c r="J23" i="14"/>
  <c r="K9" i="14"/>
  <c r="K23" i="14"/>
  <c r="I9" i="14"/>
  <c r="I23" i="14"/>
  <c r="C12" i="3"/>
  <c r="E7" i="25"/>
  <c r="E11" i="25"/>
  <c r="C16" i="24"/>
  <c r="E15" i="21"/>
  <c r="E21" i="21" s="1"/>
  <c r="E8" i="21"/>
  <c r="D15" i="21"/>
  <c r="D21" i="21"/>
  <c r="D8" i="21"/>
  <c r="B15" i="21"/>
  <c r="B21" i="21" s="1"/>
  <c r="B8" i="21"/>
  <c r="C52" i="18"/>
  <c r="C38" i="18"/>
  <c r="C27" i="18"/>
  <c r="C54" i="18"/>
  <c r="C57" i="18" s="1"/>
  <c r="D15" i="9"/>
  <c r="D16" i="9" s="1"/>
  <c r="D20" i="9" s="1"/>
  <c r="D22" i="9" s="1"/>
  <c r="D24" i="9" s="1"/>
  <c r="D27" i="9" s="1"/>
  <c r="C15" i="9"/>
  <c r="C16" i="9" s="1"/>
  <c r="C20" i="9" s="1"/>
  <c r="C22" i="9" s="1"/>
  <c r="C24" i="9" s="1"/>
  <c r="C27" i="9" s="1"/>
  <c r="B15" i="9"/>
  <c r="B16" i="9" s="1"/>
  <c r="B20" i="9" s="1"/>
  <c r="B22" i="9" s="1"/>
  <c r="B24" i="9" s="1"/>
  <c r="B27" i="9" s="1"/>
  <c r="E65" i="4"/>
  <c r="E58" i="4"/>
  <c r="E68" i="4" s="1"/>
  <c r="E49" i="4"/>
  <c r="E42" i="4"/>
  <c r="E52" i="4"/>
  <c r="E33" i="4"/>
  <c r="E26" i="4"/>
  <c r="E36" i="4" s="1"/>
  <c r="E17" i="4"/>
  <c r="E10" i="4"/>
  <c r="E20" i="4"/>
  <c r="G22" i="14"/>
  <c r="G15" i="14"/>
  <c r="G14" i="14"/>
  <c r="G12" i="14"/>
  <c r="G8" i="14"/>
  <c r="G7" i="14"/>
  <c r="G6" i="14"/>
  <c r="G9" i="14"/>
  <c r="F9" i="14"/>
  <c r="F23" i="14"/>
  <c r="F20" i="14"/>
  <c r="F16" i="14"/>
  <c r="E20" i="14"/>
  <c r="E16" i="14"/>
  <c r="E9" i="14"/>
  <c r="E23" i="14"/>
  <c r="D20" i="14"/>
  <c r="D16" i="14"/>
  <c r="D9" i="14"/>
  <c r="D23" i="14"/>
  <c r="B12" i="3"/>
  <c r="B13" i="3"/>
  <c r="B17" i="3"/>
  <c r="B19" i="3"/>
  <c r="B22" i="3"/>
  <c r="E10" i="25"/>
  <c r="E15" i="9"/>
  <c r="C35" i="12"/>
  <c r="C24" i="12"/>
  <c r="C28" i="12"/>
  <c r="C9" i="12"/>
  <c r="C16" i="12"/>
  <c r="G17" i="17"/>
  <c r="C37" i="12"/>
  <c r="L15" i="14"/>
  <c r="L14" i="14"/>
  <c r="L13" i="14"/>
  <c r="L12" i="14"/>
  <c r="L9" i="14"/>
  <c r="L23" i="14"/>
  <c r="L16" i="14"/>
  <c r="C67" i="4"/>
  <c r="C64" i="4"/>
  <c r="C61" i="4"/>
  <c r="C62" i="4"/>
  <c r="C65" i="4" s="1"/>
  <c r="C63" i="4"/>
  <c r="C57" i="4"/>
  <c r="C55" i="4"/>
  <c r="C58" i="4" s="1"/>
  <c r="C68" i="4" s="1"/>
  <c r="C56" i="4"/>
  <c r="G13" i="14"/>
  <c r="G16" i="14"/>
  <c r="D16" i="24"/>
  <c r="E16" i="24"/>
  <c r="D10" i="25"/>
  <c r="D11" i="25"/>
  <c r="C8" i="21"/>
  <c r="C15" i="21"/>
  <c r="C21" i="21" s="1"/>
  <c r="F17" i="17"/>
  <c r="B52" i="18"/>
  <c r="B38" i="18"/>
  <c r="B27" i="18"/>
  <c r="C13" i="3"/>
  <c r="C17" i="3"/>
  <c r="C19" i="3"/>
  <c r="C22" i="3"/>
  <c r="C33" i="4"/>
  <c r="C49" i="4"/>
  <c r="C42" i="4"/>
  <c r="C52" i="4" s="1"/>
  <c r="C26" i="4"/>
  <c r="C36" i="4" s="1"/>
  <c r="C17" i="4"/>
  <c r="C10" i="4"/>
  <c r="C20" i="4"/>
  <c r="B33" i="4"/>
  <c r="B24" i="12"/>
  <c r="B28" i="12"/>
  <c r="B35" i="12"/>
  <c r="B9" i="12"/>
  <c r="B16" i="12"/>
  <c r="J4" i="2"/>
  <c r="H5" i="2"/>
  <c r="G5" i="2"/>
  <c r="F5" i="2"/>
  <c r="E5" i="2"/>
  <c r="D5" i="2"/>
  <c r="J5" i="2"/>
  <c r="J24" i="2"/>
  <c r="E21" i="2"/>
  <c r="F21" i="2"/>
  <c r="G21" i="2"/>
  <c r="H21" i="2"/>
  <c r="D21" i="2"/>
  <c r="B21" i="2"/>
  <c r="B28" i="2"/>
  <c r="J19" i="2"/>
  <c r="J18" i="2"/>
  <c r="J17" i="2"/>
  <c r="H15" i="2"/>
  <c r="G15" i="2"/>
  <c r="F15" i="2"/>
  <c r="E15" i="2"/>
  <c r="D15" i="2"/>
  <c r="J13" i="2"/>
  <c r="H11" i="2"/>
  <c r="G11" i="2"/>
  <c r="F11" i="2"/>
  <c r="E11" i="2"/>
  <c r="D11" i="2"/>
  <c r="B11" i="2"/>
  <c r="J10" i="2"/>
  <c r="J9" i="2"/>
  <c r="J8" i="2"/>
  <c r="J6" i="2"/>
  <c r="B6" i="2"/>
  <c r="F22" i="2"/>
  <c r="F23" i="2"/>
  <c r="D22" i="2"/>
  <c r="D23" i="2"/>
  <c r="J11" i="2"/>
  <c r="H22" i="2"/>
  <c r="H23" i="2"/>
  <c r="E22" i="2"/>
  <c r="E23" i="2"/>
  <c r="G22" i="2"/>
  <c r="G23" i="2"/>
  <c r="J21" i="2"/>
  <c r="J28" i="2"/>
  <c r="B15" i="2"/>
  <c r="B22" i="2"/>
  <c r="B27" i="2"/>
  <c r="J15" i="2"/>
  <c r="J23" i="2"/>
  <c r="J22" i="2"/>
  <c r="J27" i="2"/>
  <c r="J31" i="2"/>
  <c r="J33" i="2"/>
  <c r="B23" i="2"/>
  <c r="B31" i="2"/>
  <c r="B33" i="2"/>
  <c r="F10" i="25"/>
  <c r="F11" i="25"/>
  <c r="F16" i="24"/>
  <c r="E17" i="17"/>
  <c r="B54" i="18"/>
  <c r="B57" i="18" s="1"/>
  <c r="B37" i="12"/>
  <c r="G23" i="14"/>
  <c r="C7" i="17"/>
  <c r="C17" i="17" s="1"/>
  <c r="E16" i="9"/>
  <c r="E20" i="9"/>
  <c r="E22" i="9"/>
  <c r="E24" i="9" s="1"/>
  <c r="E27" i="9" s="1"/>
</calcChain>
</file>

<file path=xl/sharedStrings.xml><?xml version="1.0" encoding="utf-8"?>
<sst xmlns="http://schemas.openxmlformats.org/spreadsheetml/2006/main" count="480" uniqueCount="249">
  <si>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</si>
  <si>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</si>
  <si>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</si>
  <si>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</si>
  <si>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</si>
  <si>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</si>
  <si>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</si>
  <si>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</si>
  <si>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</si>
  <si>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</si>
  <si>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</si>
  <si>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</si>
  <si>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</si>
  <si>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</si>
  <si>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</si>
  <si>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</si>
  <si>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</si>
  <si>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</si>
  <si>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</si>
  <si>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</si>
  <si>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</si>
  <si>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</si>
  <si>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</si>
  <si>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</si>
  <si>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</si>
  <si>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</si>
  <si>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</si>
  <si>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</si>
  <si>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</si>
  <si>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</si>
  <si>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</si>
  <si>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The impacts to our financial statements resulting in the adoption of this new policy are discussed below:</t>
  </si>
  <si>
    <t>Balance Sheet: The change impacts the balance sheet primarily through a decrease in both additional paid-in capital and accumulated deficit</t>
  </si>
  <si>
    <t>Cash Flows: Changes to our cash flows are driven primarily by lower stock-based compensation and lower net loss.</t>
  </si>
  <si>
    <t>Income Statement: Income statement impacts are driven by the shift to straight-line expense attribution which affect the timing of expense recognition</t>
  </si>
  <si>
    <t>Operating Results</t>
  </si>
  <si>
    <t>($ in millions, except share data)</t>
  </si>
  <si>
    <t xml:space="preserve"> Consolidated Statement of Operations</t>
  </si>
  <si>
    <t>Three Months Ended</t>
  </si>
  <si>
    <t>Twelve Months Ended</t>
  </si>
  <si>
    <t>Revenue</t>
  </si>
  <si>
    <t>Cost and expenses:</t>
  </si>
  <si>
    <t>Cost of services (exclusive of depreciation and amortization)</t>
  </si>
  <si>
    <t>Operating, administrative and other</t>
  </si>
  <si>
    <t>Depreciation and amortization</t>
  </si>
  <si>
    <t>Restructuring, impairment and related charges</t>
  </si>
  <si>
    <t>Operating income (loss)</t>
  </si>
  <si>
    <t>Interest expense, net of interest income</t>
  </si>
  <si>
    <t>Earnings from equity method investments</t>
  </si>
  <si>
    <t>Other income (loss), net</t>
  </si>
  <si>
    <t>Earnings(loss) before income taxes</t>
  </si>
  <si>
    <t>Provision/(benefit) for income taxes</t>
  </si>
  <si>
    <t>Net loss</t>
  </si>
  <si>
    <t>Basic and diluted loss per share:</t>
  </si>
  <si>
    <t>Loss per share attributable to the Company</t>
  </si>
  <si>
    <t>Weighted average shares outstanding for basic and diluted loss per share</t>
  </si>
  <si>
    <t>Segment Results</t>
  </si>
  <si>
    <t>($ in millions)</t>
  </si>
  <si>
    <t>For The Three Months Ended December 31, 2018</t>
  </si>
  <si>
    <t>For The Twelve Months Ended December 31, 2018</t>
  </si>
  <si>
    <t>Total revenue</t>
  </si>
  <si>
    <t>Less: Gross contract costs</t>
  </si>
  <si>
    <t>Acquisition accounting adjustments</t>
  </si>
  <si>
    <t>Total Fee revenue</t>
  </si>
  <si>
    <t xml:space="preserve">Service Lines: </t>
  </si>
  <si>
    <t>Property, facilities and project management</t>
  </si>
  <si>
    <t>Leasing</t>
  </si>
  <si>
    <t>Capital markets</t>
  </si>
  <si>
    <t>Valuation and other</t>
  </si>
  <si>
    <t>Total Fee Revenue</t>
  </si>
  <si>
    <t>Segment operating expenses</t>
  </si>
  <si>
    <t>Total Fee-based operating expenses</t>
  </si>
  <si>
    <t>Adjusted EBITDA margin</t>
  </si>
  <si>
    <t>Segment Detail Results History</t>
  </si>
  <si>
    <t>Year Ended</t>
  </si>
  <si>
    <t>AMERICAS</t>
  </si>
  <si>
    <t>.</t>
  </si>
  <si>
    <t>Adjusted EBITDA Margin</t>
  </si>
  <si>
    <t>ASIA PACIFIC</t>
  </si>
  <si>
    <t>Segment Detail % Change History</t>
  </si>
  <si>
    <t>YTD</t>
  </si>
  <si>
    <t>QTD</t>
  </si>
  <si>
    <t>2017 versus
2016</t>
  </si>
  <si>
    <t>4Q 2018 versus
4Q 2017</t>
  </si>
  <si>
    <t>n/m</t>
  </si>
  <si>
    <t xml:space="preserve"> </t>
  </si>
  <si>
    <t>Revenue:</t>
  </si>
  <si>
    <t>Costs of services, operating and administrative expenses excluding gross contract costs</t>
  </si>
  <si>
    <t>Gross contract costs</t>
  </si>
  <si>
    <t>Operating income/(loss)</t>
  </si>
  <si>
    <t>Income Statement History</t>
  </si>
  <si>
    <t>GAAP CONSOLIDATED INCOME STATEMENT</t>
  </si>
  <si>
    <t>Recasted</t>
  </si>
  <si>
    <t xml:space="preserve">Cost of services (exclusive of depreciation and amortization </t>
  </si>
  <si>
    <t>Operating (loss) income</t>
  </si>
  <si>
    <t>Other (expense) income, net</t>
  </si>
  <si>
    <t>Loss before income taxes</t>
  </si>
  <si>
    <t>(Benefit) provision from income taxes</t>
  </si>
  <si>
    <t>Net loss attributable to non-controlling interests</t>
  </si>
  <si>
    <t>Net loss attributable to the Company</t>
  </si>
  <si>
    <t>Weighted average shares outstanding, basic</t>
  </si>
  <si>
    <t>Weighted average shares outstanding, diluted</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</si>
  <si>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</si>
  <si>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</si>
  <si>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</si>
  <si>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</si>
  <si>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</si>
  <si>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</si>
  <si>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</si>
  <si>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</si>
  <si>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</si>
  <si>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</si>
  <si>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</si>
  <si>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</si>
  <si>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</si>
  <si>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</si>
  <si>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</si>
  <si>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</si>
  <si>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</si>
  <si>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</si>
  <si>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</si>
  <si>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</si>
  <si>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</si>
  <si>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</si>
  <si>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</si>
  <si>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</si>
  <si>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</si>
  <si>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</si>
  <si>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</si>
  <si>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 xml:space="preserve">Ordinary shares nominal value $10.00 per share at December 31, 2016 and 2017 and ordinary shares nominal value $0.10 per share at March 31, 2018 through December 31, 2018 </t>
  </si>
  <si>
    <t>Additional paid in capital</t>
  </si>
  <si>
    <t>Accumulated deficit</t>
  </si>
  <si>
    <t>Accumulated other comprehensive loss</t>
  </si>
  <si>
    <t>TOTAL EQUITY</t>
  </si>
  <si>
    <t>TOTAL LIABILITIES AND EQUITY</t>
  </si>
  <si>
    <t>Consolidated Statements of Cash Flows History</t>
  </si>
  <si>
    <t xml:space="preserve">Year Ended </t>
  </si>
  <si>
    <t xml:space="preserve">Cash flows from operating activities </t>
  </si>
  <si>
    <t xml:space="preserve">Reconciliation of net loss to net cash used in operating activities </t>
  </si>
  <si>
    <t>Impairment charges</t>
  </si>
  <si>
    <t>Unrealized foreign exchange loss (gain)</t>
  </si>
  <si>
    <t>Stock-based compensation</t>
  </si>
  <si>
    <t>Loss on debt extinguishment</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</si>
  <si>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</si>
  <si>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</si>
  <si>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</si>
  <si>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</si>
  <si>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</si>
  <si>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</si>
  <si>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</si>
  <si>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</si>
  <si>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</si>
  <si>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</si>
  <si>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</si>
  <si>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</si>
  <si>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</si>
  <si>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</si>
  <si>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</si>
  <si>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</si>
  <si>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</si>
  <si>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</si>
  <si>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</si>
  <si>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</si>
  <si>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</si>
  <si>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</si>
  <si>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</si>
  <si>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</si>
  <si>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</si>
  <si>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</si>
  <si>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</si>
  <si>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</si>
  <si>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</si>
  <si>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</si>
  <si>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intial public offering, net of underwriting</t>
  </si>
  <si>
    <t>Proceeds from private placement</t>
  </si>
  <si>
    <t>Payments of initial offerings and private pacement costs</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</si>
  <si>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</si>
  <si>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</si>
  <si>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</si>
  <si>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</si>
  <si>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</si>
  <si>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</si>
  <si>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</si>
  <si>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Operating Expense History</t>
  </si>
  <si>
    <t>Total cost and expenses:</t>
  </si>
  <si>
    <t>Fee-based operating expenses</t>
  </si>
  <si>
    <t>Fee-based operating expenses:</t>
  </si>
  <si>
    <t>Americas Fee-based opeating expenses</t>
  </si>
  <si>
    <t>EMEA Fee-based opeating expenses</t>
  </si>
  <si>
    <t>APAC Fee-based opeating expenses</t>
  </si>
  <si>
    <t>Segment Fee-based operating expenses</t>
  </si>
  <si>
    <r>
      <t>Integration and other costs related to acquisitons</t>
    </r>
    <r>
      <rPr>
        <vertAlign val="superscript"/>
        <sz val="11"/>
        <color theme="1"/>
        <rFont val="Arial"/>
        <family val="2"/>
      </rPr>
      <t>1</t>
    </r>
  </si>
  <si>
    <t>Pre-IPO Stock-based compensation</t>
  </si>
  <si>
    <t>Cassidy Turley deferred payment obligation</t>
  </si>
  <si>
    <t>Other</t>
  </si>
  <si>
    <t>Footnotes:</t>
  </si>
  <si>
    <r>
      <rPr>
        <vertAlign val="superscript"/>
        <sz val="9"/>
        <color theme="1"/>
        <rFont val="Times New Roman"/>
        <family val="1"/>
      </rPr>
      <t>1</t>
    </r>
    <r>
      <rPr>
        <sz val="9"/>
        <color theme="1"/>
        <rFont val="Times New Roman"/>
        <family val="1"/>
      </rPr>
      <t xml:space="preserve">Represents integration and other costs related to acquisitions, comprised of certain direct and incremental costs resulting from acquisitions and related integration efforts, as well as costs related to our restructuring programs, excluding the impact of acquisition accounting revenue adjustments as these amounts do not impact operating expenses. 
</t>
    </r>
  </si>
  <si>
    <t xml:space="preserve">Reconciliation of Net income to Adjusted EBITDA </t>
  </si>
  <si>
    <t>Proforma</t>
  </si>
  <si>
    <t>December 31. 2015</t>
  </si>
  <si>
    <t>Decmber 31, 2018</t>
  </si>
  <si>
    <t>Net (loss) income attributable to the Company</t>
  </si>
  <si>
    <t>Add/(less):</t>
  </si>
  <si>
    <t xml:space="preserve">     Depreciation and amortization</t>
  </si>
  <si>
    <t xml:space="preserve">     Interest expense, net of interest income</t>
  </si>
  <si>
    <t xml:space="preserve">     (Benefit) provision from income taxes</t>
  </si>
  <si>
    <t>Integration and other costs related to acquisitions</t>
  </si>
  <si>
    <t>Reconciliation of Net income to Adjusted Net Income</t>
  </si>
  <si>
    <t>Net income/(loss) attributable to the Company</t>
  </si>
  <si>
    <r>
      <t>Merger and acquisition-related depreciation and amortization</t>
    </r>
    <r>
      <rPr>
        <vertAlign val="superscript"/>
        <sz val="10"/>
        <color rgb="FF000000"/>
        <rFont val="Times New Roman"/>
        <family val="1"/>
      </rPr>
      <t>1</t>
    </r>
  </si>
  <si>
    <r>
      <t>Financing and other facility costs</t>
    </r>
    <r>
      <rPr>
        <vertAlign val="superscript"/>
        <sz val="10"/>
        <color rgb="FF000000"/>
        <rFont val="Times New Roman"/>
        <family val="1"/>
      </rPr>
      <t>2</t>
    </r>
  </si>
  <si>
    <r>
      <t>Income tax adjustments</t>
    </r>
    <r>
      <rPr>
        <vertAlign val="superscript"/>
        <sz val="10"/>
        <color rgb="FF000000"/>
        <rFont val="Times New Roman"/>
        <family val="1"/>
      </rPr>
      <t xml:space="preserve">3 </t>
    </r>
  </si>
  <si>
    <t>Adjusted Net Income</t>
  </si>
  <si>
    <t>Adjusted Effective Tax Rate</t>
  </si>
  <si>
    <t>¹ Excludes merger/acquisition-related depreciation and amortization.</t>
  </si>
  <si>
    <t>² Shown as interest expense, net of interest income plus securitization costs less one-time financing charges related to debt modification</t>
  </si>
  <si>
    <r>
      <rPr>
        <vertAlign val="superscript"/>
        <sz val="9"/>
        <color theme="1"/>
        <rFont val="Times New Roman"/>
        <family val="1"/>
      </rPr>
      <t xml:space="preserve">3 </t>
    </r>
    <r>
      <rPr>
        <sz val="9"/>
        <color theme="1"/>
        <rFont val="Times New Roman"/>
        <family val="1"/>
      </rPr>
      <t>Reflective of management's estimation of a business as usual effective tax rate if a public company</t>
    </r>
  </si>
  <si>
    <t>`</t>
  </si>
  <si>
    <t>Adjusted Earnings per Share</t>
  </si>
  <si>
    <t>($ in millions, except per share data)</t>
  </si>
  <si>
    <t>Decmber 31, 2017</t>
  </si>
  <si>
    <r>
      <t xml:space="preserve">Weighted average shares outstanding, diluted </t>
    </r>
    <r>
      <rPr>
        <vertAlign val="superscript"/>
        <sz val="11"/>
        <color theme="1"/>
        <rFont val="Calibri"/>
        <family val="2"/>
        <scheme val="minor"/>
      </rPr>
      <t>1</t>
    </r>
  </si>
  <si>
    <t>Adjusted earnings per share, basic</t>
  </si>
  <si>
    <t>Adjusted earnings per share, diluted</t>
  </si>
  <si>
    <t xml:space="preserve">¹Weighted average shares outstanding, diluted ("WACS, diluted") is calculated by taking WACS, basic and adding in dilutive shares of 13.2 million and 10.9 million  for the three months ended December 31, 2018 and 2017 respectively, and 12.2 million and 10.2 million for the years ended December 31, 2018 and 2017, respectively, which is used to calculate Adjusted earnings per share, diluted.
</t>
  </si>
  <si>
    <t>Non-GAAP Financial Measures</t>
  </si>
  <si>
    <t>The following measures are considered “non-GAAP financial measures” under SEC guidelines:</t>
  </si>
  <si>
    <t> </t>
  </si>
  <si>
    <t>(i)</t>
  </si>
  <si>
    <t xml:space="preserve">Fee revenue and Fee-based operating expenses; </t>
  </si>
  <si>
    <t>(ii)</t>
  </si>
  <si>
    <t>Adjusted earnings before interest, taxes, depreciation and amortization ("Adjusted EBITDA") and Adjusted EBITDA margin;</t>
  </si>
  <si>
    <t>(iii)</t>
  </si>
  <si>
    <t>Adjusted net income and Adjusted earnings per share; and</t>
  </si>
  <si>
    <t>(iv)</t>
  </si>
  <si>
    <t>Local currency.</t>
  </si>
  <si>
    <t xml:space="preserve">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
</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</si>
  <si>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</si>
  <si>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Fee revenue:</t>
    </r>
    <r>
      <rPr>
        <sz val="11"/>
        <color rgb="FF000000"/>
        <rFont val="Arial"/>
        <family val="2"/>
      </rPr>
      <t xml:space="preserve"> The Company believes that investors may find this measure useful to analyze the financial performance of our Property, facilities and project management service line and our business generally. Fee revenue is GAAP revenue excluding costs reimbursable by clients which have substantially no margin, and as such provides greater visibility into the underlying performance of our business. 
Additionally, pursuant to business combination accounting rules, certain fees that may have been deferred by the acquiree may be recorded as a receivable on the acquisition date by the Company. Such fees are included in Fee revenue as acquisition accounting adjustments based on when the acquiree would have recognized revenue in the absence of being acquired by the Company.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</si>
  <si>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("gross contract costs") in both revenue and operating expenses. As described above, gross contract costs are excluded from revenue in determining “Fee revenue.” Gross contract costs are similarly excluded from operating expenses in determining “Fee-based operating expenses.” Excluding gross contract costs from Fee-based operating expenses more accurately reflects how we manage our expense base and operating margins and, accordingly, is useful to investors and other external stakeholders for evaluating performance. 
</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</si>
  <si>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acquisitions, pre-IPO stock-based compensation, the deferred payment obligation related to the acquisition of Cassidy Turley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Fee revenue. 
</t>
    </r>
  </si>
  <si>
    <r>
      <rPr>
        <u/>
        <sz val="11"/>
        <color theme="1"/>
        <rFont val="Arial"/>
        <family val="2"/>
      </rPr>
      <t>Adjusted net income/loss (“Adjusted net income”) and Adjusted earnings per share (“Adjusted EPS”):</t>
    </r>
    <r>
      <rPr>
        <sz val="11"/>
        <color theme="1"/>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acquisitions, pre-IPO stock-based compensation, the deferred payment obligation related to the acquisition of CT and other items. Similarly, depreciation and amortization related to merger and acquisition activity and one-time financing related to debt extinguishment and modification are excluded from this measure. Income tax, as adjusted, reflects management’s expectation about our long term effective rate as a public company. The Company also uses Adjusted EPS as a significant component when measuring operating performance. Management defines Adjusted EPS as Adjusted net income, divided by total basic and diluted weighted-average outstanding shares.
</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</si>
  <si>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 </t>
    </r>
  </si>
  <si>
    <t>Notes and Non-GAAP Financial Measures</t>
  </si>
  <si>
    <t>Notes:</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</si>
  <si>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</si>
  <si>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In the fourth quarter of 2018, the Company changed its policy for recognizing stock-based compensation expense for awards with service conditions only from the graded attribution method to the straight-line attribution method.</t>
  </si>
  <si>
    <t xml:space="preserve">We present our financial results for the three months and years ended December 31, 2018 and 2017, on a basis consistent with the adoption of this change in accounting principle. 
Going forward we will reflect this change in prior periods adjusted ("recasted") accordingly. </t>
  </si>
  <si>
    <t>Application of New Policy to Recognize Stock-Based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</si>
</sst>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0.0%"/>
    <numFmt numFmtId="173" formatCode="0.0"/>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Calibri"/>
      <family val="2"/>
      <scheme val="minor"/>
    </font>
    <font>
      <vertAlign val="superscript"/>
      <sz val="11"/>
      <color theme="1"/>
      <name val="Arial"/>
      <family val="2"/>
    </font>
    <font>
      <sz val="10"/>
      <color rgb="FF000000"/>
      <name val="Times New Roman"/>
      <family val="1"/>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4002B"/>
        <bgColor indexed="64"/>
      </patternFill>
    </fill>
    <fill>
      <patternFill patternType="solid">
        <fgColor rgb="FFFFFFFF"/>
        <bgColor rgb="FF000000"/>
      </patternFill>
    </fill>
    <fill>
      <patternFill patternType="solid">
        <fgColor rgb="FFFFFFFF"/>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4" fillId="0" borderId="0"/>
    <xf numFmtId="9" fontId="4" fillId="0" borderId="0" applyFont="0" applyFill="0" applyBorder="0" applyAlignment="0" applyProtection="0"/>
    <xf numFmtId="44" fontId="4" fillId="0" borderId="0" applyFont="0" applyFill="0" applyBorder="0" applyAlignment="0" applyProtection="0"/>
    <xf numFmtId="42" fontId="25" fillId="0" borderId="0" applyFont="0" applyFill="0" applyBorder="0" applyAlignment="0" applyProtection="0"/>
    <xf numFmtId="43" fontId="4" fillId="0" borderId="0" applyFont="0" applyFill="0" applyBorder="0" applyAlignment="0" applyProtection="0"/>
    <xf numFmtId="41" fontId="25" fillId="0" borderId="0" applyFont="0" applyFill="0" applyBorder="0" applyAlignment="0" applyProtection="0"/>
  </cellStyleXfs>
  <cellXfs count="277">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center"/>
    </xf>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6" fillId="2" borderId="0" xfId="0" applyFont="1" applyFill="1" applyAlignment="1">
      <alignment horizontal="left"/>
    </xf>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0" fontId="5" fillId="0" borderId="0" xfId="1" applyNumberFormat="1" applyFont="1" applyFill="1" applyAlignment="1">
      <alignment horizontal="left"/>
    </xf>
    <xf numFmtId="0" fontId="5" fillId="0" borderId="0" xfId="1" applyNumberFormat="1" applyFont="1" applyFill="1" applyAlignment="1">
      <alignment horizontal="left" indent="1"/>
    </xf>
    <xf numFmtId="0" fontId="5" fillId="0" borderId="0" xfId="1" applyNumberFormat="1" applyFont="1" applyFill="1" applyAlignment="1">
      <alignment horizontal="left" wrapText="1" indent="1"/>
    </xf>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166" fontId="8" fillId="2" borderId="0" xfId="1" applyNumberFormat="1" applyFont="1" applyFill="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Alignment="1">
      <alignment vertical="top" wrapText="1"/>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167" fontId="6" fillId="0" borderId="0" xfId="1" applyNumberFormat="1" applyFont="1" applyFill="1" applyBorder="1" applyAlignment="1"/>
    <xf numFmtId="0" fontId="5" fillId="0" borderId="6" xfId="1" applyNumberFormat="1" applyFont="1" applyFill="1" applyBorder="1" applyAlignment="1">
      <alignment horizontal="left" wrapText="1" inden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44" fontId="8" fillId="2" borderId="11" xfId="2" applyFont="1" applyFill="1" applyBorder="1" applyAlignment="1">
      <alignment horizontal="center"/>
    </xf>
    <xf numFmtId="0" fontId="5" fillId="0" borderId="0" xfId="0" applyFont="1" applyFill="1" applyBorder="1" applyAlignment="1">
      <alignment vertical="top" wrapText="1"/>
    </xf>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0" fontId="5" fillId="2" borderId="6" xfId="1" applyNumberFormat="1" applyFont="1" applyFill="1" applyBorder="1" applyAlignment="1">
      <alignment horizontal="left" wrapText="1"/>
    </xf>
    <xf numFmtId="14" fontId="5" fillId="4" borderId="11" xfId="0" applyNumberFormat="1" applyFont="1" applyFill="1" applyBorder="1" applyAlignment="1">
      <alignment horizontal="center"/>
    </xf>
    <xf numFmtId="166" fontId="8" fillId="2" borderId="11" xfId="1" applyNumberFormat="1" applyFont="1" applyFill="1" applyBorder="1"/>
    <xf numFmtId="166" fontId="5" fillId="2" borderId="11" xfId="1" applyNumberFormat="1" applyFont="1" applyFill="1" applyBorder="1"/>
    <xf numFmtId="166" fontId="5" fillId="4" borderId="11" xfId="1" applyNumberFormat="1" applyFont="1" applyFill="1" applyBorder="1"/>
    <xf numFmtId="171" fontId="8" fillId="2" borderId="11" xfId="1" applyNumberFormat="1" applyFont="1" applyFill="1" applyBorder="1"/>
    <xf numFmtId="166" fontId="8" fillId="2" borderId="3" xfId="0" applyNumberFormat="1" applyFont="1" applyFill="1" applyBorder="1" applyAlignment="1">
      <alignment horizontal="center"/>
    </xf>
    <xf numFmtId="165" fontId="9" fillId="2" borderId="8" xfId="1" applyNumberFormat="1" applyFont="1" applyFill="1" applyBorder="1" applyAlignment="1">
      <alignment horizontal="right"/>
    </xf>
    <xf numFmtId="169" fontId="9" fillId="2" borderId="12" xfId="2" applyNumberFormat="1" applyFont="1" applyFill="1" applyBorder="1" applyAlignment="1">
      <alignment horizontal="center"/>
    </xf>
    <xf numFmtId="169" fontId="8" fillId="2" borderId="11" xfId="2" applyNumberFormat="1" applyFont="1" applyFill="1" applyBorder="1" applyAlignment="1">
      <alignment horizontal="center"/>
    </xf>
    <xf numFmtId="168" fontId="5" fillId="0" borderId="0" xfId="2" applyNumberFormat="1" applyFont="1" applyFill="1" applyBorder="1" applyAlignment="1"/>
    <xf numFmtId="0" fontId="6" fillId="2" borderId="6" xfId="0" applyFont="1" applyFill="1" applyBorder="1" applyAlignment="1">
      <alignment horizontal="left"/>
    </xf>
    <xf numFmtId="166" fontId="6" fillId="2" borderId="16" xfId="0" applyNumberFormat="1" applyFont="1" applyFill="1" applyBorder="1"/>
    <xf numFmtId="165" fontId="8" fillId="2" borderId="11" xfId="1" applyNumberFormat="1" applyFont="1" applyFill="1" applyBorder="1"/>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3" xfId="3" applyFont="1" applyFill="1" applyBorder="1"/>
    <xf numFmtId="9" fontId="5" fillId="2" borderId="11" xfId="3" applyFont="1" applyFill="1" applyBorder="1"/>
    <xf numFmtId="9" fontId="5" fillId="2" borderId="0" xfId="3" applyFont="1" applyFill="1" applyBorder="1"/>
    <xf numFmtId="170" fontId="10" fillId="2" borderId="3" xfId="0" applyNumberFormat="1" applyFont="1" applyFill="1" applyBorder="1" applyAlignment="1">
      <alignment horizontal="center"/>
    </xf>
    <xf numFmtId="166" fontId="5" fillId="2" borderId="0" xfId="1" applyNumberFormat="1" applyFont="1" applyFill="1" applyBorder="1"/>
    <xf numFmtId="9" fontId="5" fillId="2" borderId="0" xfId="3" applyFont="1" applyFill="1" applyBorder="1" applyAlignment="1">
      <alignment horizontal="right"/>
    </xf>
    <xf numFmtId="165" fontId="5" fillId="2" borderId="9" xfId="1" applyNumberFormat="1" applyFont="1" applyFill="1" applyBorder="1"/>
    <xf numFmtId="0" fontId="5" fillId="2" borderId="6" xfId="0" applyFont="1" applyFill="1" applyBorder="1" applyAlignment="1">
      <alignment horizontal="left"/>
    </xf>
    <xf numFmtId="0" fontId="5" fillId="2" borderId="1" xfId="0" applyFont="1" applyFill="1" applyBorder="1" applyAlignment="1">
      <alignment horizontal="left" indent="2"/>
    </xf>
    <xf numFmtId="169" fontId="8" fillId="2" borderId="16" xfId="2" applyNumberFormat="1" applyFont="1" applyFill="1" applyBorder="1"/>
    <xf numFmtId="169" fontId="8" fillId="2" borderId="13" xfId="2" applyNumberFormat="1" applyFont="1" applyFill="1" applyBorder="1"/>
    <xf numFmtId="169" fontId="5" fillId="0" borderId="16" xfId="2" applyNumberFormat="1" applyFont="1" applyFill="1" applyBorder="1" applyAlignment="1"/>
    <xf numFmtId="169" fontId="8" fillId="2" borderId="11" xfId="2" applyNumberFormat="1" applyFont="1" applyFill="1" applyBorder="1"/>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5" fillId="2" borderId="11" xfId="2" applyNumberFormat="1" applyFont="1" applyFill="1" applyBorder="1"/>
    <xf numFmtId="169" fontId="5" fillId="2" borderId="16"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7" fontId="6" fillId="0" borderId="8" xfId="1" applyNumberFormat="1" applyFont="1" applyFill="1" applyBorder="1" applyAlignment="1"/>
    <xf numFmtId="168" fontId="5" fillId="0" borderId="3" xfId="2"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6" fontId="5" fillId="4"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15" fontId="10" fillId="5" borderId="8" xfId="0" applyNumberFormat="1" applyFont="1" applyFill="1" applyBorder="1" applyAlignment="1">
      <alignment horizontal="center" wrapText="1"/>
    </xf>
    <xf numFmtId="170" fontId="10" fillId="5" borderId="4" xfId="0" applyNumberFormat="1" applyFont="1" applyFill="1" applyBorder="1" applyAlignment="1">
      <alignment horizontal="center" wrapText="1"/>
    </xf>
    <xf numFmtId="167" fontId="10" fillId="5" borderId="13" xfId="1" quotePrefix="1" applyNumberFormat="1" applyFont="1" applyFill="1" applyBorder="1" applyAlignment="1">
      <alignment horizontal="center"/>
    </xf>
    <xf numFmtId="0" fontId="10" fillId="5" borderId="4" xfId="0" applyNumberFormat="1" applyFont="1" applyFill="1" applyBorder="1" applyAlignment="1">
      <alignment horizontal="center" wrapText="1"/>
    </xf>
    <xf numFmtId="15" fontId="10" fillId="5" borderId="3" xfId="0" applyNumberFormat="1" applyFont="1" applyFill="1" applyBorder="1" applyAlignment="1">
      <alignment horizontal="center" wrapText="1"/>
    </xf>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0" fontId="12" fillId="2" borderId="0" xfId="0" applyFont="1" applyFill="1" applyAlignment="1">
      <alignment horizontal="left"/>
    </xf>
    <xf numFmtId="0" fontId="13" fillId="2" borderId="0" xfId="0" applyFont="1" applyFill="1" applyAlignment="1"/>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70" fontId="10" fillId="5" borderId="13" xfId="0" applyNumberFormat="1" applyFont="1" applyFill="1" applyBorder="1" applyAlignment="1">
      <alignment horizontal="center" wrapText="1"/>
    </xf>
    <xf numFmtId="170" fontId="10" fillId="5" borderId="13" xfId="0" applyNumberFormat="1" applyFont="1" applyFill="1" applyBorder="1" applyAlignment="1">
      <alignment horizontal="center"/>
    </xf>
    <xf numFmtId="170" fontId="10" fillId="5" borderId="8" xfId="0" applyNumberFormat="1" applyFont="1" applyFill="1" applyBorder="1" applyAlignment="1">
      <alignment horizontal="center"/>
    </xf>
    <xf numFmtId="170" fontId="10" fillId="5" borderId="4" xfId="0" applyNumberFormat="1" applyFont="1" applyFill="1" applyBorder="1" applyAlignment="1">
      <alignment horizontal="center"/>
    </xf>
    <xf numFmtId="15" fontId="10" fillId="5" borderId="10" xfId="0" applyNumberFormat="1" applyFont="1" applyFill="1" applyBorder="1" applyAlignment="1">
      <alignment horizontal="center" wrapText="1"/>
    </xf>
    <xf numFmtId="15" fontId="9" fillId="0" borderId="4" xfId="0" applyNumberFormat="1" applyFont="1" applyFill="1" applyBorder="1" applyAlignment="1">
      <alignment horizontal="center"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6" fontId="5" fillId="2" borderId="17" xfId="0" applyNumberFormat="1" applyFont="1" applyFill="1" applyBorder="1"/>
    <xf numFmtId="169" fontId="6" fillId="2" borderId="18" xfId="2" applyNumberFormat="1" applyFont="1" applyFill="1" applyBorder="1"/>
    <xf numFmtId="0" fontId="10" fillId="2" borderId="0" xfId="0" applyNumberFormat="1" applyFont="1" applyFill="1" applyBorder="1" applyAlignment="1">
      <alignment horizontal="center" wrapText="1"/>
    </xf>
    <xf numFmtId="9" fontId="5" fillId="0" borderId="3" xfId="3" applyFont="1" applyFill="1" applyBorder="1"/>
    <xf numFmtId="9" fontId="5" fillId="0" borderId="11" xfId="3" applyFont="1" applyFill="1" applyBorder="1"/>
    <xf numFmtId="9" fontId="5" fillId="0" borderId="3" xfId="3" applyFont="1" applyFill="1" applyBorder="1" applyAlignment="1">
      <alignment horizontal="right"/>
    </xf>
    <xf numFmtId="9" fontId="5" fillId="0" borderId="11" xfId="3" applyFont="1" applyFill="1" applyBorder="1" applyAlignment="1">
      <alignment horizontal="right"/>
    </xf>
    <xf numFmtId="9" fontId="5" fillId="0" borderId="13" xfId="3" applyFont="1" applyFill="1" applyBorder="1"/>
    <xf numFmtId="9" fontId="5" fillId="0" borderId="16" xfId="3" applyFont="1" applyFill="1" applyBorder="1"/>
    <xf numFmtId="0" fontId="5" fillId="0" borderId="3" xfId="0" applyFont="1" applyFill="1" applyBorder="1"/>
    <xf numFmtId="9" fontId="5" fillId="0" borderId="12" xfId="3" applyFont="1" applyFill="1" applyBorder="1"/>
    <xf numFmtId="9" fontId="5" fillId="0" borderId="4" xfId="3" applyFont="1" applyFill="1" applyBorder="1"/>
    <xf numFmtId="171" fontId="8" fillId="0" borderId="11" xfId="1" applyNumberFormat="1" applyFont="1" applyFill="1" applyBorder="1"/>
    <xf numFmtId="165" fontId="8" fillId="0" borderId="11" xfId="1" applyNumberFormat="1" applyFont="1" applyFill="1" applyBorder="1"/>
    <xf numFmtId="9" fontId="5" fillId="0" borderId="0" xfId="3" applyFont="1" applyFill="1" applyBorder="1"/>
    <xf numFmtId="0" fontId="7" fillId="0" borderId="0" xfId="0" applyFont="1" applyFill="1"/>
    <xf numFmtId="166" fontId="8" fillId="0" borderId="11" xfId="0" applyNumberFormat="1" applyFont="1" applyFill="1" applyBorder="1" applyAlignment="1">
      <alignment horizontal="center"/>
    </xf>
    <xf numFmtId="166" fontId="8" fillId="0" borderId="0" xfId="0" applyNumberFormat="1" applyFont="1" applyFill="1" applyBorder="1" applyAlignment="1">
      <alignment horizontal="center"/>
    </xf>
    <xf numFmtId="0" fontId="14" fillId="0" borderId="0" xfId="0" applyFont="1"/>
    <xf numFmtId="0" fontId="15" fillId="0" borderId="0" xfId="0" applyFont="1"/>
    <xf numFmtId="0" fontId="16" fillId="2" borderId="0" xfId="0" applyFont="1" applyFill="1" applyAlignment="1">
      <alignment vertical="center"/>
    </xf>
    <xf numFmtId="0" fontId="19" fillId="2" borderId="0" xfId="0" applyFont="1" applyFill="1" applyAlignment="1"/>
    <xf numFmtId="169" fontId="5" fillId="0" borderId="13" xfId="2" applyNumberFormat="1" applyFont="1" applyFill="1" applyBorder="1" applyAlignment="1"/>
    <xf numFmtId="169" fontId="5" fillId="0" borderId="0" xfId="2" applyNumberFormat="1" applyFont="1" applyFill="1" applyAlignment="1"/>
    <xf numFmtId="172" fontId="5" fillId="0" borderId="6" xfId="3" applyNumberFormat="1" applyFont="1" applyFill="1" applyBorder="1" applyAlignment="1"/>
    <xf numFmtId="172" fontId="5" fillId="0" borderId="13" xfId="3" applyNumberFormat="1" applyFont="1" applyFill="1" applyBorder="1" applyAlignment="1"/>
    <xf numFmtId="172" fontId="5" fillId="0" borderId="0" xfId="1" applyNumberFormat="1" applyFont="1" applyFill="1" applyBorder="1" applyAlignment="1"/>
    <xf numFmtId="169" fontId="6" fillId="2" borderId="0" xfId="2" applyNumberFormat="1" applyFont="1" applyFill="1" applyBorder="1"/>
    <xf numFmtId="0" fontId="0" fillId="0" borderId="0" xfId="0" applyAlignment="1">
      <alignment vertical="center"/>
    </xf>
    <xf numFmtId="0" fontId="6" fillId="2" borderId="6" xfId="0" applyFont="1" applyFill="1" applyBorder="1" applyAlignment="1">
      <alignment horizontal="center"/>
    </xf>
    <xf numFmtId="172" fontId="8" fillId="2" borderId="16" xfId="3" applyNumberFormat="1" applyFont="1" applyFill="1" applyBorder="1"/>
    <xf numFmtId="169" fontId="5" fillId="2" borderId="0" xfId="2" applyNumberFormat="1" applyFont="1" applyFill="1" applyBorder="1"/>
    <xf numFmtId="169" fontId="6" fillId="2" borderId="19" xfId="2" applyNumberFormat="1" applyFont="1" applyFill="1" applyBorder="1"/>
    <xf numFmtId="0" fontId="0" fillId="0" borderId="11" xfId="0" applyBorder="1" applyAlignment="1">
      <alignment vertical="center" wrapText="1"/>
    </xf>
    <xf numFmtId="44" fontId="6" fillId="2" borderId="11" xfId="2" applyNumberFormat="1" applyFont="1" applyFill="1" applyBorder="1"/>
    <xf numFmtId="44" fontId="6" fillId="2" borderId="9" xfId="2" applyNumberFormat="1" applyFont="1" applyFill="1" applyBorder="1"/>
    <xf numFmtId="44" fontId="8" fillId="2" borderId="3" xfId="2" applyFont="1" applyFill="1" applyBorder="1" applyAlignment="1">
      <alignment horizontal="center"/>
    </xf>
    <xf numFmtId="166" fontId="8" fillId="2" borderId="4" xfId="0" applyNumberFormat="1" applyFont="1" applyFill="1" applyBorder="1" applyAlignment="1">
      <alignment horizontal="center"/>
    </xf>
    <xf numFmtId="0" fontId="5" fillId="2" borderId="1" xfId="0" applyFont="1" applyFill="1" applyBorder="1" applyAlignment="1">
      <alignment horizontal="left" vertical="top" wrapText="1" indent="2"/>
    </xf>
    <xf numFmtId="0" fontId="6" fillId="0" borderId="6" xfId="0" applyFont="1" applyFill="1" applyBorder="1" applyAlignment="1">
      <alignment horizontal="center"/>
    </xf>
    <xf numFmtId="0" fontId="5" fillId="0" borderId="11" xfId="0" applyFont="1" applyFill="1" applyBorder="1"/>
    <xf numFmtId="173" fontId="0" fillId="0" borderId="11" xfId="0" applyNumberFormat="1" applyBorder="1" applyAlignment="1">
      <alignment vertical="center" wrapText="1"/>
    </xf>
    <xf numFmtId="165" fontId="5" fillId="0" borderId="11" xfId="1" applyNumberFormat="1" applyFont="1" applyFill="1" applyBorder="1"/>
    <xf numFmtId="14" fontId="5" fillId="0" borderId="3" xfId="0" applyNumberFormat="1" applyFont="1" applyFill="1" applyBorder="1" applyAlignment="1">
      <alignment horizontal="center"/>
    </xf>
    <xf numFmtId="0" fontId="9" fillId="0" borderId="9" xfId="0" applyNumberFormat="1" applyFont="1" applyFill="1" applyBorder="1" applyAlignment="1">
      <alignment horizontal="center" wrapText="1"/>
    </xf>
    <xf numFmtId="0" fontId="5" fillId="2" borderId="1" xfId="0" applyFont="1" applyFill="1" applyBorder="1"/>
    <xf numFmtId="167" fontId="6" fillId="0" borderId="20" xfId="1" applyNumberFormat="1" applyFont="1" applyFill="1" applyBorder="1" applyAlignment="1"/>
    <xf numFmtId="167" fontId="6" fillId="0" borderId="5" xfId="1" applyNumberFormat="1" applyFont="1" applyFill="1" applyBorder="1" applyAlignment="1"/>
    <xf numFmtId="168" fontId="5" fillId="0" borderId="7" xfId="2" applyNumberFormat="1" applyFont="1" applyFill="1" applyBorder="1" applyAlignment="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2" fontId="5" fillId="0" borderId="14" xfId="3" applyNumberFormat="1" applyFont="1" applyFill="1" applyBorder="1" applyAlignment="1"/>
    <xf numFmtId="43" fontId="5" fillId="2" borderId="0" xfId="0" applyNumberFormat="1" applyFont="1" applyFill="1"/>
    <xf numFmtId="9" fontId="5" fillId="0" borderId="0" xfId="3" applyFont="1" applyFill="1" applyBorder="1" applyAlignment="1">
      <alignment horizontal="right"/>
    </xf>
    <xf numFmtId="9" fontId="5" fillId="0" borderId="6" xfId="3" applyFont="1" applyFill="1" applyBorder="1"/>
    <xf numFmtId="0" fontId="5" fillId="0" borderId="8" xfId="0" applyFont="1" applyFill="1" applyBorder="1"/>
    <xf numFmtId="169" fontId="5" fillId="0" borderId="11" xfId="2" applyNumberFormat="1" applyFont="1" applyFill="1" applyBorder="1"/>
    <xf numFmtId="0" fontId="11" fillId="2" borderId="0" xfId="0" applyFont="1" applyFill="1" applyBorder="1" applyAlignment="1">
      <alignment horizontal="left" wrapText="1"/>
    </xf>
    <xf numFmtId="0" fontId="11" fillId="2" borderId="0" xfId="0" applyFont="1" applyFill="1" applyBorder="1" applyAlignment="1">
      <alignment horizontal="left"/>
    </xf>
    <xf numFmtId="0" fontId="5" fillId="2" borderId="0" xfId="0" applyFont="1" applyFill="1" applyAlignment="1">
      <alignment horizontal="left" wrapText="1"/>
    </xf>
    <xf numFmtId="0" fontId="5" fillId="2" borderId="0" xfId="0" applyFont="1" applyFill="1" applyAlignment="1">
      <alignment vertical="top" wrapText="1"/>
    </xf>
    <xf numFmtId="0" fontId="5" fillId="2" borderId="0" xfId="0" applyFont="1" applyFill="1" applyAlignment="1">
      <alignment wrapText="1"/>
    </xf>
    <xf numFmtId="0" fontId="5" fillId="0" borderId="0" xfId="0" applyFont="1" applyFill="1" applyBorder="1" applyAlignment="1">
      <alignment horizontal="left" vertical="top" wrapText="1"/>
    </xf>
    <xf numFmtId="168" fontId="13" fillId="6" borderId="3" xfId="0" applyNumberFormat="1" applyFont="1" applyFill="1" applyBorder="1"/>
    <xf numFmtId="169" fontId="6" fillId="0" borderId="13" xfId="2" applyNumberFormat="1" applyFont="1" applyFill="1" applyBorder="1"/>
    <xf numFmtId="0" fontId="0" fillId="0" borderId="3" xfId="0" applyFill="1" applyBorder="1" applyAlignment="1">
      <alignment vertical="center" wrapText="1"/>
    </xf>
    <xf numFmtId="173" fontId="0" fillId="0" borderId="3" xfId="0" applyNumberFormat="1" applyFill="1" applyBorder="1" applyAlignment="1">
      <alignment vertical="center" wrapText="1"/>
    </xf>
    <xf numFmtId="44" fontId="6" fillId="0" borderId="3" xfId="2" applyNumberFormat="1" applyFont="1" applyFill="1" applyBorder="1"/>
    <xf numFmtId="44" fontId="6" fillId="0" borderId="4" xfId="2" applyNumberFormat="1" applyFont="1" applyFill="1" applyBorder="1"/>
    <xf numFmtId="0" fontId="5" fillId="2" borderId="0" xfId="0" applyFont="1" applyFill="1" applyAlignment="1">
      <alignment wrapText="1"/>
    </xf>
    <xf numFmtId="168" fontId="8" fillId="7" borderId="8" xfId="0" applyNumberFormat="1" applyFont="1" applyFill="1" applyBorder="1" applyAlignment="1">
      <alignment horizontal="center"/>
    </xf>
    <xf numFmtId="166" fontId="8" fillId="7" borderId="3" xfId="0" applyNumberFormat="1" applyFont="1" applyFill="1" applyBorder="1" applyAlignment="1">
      <alignment horizontal="center"/>
    </xf>
    <xf numFmtId="166" fontId="8" fillId="7" borderId="8" xfId="0" applyNumberFormat="1" applyFont="1" applyFill="1" applyBorder="1" applyAlignment="1">
      <alignment horizontal="center"/>
    </xf>
    <xf numFmtId="166" fontId="9" fillId="7" borderId="3" xfId="0" applyNumberFormat="1" applyFont="1" applyFill="1" applyBorder="1" applyAlignment="1">
      <alignment horizontal="center"/>
    </xf>
    <xf numFmtId="0" fontId="13" fillId="0" borderId="0" xfId="0" applyFont="1" applyAlignment="1">
      <alignment horizontal="left" vertical="center" wrapText="1"/>
    </xf>
    <xf numFmtId="0" fontId="13" fillId="2" borderId="0" xfId="0" applyFont="1" applyFill="1" applyAlignment="1">
      <alignment horizontal="left" wrapText="1"/>
    </xf>
    <xf numFmtId="0" fontId="13" fillId="0" borderId="0" xfId="0" applyFont="1" applyAlignment="1">
      <alignment horizontal="left" vertical="center" wrapText="1"/>
    </xf>
    <xf numFmtId="0" fontId="5" fillId="2" borderId="0" xfId="0" applyFont="1" applyFill="1" applyAlignment="1">
      <alignment wrapText="1"/>
    </xf>
    <xf numFmtId="0" fontId="5" fillId="2" borderId="0" xfId="0" applyFont="1" applyFill="1"/>
    <xf numFmtId="0" fontId="12" fillId="2" borderId="0" xfId="0" applyFont="1" applyFill="1" applyAlignment="1">
      <alignment horizontal="left"/>
    </xf>
    <xf numFmtId="0" fontId="13" fillId="2" borderId="0" xfId="0" applyFont="1" applyFill="1" applyAlignment="1"/>
    <xf numFmtId="0" fontId="21" fillId="2" borderId="0" xfId="0" applyFont="1" applyFill="1" applyAlignment="1">
      <alignment horizontal="left" vertical="top" wrapText="1"/>
    </xf>
    <xf numFmtId="0" fontId="21"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applyAlignment="1">
      <alignment vertical="top" wrapText="1"/>
    </xf>
    <xf numFmtId="0" fontId="13" fillId="2" borderId="0" xfId="0" applyFont="1" applyFill="1" applyAlignment="1">
      <alignment wrapText="1"/>
    </xf>
    <xf numFmtId="0" fontId="5" fillId="2" borderId="0" xfId="0" applyFont="1" applyFill="1" applyAlignment="1">
      <alignment wrapText="1"/>
    </xf>
    <xf numFmtId="0" fontId="13" fillId="2" borderId="0" xfId="0" applyFont="1" applyFill="1" applyAlignment="1">
      <alignment horizontal="left" vertical="top" wrapText="1"/>
    </xf>
    <xf numFmtId="0" fontId="13" fillId="2" borderId="0" xfId="0" applyFont="1" applyFill="1" applyAlignment="1">
      <alignment horizontal="left" wrapText="1"/>
    </xf>
    <xf numFmtId="0" fontId="13" fillId="0" borderId="0" xfId="0" applyFont="1" applyAlignment="1">
      <alignment horizontal="left" vertical="center" wrapText="1"/>
    </xf>
    <xf numFmtId="0" fontId="6" fillId="2" borderId="1" xfId="0" applyFont="1" applyFill="1" applyBorder="1" applyAlignment="1">
      <alignment horizontal="center" wrapText="1"/>
    </xf>
    <xf numFmtId="0" fontId="6" fillId="0" borderId="1" xfId="0" applyFont="1" applyBorder="1" applyAlignment="1">
      <alignment horizontal="center"/>
    </xf>
    <xf numFmtId="0" fontId="11" fillId="2" borderId="0" xfId="0" applyFont="1" applyFill="1" applyBorder="1" applyAlignment="1">
      <alignment horizontal="left"/>
    </xf>
    <xf numFmtId="0" fontId="6" fillId="2" borderId="6" xfId="0" applyFont="1" applyFill="1" applyBorder="1" applyAlignment="1">
      <alignment horizontal="center" wrapText="1"/>
    </xf>
    <xf numFmtId="0" fontId="6" fillId="2" borderId="16" xfId="0" applyFont="1" applyFill="1" applyBorder="1" applyAlignment="1">
      <alignment horizontal="center"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6" fillId="2"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40625" defaultRowHeight="15" outlineLevelRow="1" x14ac:dyDescent="0.25"/>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x14ac:dyDescent="0.25">
      <c r="A1" s="1"/>
    </row>
    <row r="3" spans="1:10" x14ac:dyDescent="0.25">
      <c r="B3" s="9" t="s">
        <v>0</v>
      </c>
      <c r="C3" s="1"/>
      <c r="D3" s="10" t="s">
        <v>1</v>
      </c>
      <c r="E3" s="10" t="s">
        <v>2</v>
      </c>
      <c r="F3" s="10" t="s">
        <v>3</v>
      </c>
      <c r="G3" s="10" t="s">
        <v>4</v>
      </c>
      <c r="H3" s="10" t="s">
        <v>5</v>
      </c>
      <c r="I3" s="3"/>
      <c r="J3" s="11" t="s">
        <v>6</v>
      </c>
    </row>
    <row r="4" spans="1:10" x14ac:dyDescent="0.2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2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2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25">
      <c r="B7" s="4"/>
      <c r="C7" s="5"/>
      <c r="D7" s="4"/>
      <c r="E7" s="4"/>
      <c r="F7" s="4"/>
      <c r="G7" s="4"/>
      <c r="H7" s="4"/>
      <c r="I7" s="5"/>
      <c r="J7" s="5"/>
    </row>
    <row r="8" spans="1:10" x14ac:dyDescent="0.25">
      <c r="A8" s="2" t="s">
        <v>10</v>
      </c>
      <c r="B8" s="4">
        <v>-2318.5619999999999</v>
      </c>
      <c r="C8" s="5"/>
      <c r="D8" s="4">
        <v>-1288.799</v>
      </c>
      <c r="E8" s="4">
        <v>-729.97699999999998</v>
      </c>
      <c r="F8" s="4">
        <v>-299.786</v>
      </c>
      <c r="G8" s="4">
        <v>0</v>
      </c>
      <c r="H8" s="4">
        <v>0</v>
      </c>
      <c r="I8" s="4"/>
      <c r="J8" s="4">
        <f>SUM(D8:I8)</f>
        <v>-2318.5619999999999</v>
      </c>
    </row>
    <row r="9" spans="1:10" x14ac:dyDescent="0.2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2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2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25">
      <c r="B12" s="4"/>
      <c r="C12" s="5"/>
      <c r="D12" s="4"/>
      <c r="E12" s="4"/>
      <c r="F12" s="4"/>
      <c r="G12" s="4"/>
      <c r="H12" s="4"/>
      <c r="I12" s="5"/>
      <c r="J12" s="5"/>
    </row>
    <row r="13" spans="1:10" x14ac:dyDescent="0.25">
      <c r="A13" s="2" t="s">
        <v>14</v>
      </c>
      <c r="B13" s="4">
        <v>11.298</v>
      </c>
      <c r="C13" s="5"/>
      <c r="D13" s="4">
        <v>0</v>
      </c>
      <c r="E13" s="4">
        <v>0</v>
      </c>
      <c r="F13" s="4">
        <v>0</v>
      </c>
      <c r="G13" s="4">
        <v>0</v>
      </c>
      <c r="H13" s="4">
        <v>11.298</v>
      </c>
      <c r="I13" s="4"/>
      <c r="J13" s="4">
        <f t="shared" si="0"/>
        <v>11.298</v>
      </c>
    </row>
    <row r="14" spans="1:10" x14ac:dyDescent="0.25">
      <c r="B14" s="4"/>
      <c r="C14" s="5"/>
      <c r="D14" s="4"/>
      <c r="E14" s="4"/>
      <c r="F14" s="4"/>
      <c r="G14" s="4"/>
      <c r="H14" s="4"/>
      <c r="I14" s="5"/>
      <c r="J14" s="5"/>
    </row>
    <row r="15" spans="1:10" x14ac:dyDescent="0.2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25">
      <c r="B16" s="4"/>
      <c r="C16" s="5"/>
      <c r="D16" s="4"/>
      <c r="E16" s="4"/>
      <c r="F16" s="4"/>
      <c r="G16" s="4"/>
      <c r="H16" s="4"/>
      <c r="I16" s="5"/>
      <c r="J16" s="5"/>
    </row>
    <row r="17" spans="1:11" x14ac:dyDescent="0.25">
      <c r="A17" s="2" t="s">
        <v>16</v>
      </c>
      <c r="B17" s="4">
        <v>75.384</v>
      </c>
      <c r="C17" s="5"/>
      <c r="D17" s="6">
        <v>3.85</v>
      </c>
      <c r="E17" s="6">
        <v>0</v>
      </c>
      <c r="F17" s="6">
        <v>0</v>
      </c>
      <c r="G17" s="6">
        <v>6</v>
      </c>
      <c r="H17" s="6">
        <v>65.5</v>
      </c>
      <c r="I17" s="6"/>
      <c r="J17" s="4">
        <f t="shared" si="0"/>
        <v>75.349999999999994</v>
      </c>
    </row>
    <row r="18" spans="1:11" x14ac:dyDescent="0.25">
      <c r="A18" s="2" t="s">
        <v>17</v>
      </c>
      <c r="B18" s="4">
        <v>3.1859999999999999</v>
      </c>
      <c r="C18" s="5"/>
      <c r="D18" s="6">
        <v>1.95</v>
      </c>
      <c r="E18" s="6">
        <v>0.8</v>
      </c>
      <c r="F18" s="6">
        <v>0</v>
      </c>
      <c r="G18" s="6">
        <v>0.4</v>
      </c>
      <c r="H18" s="6">
        <v>0</v>
      </c>
      <c r="I18" s="6"/>
      <c r="J18" s="4">
        <f t="shared" si="0"/>
        <v>3.15</v>
      </c>
    </row>
    <row r="19" spans="1:11" x14ac:dyDescent="0.25">
      <c r="A19" s="2" t="s">
        <v>18</v>
      </c>
      <c r="B19" s="4">
        <v>-1.2310000000000001</v>
      </c>
      <c r="C19" s="5"/>
      <c r="D19" s="6">
        <v>0</v>
      </c>
      <c r="E19" s="6">
        <v>0</v>
      </c>
      <c r="F19" s="6">
        <v>0</v>
      </c>
      <c r="G19" s="6">
        <v>-1.17</v>
      </c>
      <c r="H19" s="6">
        <v>0</v>
      </c>
      <c r="I19" s="6"/>
      <c r="J19" s="4">
        <f>SUM(D19:I19)</f>
        <v>-1.17</v>
      </c>
    </row>
    <row r="20" spans="1:11" x14ac:dyDescent="0.25">
      <c r="B20" s="4"/>
      <c r="C20" s="5"/>
      <c r="D20" s="6"/>
      <c r="E20" s="6"/>
      <c r="F20" s="6"/>
      <c r="G20" s="6"/>
      <c r="H20" s="6"/>
      <c r="I20" s="6"/>
      <c r="J20" s="4"/>
    </row>
    <row r="21" spans="1:11" x14ac:dyDescent="0.2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2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2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2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25">
      <c r="B25" s="4"/>
      <c r="C25" s="5"/>
      <c r="D25" s="4"/>
      <c r="E25" s="4"/>
      <c r="F25" s="4"/>
      <c r="G25" s="4"/>
      <c r="H25" s="4"/>
      <c r="I25" s="6"/>
      <c r="J25" s="4"/>
    </row>
    <row r="26" spans="1:11" outlineLevel="1" x14ac:dyDescent="0.25">
      <c r="A26" s="1" t="s">
        <v>23</v>
      </c>
      <c r="B26" s="4"/>
      <c r="C26" s="5"/>
      <c r="D26" s="4"/>
      <c r="E26" s="4"/>
      <c r="F26" s="4"/>
      <c r="G26" s="4"/>
      <c r="H26" s="4"/>
      <c r="I26" s="6"/>
      <c r="J26" s="4"/>
    </row>
    <row r="27" spans="1:11" outlineLevel="1" x14ac:dyDescent="0.25">
      <c r="A27" s="2" t="s">
        <v>20</v>
      </c>
      <c r="B27" s="4">
        <f>+B22</f>
        <v>399.91600000000022</v>
      </c>
      <c r="C27" s="5"/>
      <c r="D27" s="4"/>
      <c r="E27" s="4"/>
      <c r="F27" s="4"/>
      <c r="G27" s="4"/>
      <c r="H27" s="4"/>
      <c r="I27" s="6"/>
      <c r="J27" s="4">
        <f>+J22</f>
        <v>399.9070000000001</v>
      </c>
    </row>
    <row r="28" spans="1:11" outlineLevel="1" x14ac:dyDescent="0.25">
      <c r="A28" s="2" t="s">
        <v>12</v>
      </c>
      <c r="B28" s="4">
        <f>-B21</f>
        <v>-100.386</v>
      </c>
      <c r="C28" s="5"/>
      <c r="D28" s="4"/>
      <c r="E28" s="4"/>
      <c r="F28" s="4"/>
      <c r="G28" s="4"/>
      <c r="H28" s="4"/>
      <c r="I28" s="6"/>
      <c r="J28" s="4">
        <f>-J21</f>
        <v>-100.38600000000001</v>
      </c>
    </row>
    <row r="29" spans="1:11" outlineLevel="1" x14ac:dyDescent="0.25">
      <c r="A29" s="2" t="s">
        <v>24</v>
      </c>
      <c r="B29" s="4">
        <v>1.427</v>
      </c>
      <c r="C29" s="5"/>
      <c r="D29" s="4"/>
      <c r="E29" s="4"/>
      <c r="F29" s="4"/>
      <c r="G29" s="4"/>
      <c r="H29" s="4"/>
      <c r="I29" s="6"/>
      <c r="J29" s="4">
        <v>1.427</v>
      </c>
    </row>
    <row r="30" spans="1:11" outlineLevel="1" x14ac:dyDescent="0.25">
      <c r="A30" s="2" t="s">
        <v>25</v>
      </c>
      <c r="B30" s="4">
        <v>-35.43</v>
      </c>
      <c r="C30" s="5"/>
      <c r="D30" s="4"/>
      <c r="E30" s="4"/>
      <c r="F30" s="4"/>
      <c r="G30" s="4"/>
      <c r="H30" s="4"/>
      <c r="I30" s="4"/>
      <c r="J30" s="4">
        <v>-35.43</v>
      </c>
      <c r="K30" s="19" t="s">
        <v>26</v>
      </c>
    </row>
    <row r="31" spans="1:11" outlineLevel="1" x14ac:dyDescent="0.25">
      <c r="A31" s="2" t="s">
        <v>27</v>
      </c>
      <c r="B31" s="4">
        <f>SUM(B27:B30)</f>
        <v>265.52700000000021</v>
      </c>
      <c r="C31" s="5"/>
      <c r="D31" s="4"/>
      <c r="E31" s="4"/>
      <c r="F31" s="4"/>
      <c r="G31" s="4"/>
      <c r="H31" s="4"/>
      <c r="I31" s="4"/>
      <c r="J31" s="4">
        <f>SUM(J27:J30)</f>
        <v>265.51800000000009</v>
      </c>
    </row>
    <row r="32" spans="1:11" outlineLevel="1" x14ac:dyDescent="0.25">
      <c r="A32" s="2" t="s">
        <v>28</v>
      </c>
      <c r="B32" s="4">
        <v>-68.361999999999995</v>
      </c>
      <c r="C32" s="5"/>
      <c r="D32" s="4"/>
      <c r="E32" s="4"/>
      <c r="F32" s="4"/>
      <c r="G32" s="4"/>
      <c r="H32" s="4"/>
      <c r="I32" s="4"/>
      <c r="J32" s="4">
        <v>-68.361999999999995</v>
      </c>
    </row>
    <row r="33" spans="1:12" ht="15.75" outlineLevel="1" thickBot="1" x14ac:dyDescent="0.3">
      <c r="A33" s="16" t="s">
        <v>29</v>
      </c>
      <c r="B33" s="17">
        <f>+B31+B32</f>
        <v>197.16500000000022</v>
      </c>
      <c r="C33" s="18"/>
      <c r="D33" s="17"/>
      <c r="E33" s="17"/>
      <c r="F33" s="17"/>
      <c r="G33" s="17"/>
      <c r="H33" s="17"/>
      <c r="I33" s="17"/>
      <c r="J33" s="17">
        <f>+J31+J32</f>
        <v>197.15600000000009</v>
      </c>
    </row>
    <row r="34" spans="1:12" ht="15.75" thickTop="1" x14ac:dyDescent="0.25">
      <c r="C34" s="5"/>
      <c r="D34" s="4"/>
      <c r="E34" s="4"/>
      <c r="F34" s="4"/>
      <c r="G34" s="4"/>
      <c r="H34" s="4"/>
      <c r="I34" s="4"/>
      <c r="J34" s="4"/>
    </row>
    <row r="36" spans="1:12" x14ac:dyDescent="0.25">
      <c r="A36" s="19" t="s">
        <v>30</v>
      </c>
      <c r="B36" s="4"/>
      <c r="C36" s="5"/>
      <c r="D36" s="4"/>
      <c r="E36" s="4"/>
      <c r="F36" s="4"/>
      <c r="G36" s="4"/>
      <c r="H36" s="4"/>
      <c r="I36" s="4"/>
      <c r="J36" s="4"/>
    </row>
    <row r="37" spans="1:12" x14ac:dyDescent="0.25">
      <c r="B37" s="5"/>
      <c r="C37" s="5"/>
      <c r="D37" s="5"/>
      <c r="E37" s="5"/>
      <c r="F37" s="5"/>
      <c r="G37" s="5"/>
      <c r="H37" s="5"/>
      <c r="I37" s="5"/>
      <c r="J37" s="5"/>
    </row>
    <row r="38" spans="1:12" x14ac:dyDescent="0.25">
      <c r="B38" s="4"/>
      <c r="C38" s="5"/>
      <c r="D38" s="4"/>
      <c r="E38" s="4"/>
      <c r="F38" s="4"/>
      <c r="G38" s="4"/>
      <c r="H38" s="4"/>
      <c r="I38" s="5"/>
      <c r="J38" s="4"/>
    </row>
    <row r="39" spans="1:12" x14ac:dyDescent="0.25">
      <c r="B39" s="4"/>
      <c r="C39" s="5"/>
      <c r="D39" s="4"/>
      <c r="E39" s="4"/>
      <c r="F39" s="4"/>
      <c r="G39" s="4"/>
      <c r="H39" s="4"/>
      <c r="I39" s="5"/>
      <c r="J39" s="4"/>
    </row>
    <row r="40" spans="1:12" x14ac:dyDescent="0.25">
      <c r="B40" s="4"/>
      <c r="C40" s="5"/>
      <c r="D40" s="4"/>
      <c r="E40" s="4"/>
      <c r="F40" s="4"/>
      <c r="G40" s="4"/>
      <c r="H40" s="4"/>
      <c r="I40" s="4"/>
      <c r="J40" s="4"/>
    </row>
    <row r="43" spans="1:12" x14ac:dyDescent="0.25">
      <c r="B43" s="5"/>
      <c r="C43" s="5"/>
      <c r="D43" s="5"/>
      <c r="E43" s="5"/>
      <c r="F43" s="5"/>
      <c r="G43" s="5"/>
      <c r="H43" s="5"/>
      <c r="L43" s="5"/>
    </row>
    <row r="44" spans="1:12" x14ac:dyDescent="0.25">
      <c r="A44" s="7"/>
      <c r="B44" s="4"/>
      <c r="C44" s="4"/>
      <c r="D44" s="4"/>
      <c r="E44" s="4"/>
      <c r="F44" s="4"/>
      <c r="G44" s="4"/>
      <c r="H44" s="4"/>
      <c r="I44" s="8"/>
      <c r="J44" s="8"/>
    </row>
    <row r="45" spans="1:12" x14ac:dyDescent="0.25">
      <c r="A45" s="7"/>
      <c r="B45" s="4"/>
      <c r="C45" s="4"/>
      <c r="D45" s="4"/>
      <c r="E45" s="4"/>
      <c r="F45" s="4"/>
      <c r="G45" s="4"/>
      <c r="H45" s="4"/>
      <c r="I45" s="8"/>
      <c r="J45" s="8"/>
    </row>
    <row r="46" spans="1:12" x14ac:dyDescent="0.25">
      <c r="A46" s="7"/>
      <c r="B46" s="4"/>
      <c r="C46" s="4"/>
      <c r="D46" s="4"/>
      <c r="E46" s="4"/>
      <c r="F46" s="4"/>
      <c r="G46" s="4"/>
      <c r="H46" s="4"/>
      <c r="I46" s="8"/>
      <c r="J46" s="8"/>
    </row>
    <row r="47" spans="1:12" x14ac:dyDescent="0.25">
      <c r="A47" s="7"/>
      <c r="B47" s="4"/>
      <c r="C47" s="4"/>
      <c r="D47" s="4"/>
      <c r="E47" s="4"/>
      <c r="F47" s="4"/>
      <c r="G47" s="4"/>
      <c r="H47" s="4"/>
      <c r="I47" s="8"/>
      <c r="J47" s="8"/>
    </row>
    <row r="48" spans="1:12" x14ac:dyDescent="0.25">
      <c r="A48" s="7"/>
      <c r="B48" s="4"/>
      <c r="C48" s="4"/>
      <c r="D48" s="4"/>
      <c r="E48" s="4"/>
      <c r="F48" s="4"/>
      <c r="G48" s="4"/>
      <c r="H48" s="4"/>
      <c r="I48" s="8"/>
      <c r="J48" s="8"/>
    </row>
    <row r="49" spans="1:10" x14ac:dyDescent="0.25">
      <c r="A49" s="7"/>
      <c r="B49" s="4"/>
      <c r="C49" s="4"/>
      <c r="D49" s="4"/>
      <c r="E49" s="4"/>
      <c r="F49" s="4"/>
      <c r="G49" s="4"/>
      <c r="H49" s="4"/>
      <c r="I49" s="4"/>
      <c r="J49" s="8"/>
    </row>
    <row r="51" spans="1:10" x14ac:dyDescent="0.2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C40"/>
  <sheetViews>
    <sheetView showGridLines="0" zoomScaleNormal="100" workbookViewId="0">
      <pane xSplit="1" ySplit="4" topLeftCell="B12" activePane="bottomRight" state="frozen"/>
      <selection pane="topRight" activeCell="G29" sqref="G29"/>
      <selection pane="bottomLeft" activeCell="G29" sqref="G29"/>
      <selection pane="bottomRight" activeCell="A42" sqref="A42"/>
    </sheetView>
  </sheetViews>
  <sheetFormatPr defaultColWidth="9.140625" defaultRowHeight="14.25" x14ac:dyDescent="0.2"/>
  <cols>
    <col min="1" max="1" width="57.140625" style="157" customWidth="1"/>
    <col min="2" max="3" width="20.28515625" style="22" bestFit="1" customWidth="1"/>
    <col min="4" max="16384" width="9.140625" style="156"/>
  </cols>
  <sheetData>
    <row r="1" spans="1:3" ht="15" x14ac:dyDescent="0.25">
      <c r="A1" s="39" t="s">
        <v>103</v>
      </c>
    </row>
    <row r="2" spans="1:3" x14ac:dyDescent="0.2">
      <c r="A2" s="24" t="s">
        <v>57</v>
      </c>
    </row>
    <row r="3" spans="1:3" ht="15" x14ac:dyDescent="0.25">
      <c r="A3" s="36"/>
      <c r="B3" s="167">
        <v>43100</v>
      </c>
      <c r="C3" s="167">
        <v>43465</v>
      </c>
    </row>
    <row r="4" spans="1:3" ht="15" x14ac:dyDescent="0.2">
      <c r="A4" s="48" t="s">
        <v>104</v>
      </c>
      <c r="B4" s="51"/>
      <c r="C4" s="51"/>
    </row>
    <row r="5" spans="1:3" x14ac:dyDescent="0.2">
      <c r="A5" s="37" t="s">
        <v>105</v>
      </c>
      <c r="B5" s="131">
        <v>405.6</v>
      </c>
      <c r="C5" s="131">
        <v>895.3</v>
      </c>
    </row>
    <row r="6" spans="1:3" x14ac:dyDescent="0.2">
      <c r="A6" s="37" t="s">
        <v>106</v>
      </c>
      <c r="B6" s="52">
        <v>1314</v>
      </c>
      <c r="C6" s="52">
        <v>1463.5</v>
      </c>
    </row>
    <row r="7" spans="1:3" x14ac:dyDescent="0.2">
      <c r="A7" s="37" t="s">
        <v>107</v>
      </c>
      <c r="B7" s="52">
        <v>14.6</v>
      </c>
      <c r="C7" s="52">
        <v>41.1</v>
      </c>
    </row>
    <row r="8" spans="1:3" x14ac:dyDescent="0.2">
      <c r="A8" s="37" t="s">
        <v>108</v>
      </c>
      <c r="B8" s="52">
        <v>176.3</v>
      </c>
      <c r="C8" s="52">
        <v>343.4</v>
      </c>
    </row>
    <row r="9" spans="1:3" x14ac:dyDescent="0.2">
      <c r="A9" s="50" t="s">
        <v>109</v>
      </c>
      <c r="B9" s="53">
        <f t="shared" ref="B9:C9" si="0">SUM(B5:B8)</f>
        <v>1910.4999999999998</v>
      </c>
      <c r="C9" s="53">
        <f t="shared" si="0"/>
        <v>2743.3</v>
      </c>
    </row>
    <row r="10" spans="1:3" x14ac:dyDescent="0.2">
      <c r="A10" s="37" t="s">
        <v>110</v>
      </c>
      <c r="B10" s="52">
        <v>304.3</v>
      </c>
      <c r="C10" s="52">
        <v>313.8</v>
      </c>
    </row>
    <row r="11" spans="1:3" x14ac:dyDescent="0.2">
      <c r="A11" s="37" t="s">
        <v>111</v>
      </c>
      <c r="B11" s="52">
        <v>1765.3</v>
      </c>
      <c r="C11" s="52">
        <v>1778.5</v>
      </c>
    </row>
    <row r="12" spans="1:3" x14ac:dyDescent="0.2">
      <c r="A12" s="37" t="s">
        <v>112</v>
      </c>
      <c r="B12" s="52">
        <v>1306</v>
      </c>
      <c r="C12" s="52">
        <v>1128.2</v>
      </c>
    </row>
    <row r="13" spans="1:3" x14ac:dyDescent="0.2">
      <c r="A13" s="37" t="s">
        <v>113</v>
      </c>
      <c r="B13" s="52">
        <v>7.9</v>
      </c>
      <c r="C13" s="52">
        <v>8.6999999999999993</v>
      </c>
    </row>
    <row r="14" spans="1:3" x14ac:dyDescent="0.2">
      <c r="A14" s="37" t="s">
        <v>114</v>
      </c>
      <c r="B14" s="52">
        <v>66.599999999999994</v>
      </c>
      <c r="C14" s="52">
        <v>84</v>
      </c>
    </row>
    <row r="15" spans="1:3" x14ac:dyDescent="0.2">
      <c r="A15" s="43" t="s">
        <v>115</v>
      </c>
      <c r="B15" s="54">
        <v>432.8</v>
      </c>
      <c r="C15" s="54">
        <v>489.5</v>
      </c>
    </row>
    <row r="16" spans="1:3" ht="15" x14ac:dyDescent="0.25">
      <c r="A16" s="42" t="s">
        <v>116</v>
      </c>
      <c r="B16" s="133">
        <f t="shared" ref="B16:C16" si="1">SUM(B9:B15)</f>
        <v>5793.4</v>
      </c>
      <c r="C16" s="133">
        <f t="shared" si="1"/>
        <v>6546</v>
      </c>
    </row>
    <row r="17" spans="1:3" x14ac:dyDescent="0.2">
      <c r="A17" s="37"/>
      <c r="B17" s="52"/>
      <c r="C17" s="52"/>
    </row>
    <row r="18" spans="1:3" ht="15" x14ac:dyDescent="0.2">
      <c r="A18" s="48" t="s">
        <v>117</v>
      </c>
      <c r="B18" s="51"/>
      <c r="C18" s="51"/>
    </row>
    <row r="19" spans="1:3" ht="28.5" x14ac:dyDescent="0.2">
      <c r="A19" s="37" t="s">
        <v>118</v>
      </c>
      <c r="B19" s="131">
        <v>59.5</v>
      </c>
      <c r="C19" s="131">
        <v>39.9</v>
      </c>
    </row>
    <row r="20" spans="1:3" x14ac:dyDescent="0.2">
      <c r="A20" s="37" t="s">
        <v>119</v>
      </c>
      <c r="B20" s="56">
        <v>771.2</v>
      </c>
      <c r="C20" s="56">
        <v>1047.7</v>
      </c>
    </row>
    <row r="21" spans="1:3" ht="14.85" customHeight="1" x14ac:dyDescent="0.2">
      <c r="A21" s="37" t="s">
        <v>120</v>
      </c>
      <c r="B21" s="52">
        <v>864.8</v>
      </c>
      <c r="C21" s="52">
        <v>817.9</v>
      </c>
    </row>
    <row r="22" spans="1:3" ht="14.85" customHeight="1" x14ac:dyDescent="0.2">
      <c r="A22" s="37" t="s">
        <v>121</v>
      </c>
      <c r="B22" s="52">
        <v>35.700000000000003</v>
      </c>
      <c r="C22" s="52">
        <v>43.2</v>
      </c>
    </row>
    <row r="23" spans="1:3" ht="14.85" customHeight="1" x14ac:dyDescent="0.2">
      <c r="A23" s="37" t="s">
        <v>122</v>
      </c>
      <c r="B23" s="52">
        <v>234.4</v>
      </c>
      <c r="C23" s="52">
        <v>90</v>
      </c>
    </row>
    <row r="24" spans="1:3" ht="14.85" customHeight="1" x14ac:dyDescent="0.2">
      <c r="A24" s="50" t="s">
        <v>123</v>
      </c>
      <c r="B24" s="53">
        <f t="shared" ref="B24:C24" si="2">SUM(B19:B23)</f>
        <v>1965.6000000000001</v>
      </c>
      <c r="C24" s="53">
        <f t="shared" si="2"/>
        <v>2038.7</v>
      </c>
    </row>
    <row r="25" spans="1:3" ht="14.85" customHeight="1" x14ac:dyDescent="0.2">
      <c r="A25" s="37" t="s">
        <v>124</v>
      </c>
      <c r="B25" s="52">
        <v>2784</v>
      </c>
      <c r="C25" s="52">
        <v>2644.2</v>
      </c>
    </row>
    <row r="26" spans="1:3" ht="14.85" customHeight="1" x14ac:dyDescent="0.2">
      <c r="A26" s="37" t="s">
        <v>125</v>
      </c>
      <c r="B26" s="52">
        <v>157.5</v>
      </c>
      <c r="C26" s="52">
        <v>136.4</v>
      </c>
    </row>
    <row r="27" spans="1:3" x14ac:dyDescent="0.2">
      <c r="A27" s="43" t="s">
        <v>126</v>
      </c>
      <c r="B27" s="54">
        <v>386.9</v>
      </c>
      <c r="C27" s="54">
        <v>366.6</v>
      </c>
    </row>
    <row r="28" spans="1:3" ht="15" x14ac:dyDescent="0.25">
      <c r="A28" s="42" t="s">
        <v>127</v>
      </c>
      <c r="B28" s="55">
        <f t="shared" ref="B28:C28" si="3">SUM(B24:B27)</f>
        <v>5294</v>
      </c>
      <c r="C28" s="55">
        <f t="shared" si="3"/>
        <v>5185.8999999999996</v>
      </c>
    </row>
    <row r="29" spans="1:3" x14ac:dyDescent="0.2">
      <c r="A29" s="37"/>
      <c r="B29" s="52"/>
      <c r="C29" s="52"/>
    </row>
    <row r="30" spans="1:3" ht="15" x14ac:dyDescent="0.2">
      <c r="A30" s="48" t="s">
        <v>128</v>
      </c>
      <c r="B30" s="51"/>
      <c r="C30" s="51"/>
    </row>
    <row r="31" spans="1:3" ht="57" x14ac:dyDescent="0.2">
      <c r="A31" s="239" t="s">
        <v>129</v>
      </c>
      <c r="B31" s="52">
        <v>1451.3</v>
      </c>
      <c r="C31" s="52">
        <v>21.7</v>
      </c>
    </row>
    <row r="32" spans="1:3" x14ac:dyDescent="0.2">
      <c r="A32" s="37" t="s">
        <v>130</v>
      </c>
      <c r="B32" s="52">
        <v>283.8</v>
      </c>
      <c r="C32" s="52">
        <v>2791.2</v>
      </c>
    </row>
    <row r="33" spans="1:3" x14ac:dyDescent="0.2">
      <c r="A33" s="37" t="s">
        <v>131</v>
      </c>
      <c r="B33" s="52">
        <v>-1148.5</v>
      </c>
      <c r="C33" s="52">
        <v>-1298.4000000000001</v>
      </c>
    </row>
    <row r="34" spans="1:3" x14ac:dyDescent="0.2">
      <c r="A34" s="57" t="s">
        <v>132</v>
      </c>
      <c r="B34" s="54">
        <v>-87.2</v>
      </c>
      <c r="C34" s="54">
        <v>-154.4</v>
      </c>
    </row>
    <row r="35" spans="1:3" ht="15" x14ac:dyDescent="0.25">
      <c r="A35" s="42" t="s">
        <v>133</v>
      </c>
      <c r="B35" s="55">
        <f t="shared" ref="B35:C35" si="4">SUM(B31:B34)</f>
        <v>499.39999999999992</v>
      </c>
      <c r="C35" s="55">
        <f t="shared" si="4"/>
        <v>1360.0999999999995</v>
      </c>
    </row>
    <row r="36" spans="1:3" x14ac:dyDescent="0.2">
      <c r="A36" s="43"/>
      <c r="B36" s="54"/>
      <c r="C36" s="54"/>
    </row>
    <row r="37" spans="1:3" ht="15" x14ac:dyDescent="0.25">
      <c r="A37" s="61" t="s">
        <v>134</v>
      </c>
      <c r="B37" s="132">
        <f t="shared" ref="B37:C37" si="5">B28+B35</f>
        <v>5793.4</v>
      </c>
      <c r="C37" s="132">
        <f t="shared" si="5"/>
        <v>6545.9999999999991</v>
      </c>
    </row>
    <row r="38" spans="1:3" ht="15" x14ac:dyDescent="0.25">
      <c r="A38" s="38"/>
    </row>
    <row r="39" spans="1:3" ht="13.7" customHeight="1" x14ac:dyDescent="0.2">
      <c r="A39" s="275"/>
      <c r="B39" s="275"/>
      <c r="C39" s="156"/>
    </row>
    <row r="40" spans="1:3" x14ac:dyDescent="0.2">
      <c r="A40" s="275"/>
      <c r="B40" s="275"/>
      <c r="C40" s="156"/>
    </row>
  </sheetData>
  <mergeCells count="1">
    <mergeCell ref="A39:B40"/>
  </mergeCells>
  <pageMargins left="0.25" right="0.25" top="0.75" bottom="0.75" header="0.3" footer="0.3"/>
  <pageSetup scale="8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61"/>
  <sheetViews>
    <sheetView showGridLines="0" zoomScaleNormal="100" workbookViewId="0">
      <pane xSplit="1" ySplit="4" topLeftCell="B26" activePane="bottomRight" state="frozen"/>
      <selection pane="topRight" activeCell="G29" sqref="G29"/>
      <selection pane="bottomLeft" activeCell="G29" sqref="G29"/>
      <selection pane="bottomRight" activeCell="B36" sqref="A34:B36"/>
    </sheetView>
  </sheetViews>
  <sheetFormatPr defaultColWidth="8.85546875" defaultRowHeight="14.25" x14ac:dyDescent="0.2"/>
  <cols>
    <col min="1" max="1" width="81" style="22" customWidth="1"/>
    <col min="2" max="2" width="24.140625" style="22" bestFit="1" customWidth="1"/>
    <col min="3" max="3" width="22.7109375" style="22" customWidth="1"/>
    <col min="4" max="16384" width="8.85546875" style="22"/>
  </cols>
  <sheetData>
    <row r="1" spans="1:3" ht="15" x14ac:dyDescent="0.25">
      <c r="A1" s="39" t="s">
        <v>135</v>
      </c>
    </row>
    <row r="2" spans="1:3" x14ac:dyDescent="0.2">
      <c r="A2" s="26" t="s">
        <v>57</v>
      </c>
      <c r="B2" s="22" t="s">
        <v>92</v>
      </c>
    </row>
    <row r="3" spans="1:3" ht="15" x14ac:dyDescent="0.25">
      <c r="B3" s="168" t="s">
        <v>74</v>
      </c>
      <c r="C3" s="168" t="s">
        <v>136</v>
      </c>
    </row>
    <row r="4" spans="1:3" ht="15" x14ac:dyDescent="0.25">
      <c r="A4" s="106"/>
      <c r="B4" s="169">
        <v>43100</v>
      </c>
      <c r="C4" s="169">
        <v>43465</v>
      </c>
    </row>
    <row r="5" spans="1:3" ht="15" x14ac:dyDescent="0.25">
      <c r="A5" s="106" t="s">
        <v>137</v>
      </c>
      <c r="B5" s="121"/>
      <c r="C5" s="121"/>
    </row>
    <row r="6" spans="1:3" x14ac:dyDescent="0.2">
      <c r="A6" s="22" t="s">
        <v>52</v>
      </c>
      <c r="B6" s="134">
        <v>-221.3</v>
      </c>
      <c r="C6" s="134">
        <v>-185.79999999999964</v>
      </c>
    </row>
    <row r="7" spans="1:3" x14ac:dyDescent="0.2">
      <c r="A7" s="22" t="s">
        <v>138</v>
      </c>
      <c r="B7" s="109"/>
      <c r="C7" s="109"/>
    </row>
    <row r="8" spans="1:3" x14ac:dyDescent="0.2">
      <c r="A8" s="58" t="s">
        <v>44</v>
      </c>
      <c r="B8" s="217">
        <v>270.60000000000002</v>
      </c>
      <c r="C8" s="109">
        <v>290</v>
      </c>
    </row>
    <row r="9" spans="1:3" x14ac:dyDescent="0.2">
      <c r="A9" s="58" t="s">
        <v>139</v>
      </c>
      <c r="B9" s="217">
        <v>0</v>
      </c>
      <c r="C9" s="109">
        <v>2.7</v>
      </c>
    </row>
    <row r="10" spans="1:3" x14ac:dyDescent="0.2">
      <c r="A10" s="58" t="s">
        <v>140</v>
      </c>
      <c r="B10" s="217">
        <v>-7.3</v>
      </c>
      <c r="C10" s="109">
        <v>8.4</v>
      </c>
    </row>
    <row r="11" spans="1:3" x14ac:dyDescent="0.2">
      <c r="A11" s="58" t="s">
        <v>141</v>
      </c>
      <c r="B11" s="217">
        <v>52.4</v>
      </c>
      <c r="C11" s="109">
        <v>81.900000000000006</v>
      </c>
    </row>
    <row r="12" spans="1:3" x14ac:dyDescent="0.2">
      <c r="A12" s="58" t="s">
        <v>142</v>
      </c>
      <c r="B12" s="217">
        <v>0</v>
      </c>
      <c r="C12" s="109">
        <v>50.4</v>
      </c>
    </row>
    <row r="13" spans="1:3" x14ac:dyDescent="0.2">
      <c r="A13" s="58" t="s">
        <v>143</v>
      </c>
      <c r="B13" s="217">
        <v>16.5</v>
      </c>
      <c r="C13" s="109">
        <v>12.5</v>
      </c>
    </row>
    <row r="14" spans="1:3" x14ac:dyDescent="0.2">
      <c r="A14" s="58" t="s">
        <v>144</v>
      </c>
      <c r="B14" s="217">
        <v>-10</v>
      </c>
      <c r="C14" s="109">
        <v>0</v>
      </c>
    </row>
    <row r="15" spans="1:3" x14ac:dyDescent="0.2">
      <c r="A15" s="58" t="s">
        <v>145</v>
      </c>
      <c r="B15" s="217">
        <v>0</v>
      </c>
      <c r="C15" s="109">
        <v>0</v>
      </c>
    </row>
    <row r="16" spans="1:3" x14ac:dyDescent="0.2">
      <c r="A16" s="58" t="s">
        <v>146</v>
      </c>
      <c r="B16" s="217">
        <v>-170.3</v>
      </c>
      <c r="C16" s="109">
        <v>-58.9</v>
      </c>
    </row>
    <row r="17" spans="1:3" x14ac:dyDescent="0.2">
      <c r="A17" s="58" t="s">
        <v>147</v>
      </c>
      <c r="B17" s="217">
        <v>3.9</v>
      </c>
      <c r="C17" s="109">
        <v>21.7</v>
      </c>
    </row>
    <row r="18" spans="1:3" x14ac:dyDescent="0.2">
      <c r="A18" s="58" t="s">
        <v>148</v>
      </c>
      <c r="B18" s="217">
        <v>7</v>
      </c>
      <c r="C18" s="109">
        <v>-3.6</v>
      </c>
    </row>
    <row r="19" spans="1:3" x14ac:dyDescent="0.2">
      <c r="A19" s="22" t="s">
        <v>149</v>
      </c>
      <c r="B19" s="109"/>
      <c r="C19" s="109"/>
    </row>
    <row r="20" spans="1:3" x14ac:dyDescent="0.2">
      <c r="A20" s="58" t="s">
        <v>150</v>
      </c>
      <c r="B20" s="109">
        <v>-173.4</v>
      </c>
      <c r="C20" s="109">
        <v>-235.5</v>
      </c>
    </row>
    <row r="21" spans="1:3" x14ac:dyDescent="0.2">
      <c r="A21" s="58" t="s">
        <v>151</v>
      </c>
      <c r="B21" s="109">
        <v>10.1</v>
      </c>
      <c r="C21" s="109">
        <v>-19.600000000000001</v>
      </c>
    </row>
    <row r="22" spans="1:3" x14ac:dyDescent="0.2">
      <c r="A22" s="58" t="s">
        <v>108</v>
      </c>
      <c r="B22" s="109">
        <v>-17.600000000000001</v>
      </c>
      <c r="C22" s="109">
        <v>-26.9</v>
      </c>
    </row>
    <row r="23" spans="1:3" x14ac:dyDescent="0.2">
      <c r="A23" s="58" t="s">
        <v>115</v>
      </c>
      <c r="B23" s="217">
        <v>44</v>
      </c>
      <c r="C23" s="109">
        <v>84.6</v>
      </c>
    </row>
    <row r="24" spans="1:3" x14ac:dyDescent="0.2">
      <c r="A24" s="58" t="s">
        <v>119</v>
      </c>
      <c r="B24" s="109">
        <v>42.6</v>
      </c>
      <c r="C24" s="109">
        <v>74.900000000000006</v>
      </c>
    </row>
    <row r="25" spans="1:3" x14ac:dyDescent="0.2">
      <c r="A25" s="58" t="s">
        <v>120</v>
      </c>
      <c r="B25" s="109">
        <v>98.4</v>
      </c>
      <c r="C25" s="109">
        <v>117.8</v>
      </c>
    </row>
    <row r="26" spans="1:3" x14ac:dyDescent="0.2">
      <c r="A26" s="58" t="s">
        <v>152</v>
      </c>
      <c r="B26" s="109">
        <v>58.8</v>
      </c>
      <c r="C26" s="109">
        <v>-216.8</v>
      </c>
    </row>
    <row r="27" spans="1:3" x14ac:dyDescent="0.2">
      <c r="A27" s="107" t="s">
        <v>153</v>
      </c>
      <c r="B27" s="110">
        <f t="shared" ref="B27" si="0">SUM(B6:B26)</f>
        <v>4.3999999999999915</v>
      </c>
      <c r="C27" s="110">
        <f>SUM(C6:C26)</f>
        <v>-2.1999999999996476</v>
      </c>
    </row>
    <row r="28" spans="1:3" ht="15" x14ac:dyDescent="0.25">
      <c r="A28" s="106" t="s">
        <v>154</v>
      </c>
      <c r="B28" s="109"/>
      <c r="C28" s="109"/>
    </row>
    <row r="29" spans="1:3" x14ac:dyDescent="0.2">
      <c r="A29" s="58" t="s">
        <v>155</v>
      </c>
      <c r="B29" s="109">
        <v>-129.1</v>
      </c>
      <c r="C29" s="109">
        <v>-84.2</v>
      </c>
    </row>
    <row r="30" spans="1:3" x14ac:dyDescent="0.2">
      <c r="A30" s="58" t="s">
        <v>156</v>
      </c>
      <c r="B30" s="109">
        <v>0</v>
      </c>
      <c r="C30" s="109">
        <v>0</v>
      </c>
    </row>
    <row r="31" spans="1:3" x14ac:dyDescent="0.2">
      <c r="A31" s="58" t="s">
        <v>157</v>
      </c>
      <c r="B31" s="109">
        <v>-99.9</v>
      </c>
      <c r="C31" s="109">
        <v>-35.5</v>
      </c>
    </row>
    <row r="32" spans="1:3" x14ac:dyDescent="0.2">
      <c r="A32" s="58" t="s">
        <v>158</v>
      </c>
      <c r="B32" s="109">
        <v>0</v>
      </c>
      <c r="C32" s="109">
        <v>0</v>
      </c>
    </row>
    <row r="33" spans="1:4" x14ac:dyDescent="0.2">
      <c r="A33" s="58" t="s">
        <v>159</v>
      </c>
      <c r="B33" s="109">
        <v>0</v>
      </c>
      <c r="C33" s="109">
        <v>0</v>
      </c>
    </row>
    <row r="34" spans="1:4" x14ac:dyDescent="0.2">
      <c r="A34" s="58" t="s">
        <v>160</v>
      </c>
      <c r="B34" s="109">
        <v>0</v>
      </c>
      <c r="C34" s="109">
        <v>-8.6999999999999993</v>
      </c>
      <c r="D34" s="229"/>
    </row>
    <row r="35" spans="1:4" x14ac:dyDescent="0.2">
      <c r="A35" s="58" t="s">
        <v>161</v>
      </c>
      <c r="B35" s="109">
        <v>0</v>
      </c>
      <c r="C35" s="109">
        <v>-85</v>
      </c>
    </row>
    <row r="36" spans="1:4" x14ac:dyDescent="0.2">
      <c r="A36" s="58" t="s">
        <v>162</v>
      </c>
      <c r="B36" s="109">
        <v>84.8</v>
      </c>
      <c r="C36" s="109">
        <v>0</v>
      </c>
    </row>
    <row r="37" spans="1:4" x14ac:dyDescent="0.2">
      <c r="A37" s="58" t="s">
        <v>163</v>
      </c>
      <c r="B37" s="109">
        <v>1</v>
      </c>
      <c r="C37" s="109">
        <v>-4.5999999999999996</v>
      </c>
    </row>
    <row r="38" spans="1:4" x14ac:dyDescent="0.2">
      <c r="A38" s="107" t="s">
        <v>164</v>
      </c>
      <c r="B38" s="110">
        <f t="shared" ref="B38" si="1">SUM(B29:B37)</f>
        <v>-143.19999999999999</v>
      </c>
      <c r="C38" s="110">
        <f>SUM(C29:C37)</f>
        <v>-218</v>
      </c>
    </row>
    <row r="39" spans="1:4" ht="15" x14ac:dyDescent="0.25">
      <c r="A39" s="106" t="s">
        <v>165</v>
      </c>
      <c r="B39" s="109"/>
      <c r="C39" s="109"/>
    </row>
    <row r="40" spans="1:4" x14ac:dyDescent="0.2">
      <c r="A40" s="58" t="s">
        <v>166</v>
      </c>
      <c r="B40" s="109">
        <v>23.4</v>
      </c>
      <c r="C40" s="109">
        <v>9</v>
      </c>
    </row>
    <row r="41" spans="1:4" x14ac:dyDescent="0.2">
      <c r="A41" s="58" t="s">
        <v>167</v>
      </c>
      <c r="B41" s="109">
        <v>-4.5</v>
      </c>
      <c r="C41" s="109">
        <v>-15.2</v>
      </c>
    </row>
    <row r="42" spans="1:4" x14ac:dyDescent="0.2">
      <c r="A42" s="58" t="s">
        <v>168</v>
      </c>
      <c r="B42" s="109">
        <v>0</v>
      </c>
      <c r="C42" s="109">
        <v>0</v>
      </c>
    </row>
    <row r="43" spans="1:4" x14ac:dyDescent="0.2">
      <c r="A43" s="58" t="s">
        <v>169</v>
      </c>
      <c r="B43" s="109">
        <v>-8.4</v>
      </c>
      <c r="C43" s="109">
        <v>-22.3</v>
      </c>
    </row>
    <row r="44" spans="1:4" x14ac:dyDescent="0.2">
      <c r="A44" s="58" t="s">
        <v>170</v>
      </c>
      <c r="B44" s="109">
        <v>318.7</v>
      </c>
      <c r="C44" s="109">
        <v>2936.5</v>
      </c>
    </row>
    <row r="45" spans="1:4" x14ac:dyDescent="0.2">
      <c r="A45" s="58" t="s">
        <v>171</v>
      </c>
      <c r="B45" s="109">
        <v>-150.30000000000001</v>
      </c>
      <c r="C45" s="109">
        <v>-3133.2</v>
      </c>
    </row>
    <row r="46" spans="1:4" x14ac:dyDescent="0.2">
      <c r="A46" s="58" t="s">
        <v>172</v>
      </c>
      <c r="B46" s="109">
        <v>-4.4000000000000004</v>
      </c>
      <c r="C46" s="109">
        <v>-24.4</v>
      </c>
    </row>
    <row r="47" spans="1:4" x14ac:dyDescent="0.2">
      <c r="A47" s="58" t="s">
        <v>173</v>
      </c>
      <c r="B47" s="109">
        <v>0</v>
      </c>
      <c r="C47" s="109">
        <v>831.4</v>
      </c>
    </row>
    <row r="48" spans="1:4" x14ac:dyDescent="0.2">
      <c r="A48" s="58" t="s">
        <v>174</v>
      </c>
      <c r="B48" s="109">
        <v>0</v>
      </c>
      <c r="C48" s="109">
        <v>179.5</v>
      </c>
    </row>
    <row r="49" spans="1:3" x14ac:dyDescent="0.2">
      <c r="A49" s="58" t="s">
        <v>175</v>
      </c>
      <c r="B49" s="109">
        <v>0</v>
      </c>
      <c r="C49" s="109">
        <v>-17.3</v>
      </c>
    </row>
    <row r="50" spans="1:3" x14ac:dyDescent="0.2">
      <c r="A50" s="58" t="s">
        <v>176</v>
      </c>
      <c r="B50" s="109">
        <v>-9.1</v>
      </c>
      <c r="C50" s="109">
        <v>-10.8</v>
      </c>
    </row>
    <row r="51" spans="1:3" x14ac:dyDescent="0.2">
      <c r="A51" s="58" t="s">
        <v>177</v>
      </c>
      <c r="B51" s="109">
        <v>2.2999999999999998</v>
      </c>
      <c r="C51" s="109">
        <v>-7.3</v>
      </c>
    </row>
    <row r="52" spans="1:3" x14ac:dyDescent="0.2">
      <c r="A52" s="107" t="s">
        <v>178</v>
      </c>
      <c r="B52" s="110">
        <f t="shared" ref="B52" si="2">SUM(B40:B51)</f>
        <v>167.7</v>
      </c>
      <c r="C52" s="110">
        <f>SUM(C40:C51)</f>
        <v>725.90000000000032</v>
      </c>
    </row>
    <row r="53" spans="1:3" ht="5.85" customHeight="1" x14ac:dyDescent="0.2">
      <c r="B53" s="109"/>
      <c r="C53" s="109"/>
    </row>
    <row r="54" spans="1:3" x14ac:dyDescent="0.2">
      <c r="A54" s="107" t="s">
        <v>179</v>
      </c>
      <c r="B54" s="110">
        <f t="shared" ref="B54" si="3">SUM(B27,B38,B52)</f>
        <v>28.899999999999977</v>
      </c>
      <c r="C54" s="110">
        <f>SUM(C52,C38,C27)</f>
        <v>505.70000000000067</v>
      </c>
    </row>
    <row r="55" spans="1:3" x14ac:dyDescent="0.2">
      <c r="A55" s="22" t="s">
        <v>180</v>
      </c>
      <c r="B55" s="109">
        <v>424.8</v>
      </c>
      <c r="C55" s="109">
        <v>467.9</v>
      </c>
    </row>
    <row r="56" spans="1:3" x14ac:dyDescent="0.2">
      <c r="A56" s="22" t="s">
        <v>181</v>
      </c>
      <c r="B56" s="109">
        <v>14.2</v>
      </c>
      <c r="C56" s="109">
        <v>-8.1999999999999993</v>
      </c>
    </row>
    <row r="57" spans="1:3" ht="15" thickBot="1" x14ac:dyDescent="0.25">
      <c r="A57" s="108" t="s">
        <v>182</v>
      </c>
      <c r="B57" s="135">
        <f t="shared" ref="B57" si="4">SUM(B54:B56)</f>
        <v>467.9</v>
      </c>
      <c r="C57" s="135">
        <f>SUM(C54:C56)</f>
        <v>965.40000000000055</v>
      </c>
    </row>
    <row r="58" spans="1:3" ht="15" thickTop="1" x14ac:dyDescent="0.2"/>
    <row r="60" spans="1:3" x14ac:dyDescent="0.2">
      <c r="A60" s="275"/>
      <c r="B60" s="275"/>
    </row>
    <row r="61" spans="1:3" x14ac:dyDescent="0.2">
      <c r="A61" s="275"/>
      <c r="B61" s="275"/>
    </row>
  </sheetData>
  <mergeCells count="1">
    <mergeCell ref="A60:B61"/>
  </mergeCells>
  <pageMargins left="0.25" right="0.25" top="0.75" bottom="0.75" header="0.3" footer="0.3"/>
  <pageSetup scale="4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4"/>
  <sheetViews>
    <sheetView showGridLines="0" zoomScaleNormal="100" workbookViewId="0">
      <selection activeCell="B1" sqref="B1:B1048576"/>
    </sheetView>
  </sheetViews>
  <sheetFormatPr defaultColWidth="8.85546875" defaultRowHeight="14.25" outlineLevelCol="1" x14ac:dyDescent="0.2"/>
  <cols>
    <col min="1" max="1" width="51.28515625" style="22" customWidth="1"/>
    <col min="2" max="2" width="22.7109375" style="22" customWidth="1" outlineLevel="1"/>
    <col min="3" max="3" width="22.7109375" style="22" customWidth="1"/>
    <col min="4" max="4" width="22.7109375" style="22" customWidth="1" outlineLevel="1"/>
    <col min="5" max="5" width="20.28515625" style="22" bestFit="1" customWidth="1"/>
    <col min="6" max="16384" width="8.85546875" style="22"/>
  </cols>
  <sheetData>
    <row r="1" spans="1:5" ht="15" x14ac:dyDescent="0.25">
      <c r="A1" s="39" t="s">
        <v>183</v>
      </c>
    </row>
    <row r="2" spans="1:5" x14ac:dyDescent="0.2">
      <c r="A2" s="26" t="s">
        <v>57</v>
      </c>
      <c r="B2" s="22" t="s">
        <v>92</v>
      </c>
      <c r="C2" s="22" t="s">
        <v>92</v>
      </c>
    </row>
    <row r="3" spans="1:5" ht="30" x14ac:dyDescent="0.25">
      <c r="B3" s="161" t="s">
        <v>38</v>
      </c>
      <c r="C3" s="148" t="s">
        <v>74</v>
      </c>
      <c r="D3" s="161" t="s">
        <v>38</v>
      </c>
      <c r="E3" s="148" t="s">
        <v>74</v>
      </c>
    </row>
    <row r="4" spans="1:5" ht="15" x14ac:dyDescent="0.25">
      <c r="B4" s="162">
        <v>43100</v>
      </c>
      <c r="C4" s="149">
        <v>43100</v>
      </c>
      <c r="D4" s="162">
        <v>43465</v>
      </c>
      <c r="E4" s="149">
        <v>43465</v>
      </c>
    </row>
    <row r="5" spans="1:5" ht="15" x14ac:dyDescent="0.25">
      <c r="A5" s="106"/>
      <c r="B5" s="121"/>
      <c r="C5" s="121"/>
      <c r="D5" s="121"/>
      <c r="E5" s="121"/>
    </row>
    <row r="6" spans="1:5" x14ac:dyDescent="0.2">
      <c r="A6" s="22" t="s">
        <v>184</v>
      </c>
      <c r="B6" s="233">
        <v>2015.5</v>
      </c>
      <c r="C6" s="136">
        <v>7095</v>
      </c>
      <c r="D6" s="136">
        <v>2358.6999999999998</v>
      </c>
      <c r="E6" s="136">
        <v>8207.2999999999993</v>
      </c>
    </row>
    <row r="7" spans="1:5" x14ac:dyDescent="0.2">
      <c r="A7" s="35" t="s">
        <v>61</v>
      </c>
      <c r="B7" s="217">
        <v>-440.1</v>
      </c>
      <c r="C7" s="109">
        <v>-1627.3</v>
      </c>
      <c r="D7" s="109">
        <v>-650.20000000000005</v>
      </c>
      <c r="E7" s="109">
        <v>-2271.8000000000002</v>
      </c>
    </row>
    <row r="8" spans="1:5" x14ac:dyDescent="0.2">
      <c r="A8" s="125" t="s">
        <v>185</v>
      </c>
      <c r="B8" s="137">
        <f t="shared" ref="B8:E8" si="0">SUM(B6:B7)</f>
        <v>1575.4</v>
      </c>
      <c r="C8" s="137">
        <f t="shared" si="0"/>
        <v>5467.7</v>
      </c>
      <c r="D8" s="137">
        <f t="shared" si="0"/>
        <v>1708.4999999999998</v>
      </c>
      <c r="E8" s="137">
        <f t="shared" si="0"/>
        <v>5935.4999999999991</v>
      </c>
    </row>
    <row r="9" spans="1:5" x14ac:dyDescent="0.2">
      <c r="A9" s="58"/>
      <c r="B9" s="109"/>
      <c r="C9" s="109"/>
      <c r="D9" s="109"/>
      <c r="E9" s="109"/>
    </row>
    <row r="10" spans="1:5" x14ac:dyDescent="0.2">
      <c r="A10" s="58"/>
      <c r="B10" s="109"/>
      <c r="C10" s="109"/>
      <c r="D10" s="109"/>
      <c r="E10" s="109"/>
    </row>
    <row r="11" spans="1:5" x14ac:dyDescent="0.2">
      <c r="A11" s="22" t="s">
        <v>186</v>
      </c>
      <c r="B11" s="109"/>
      <c r="C11" s="109"/>
      <c r="D11" s="109"/>
      <c r="E11" s="109"/>
    </row>
    <row r="12" spans="1:5" x14ac:dyDescent="0.2">
      <c r="A12" s="58" t="s">
        <v>187</v>
      </c>
      <c r="B12" s="136">
        <v>913.8</v>
      </c>
      <c r="C12" s="136">
        <v>3251.7</v>
      </c>
      <c r="D12" s="136">
        <v>1014.4</v>
      </c>
      <c r="E12" s="136">
        <v>3592.4</v>
      </c>
    </row>
    <row r="13" spans="1:5" x14ac:dyDescent="0.2">
      <c r="A13" s="58" t="s">
        <v>188</v>
      </c>
      <c r="B13" s="109">
        <v>222.5</v>
      </c>
      <c r="C13" s="109">
        <v>688.5</v>
      </c>
      <c r="D13" s="109">
        <v>247.5</v>
      </c>
      <c r="E13" s="109">
        <v>784.6</v>
      </c>
    </row>
    <row r="14" spans="1:5" x14ac:dyDescent="0.2">
      <c r="A14" s="126" t="s">
        <v>189</v>
      </c>
      <c r="B14" s="124">
        <v>230.1</v>
      </c>
      <c r="C14" s="124">
        <v>863.5</v>
      </c>
      <c r="D14" s="124">
        <v>255.8</v>
      </c>
      <c r="E14" s="124">
        <v>920</v>
      </c>
    </row>
    <row r="15" spans="1:5" x14ac:dyDescent="0.2">
      <c r="A15" s="58" t="s">
        <v>190</v>
      </c>
      <c r="B15" s="109">
        <f>SUM(B12:B14)</f>
        <v>1366.3999999999999</v>
      </c>
      <c r="C15" s="109">
        <f t="shared" ref="C15" si="1">SUM(C12:C14)</f>
        <v>4803.7</v>
      </c>
      <c r="D15" s="109">
        <f>SUM(D12:D14)</f>
        <v>1517.7</v>
      </c>
      <c r="E15" s="109">
        <f>SUM(E12:E14)</f>
        <v>5297</v>
      </c>
    </row>
    <row r="16" spans="1:5" x14ac:dyDescent="0.2">
      <c r="A16" s="58" t="s">
        <v>44</v>
      </c>
      <c r="B16" s="109">
        <v>77.599999999999994</v>
      </c>
      <c r="C16" s="109">
        <v>270.60000000000002</v>
      </c>
      <c r="D16" s="109">
        <v>77</v>
      </c>
      <c r="E16" s="109">
        <v>290</v>
      </c>
    </row>
    <row r="17" spans="1:5" ht="16.5" x14ac:dyDescent="0.2">
      <c r="A17" s="58" t="s">
        <v>191</v>
      </c>
      <c r="B17" s="109">
        <v>103.3</v>
      </c>
      <c r="C17" s="109">
        <v>305.10000000000002</v>
      </c>
      <c r="D17" s="109">
        <v>70.599999999999994</v>
      </c>
      <c r="E17" s="109">
        <v>242.1</v>
      </c>
    </row>
    <row r="18" spans="1:5" x14ac:dyDescent="0.2">
      <c r="A18" s="58" t="s">
        <v>192</v>
      </c>
      <c r="B18" s="109">
        <v>10.7</v>
      </c>
      <c r="C18" s="109">
        <v>27.1</v>
      </c>
      <c r="D18" s="109">
        <v>38.5</v>
      </c>
      <c r="E18" s="109">
        <v>63.4</v>
      </c>
    </row>
    <row r="19" spans="1:5" x14ac:dyDescent="0.2">
      <c r="A19" s="58" t="s">
        <v>193</v>
      </c>
      <c r="B19" s="109">
        <v>11.7</v>
      </c>
      <c r="C19" s="109">
        <v>44</v>
      </c>
      <c r="D19" s="109">
        <v>2.2000000000000002</v>
      </c>
      <c r="E19" s="109">
        <v>33</v>
      </c>
    </row>
    <row r="20" spans="1:5" x14ac:dyDescent="0.2">
      <c r="A20" s="58" t="s">
        <v>194</v>
      </c>
      <c r="B20" s="109">
        <v>5.7</v>
      </c>
      <c r="C20" s="109">
        <v>17.2</v>
      </c>
      <c r="D20" s="109">
        <v>2.5</v>
      </c>
      <c r="E20" s="109">
        <v>10</v>
      </c>
    </row>
    <row r="21" spans="1:5" ht="15" thickBot="1" x14ac:dyDescent="0.25">
      <c r="A21" s="108" t="s">
        <v>185</v>
      </c>
      <c r="B21" s="135">
        <f>SUM(B15:B20)</f>
        <v>1575.3999999999999</v>
      </c>
      <c r="C21" s="135">
        <f t="shared" ref="C21" si="2">SUM(C15:C20)</f>
        <v>5467.7000000000007</v>
      </c>
      <c r="D21" s="135">
        <f>SUM(D15:D20)</f>
        <v>1708.5</v>
      </c>
      <c r="E21" s="135">
        <f>SUM(E15:E20)</f>
        <v>5935.5</v>
      </c>
    </row>
    <row r="22" spans="1:5" ht="15" thickTop="1" x14ac:dyDescent="0.2">
      <c r="A22" s="20"/>
      <c r="B22" s="206"/>
      <c r="C22" s="206"/>
      <c r="D22" s="206"/>
    </row>
    <row r="23" spans="1:5" x14ac:dyDescent="0.2">
      <c r="A23" s="193" t="s">
        <v>195</v>
      </c>
    </row>
    <row r="24" spans="1:5" x14ac:dyDescent="0.2">
      <c r="A24" s="195" t="s">
        <v>196</v>
      </c>
    </row>
  </sheetData>
  <pageMargins left="0.25" right="0.25" top="0.75" bottom="0.75" header="0.3" footer="0.3"/>
  <pageSetup scale="4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V1178"/>
  <sheetViews>
    <sheetView showGridLines="0" zoomScaleNormal="100" workbookViewId="0">
      <pane xSplit="2" ySplit="5" topLeftCell="D6" activePane="bottomRight" state="frozen"/>
      <selection pane="topRight" activeCell="H25" sqref="H25"/>
      <selection pane="bottomLeft" activeCell="H25" sqref="H25"/>
      <selection pane="bottomRight" activeCell="D1" sqref="D1:D1048576"/>
    </sheetView>
  </sheetViews>
  <sheetFormatPr defaultColWidth="9.28515625" defaultRowHeight="14.25" outlineLevelCol="1" x14ac:dyDescent="0.2"/>
  <cols>
    <col min="1" max="1" width="9.28515625" style="154"/>
    <col min="2" max="2" width="45.5703125" style="155" customWidth="1"/>
    <col min="3" max="3" width="21.42578125" style="154" customWidth="1"/>
    <col min="4" max="4" width="27.28515625" style="156" customWidth="1" outlineLevel="1"/>
    <col min="5" max="5" width="24.42578125" style="154" bestFit="1" customWidth="1"/>
    <col min="6" max="6" width="21.42578125" style="156" customWidth="1" outlineLevel="1"/>
    <col min="7" max="7" width="20.28515625" style="156" bestFit="1" customWidth="1"/>
    <col min="8" max="16384" width="9.28515625" style="156"/>
  </cols>
  <sheetData>
    <row r="1" spans="1:230" ht="15" x14ac:dyDescent="0.25">
      <c r="A1" s="39" t="s">
        <v>197</v>
      </c>
    </row>
    <row r="2" spans="1:230" x14ac:dyDescent="0.2">
      <c r="A2" s="24" t="s">
        <v>57</v>
      </c>
    </row>
    <row r="3" spans="1:230" ht="15" x14ac:dyDescent="0.25">
      <c r="C3" s="166" t="s">
        <v>198</v>
      </c>
      <c r="D3" s="156" t="s">
        <v>92</v>
      </c>
      <c r="E3" s="156" t="s">
        <v>92</v>
      </c>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row>
    <row r="4" spans="1:230" ht="30" x14ac:dyDescent="0.25">
      <c r="A4" s="156"/>
      <c r="B4" s="39"/>
      <c r="C4" s="170" t="s">
        <v>74</v>
      </c>
      <c r="D4" s="161" t="s">
        <v>38</v>
      </c>
      <c r="E4" s="170" t="s">
        <v>74</v>
      </c>
      <c r="F4" s="161" t="s">
        <v>38</v>
      </c>
      <c r="G4" s="170" t="s">
        <v>74</v>
      </c>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row>
    <row r="5" spans="1:230" ht="15" x14ac:dyDescent="0.25">
      <c r="A5" s="156"/>
      <c r="B5" s="39"/>
      <c r="C5" s="151" t="s">
        <v>199</v>
      </c>
      <c r="D5" s="162">
        <v>43100</v>
      </c>
      <c r="E5" s="149">
        <v>43100</v>
      </c>
      <c r="F5" s="171" t="s">
        <v>200</v>
      </c>
      <c r="G5" s="149">
        <v>43465</v>
      </c>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row>
    <row r="6" spans="1:230" x14ac:dyDescent="0.2">
      <c r="A6" s="21"/>
      <c r="B6" s="35"/>
      <c r="C6" s="59"/>
      <c r="D6" s="74"/>
      <c r="E6" s="59"/>
      <c r="F6" s="74"/>
      <c r="G6" s="59"/>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row>
    <row r="7" spans="1:230" x14ac:dyDescent="0.2">
      <c r="A7" s="35" t="s">
        <v>201</v>
      </c>
      <c r="B7" s="35"/>
      <c r="C7" s="60" t="e">
        <f>'Statement of Operations'!#REF!</f>
        <v>#REF!</v>
      </c>
      <c r="D7" s="172">
        <v>22.2</v>
      </c>
      <c r="E7" s="60">
        <v>-221.3</v>
      </c>
      <c r="F7" s="172">
        <v>-18</v>
      </c>
      <c r="G7" s="60">
        <v>-185.8</v>
      </c>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row>
    <row r="8" spans="1:230" x14ac:dyDescent="0.2">
      <c r="A8" s="35" t="s">
        <v>202</v>
      </c>
      <c r="B8" s="35"/>
      <c r="C8" s="59"/>
      <c r="D8" s="74"/>
      <c r="E8" s="59"/>
      <c r="F8" s="74"/>
      <c r="G8" s="59"/>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row>
    <row r="9" spans="1:230" x14ac:dyDescent="0.2">
      <c r="A9" s="35" t="s">
        <v>203</v>
      </c>
      <c r="B9" s="35"/>
      <c r="C9" s="40">
        <v>260.10000000000002</v>
      </c>
      <c r="D9" s="173">
        <v>77.599999999999994</v>
      </c>
      <c r="E9" s="40">
        <v>270.60000000000002</v>
      </c>
      <c r="F9" s="173">
        <v>77</v>
      </c>
      <c r="G9" s="40">
        <v>290</v>
      </c>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row>
    <row r="10" spans="1:230" x14ac:dyDescent="0.2">
      <c r="A10" s="35" t="s">
        <v>204</v>
      </c>
      <c r="B10" s="35"/>
      <c r="C10" s="40">
        <v>125.3</v>
      </c>
      <c r="D10" s="173">
        <v>48.2</v>
      </c>
      <c r="E10" s="40">
        <v>183.10000000000002</v>
      </c>
      <c r="F10" s="173">
        <v>39.700000000000003</v>
      </c>
      <c r="G10" s="40">
        <v>228.8</v>
      </c>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row>
    <row r="11" spans="1:230" x14ac:dyDescent="0.2">
      <c r="A11" s="35" t="s">
        <v>205</v>
      </c>
      <c r="B11" s="35"/>
      <c r="C11" s="40">
        <v>-35.5</v>
      </c>
      <c r="D11" s="173">
        <v>-23</v>
      </c>
      <c r="E11" s="40">
        <v>-120.5</v>
      </c>
      <c r="F11" s="173">
        <v>23</v>
      </c>
      <c r="G11" s="40">
        <v>-25</v>
      </c>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row>
    <row r="12" spans="1:230" x14ac:dyDescent="0.2">
      <c r="A12" s="58" t="s">
        <v>206</v>
      </c>
      <c r="B12" s="35"/>
      <c r="C12" s="40">
        <v>437.9</v>
      </c>
      <c r="D12" s="173">
        <v>113.5</v>
      </c>
      <c r="E12" s="40">
        <v>328.3</v>
      </c>
      <c r="F12" s="173">
        <v>70.599999999999994</v>
      </c>
      <c r="G12" s="40">
        <v>244.7</v>
      </c>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row>
    <row r="13" spans="1:230" x14ac:dyDescent="0.2">
      <c r="A13" s="58" t="s">
        <v>192</v>
      </c>
      <c r="B13" s="35"/>
      <c r="C13" s="40">
        <v>24.9</v>
      </c>
      <c r="D13" s="173">
        <v>10.7</v>
      </c>
      <c r="E13" s="40">
        <v>27.1</v>
      </c>
      <c r="F13" s="173">
        <v>38.5</v>
      </c>
      <c r="G13" s="40">
        <v>63.4</v>
      </c>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row>
    <row r="14" spans="1:230" x14ac:dyDescent="0.2">
      <c r="A14" s="58" t="s">
        <v>193</v>
      </c>
      <c r="B14" s="35"/>
      <c r="C14" s="40">
        <v>61.8</v>
      </c>
      <c r="D14" s="173">
        <v>11.7</v>
      </c>
      <c r="E14" s="40">
        <v>44</v>
      </c>
      <c r="F14" s="173">
        <v>2.2000000000000002</v>
      </c>
      <c r="G14" s="40">
        <v>33</v>
      </c>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row>
    <row r="15" spans="1:230" x14ac:dyDescent="0.2">
      <c r="A15" s="58" t="s">
        <v>194</v>
      </c>
      <c r="B15" s="35"/>
      <c r="C15" s="40">
        <v>12.3</v>
      </c>
      <c r="D15" s="173">
        <v>5.7</v>
      </c>
      <c r="E15" s="40">
        <v>17.2</v>
      </c>
      <c r="F15" s="173">
        <v>2.5</v>
      </c>
      <c r="G15" s="40">
        <v>10</v>
      </c>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row>
    <row r="16" spans="1:230" ht="6.4" customHeight="1" x14ac:dyDescent="0.2">
      <c r="A16" s="35"/>
      <c r="B16" s="35"/>
      <c r="C16" s="40"/>
      <c r="D16" s="173"/>
      <c r="E16" s="40"/>
      <c r="F16" s="173"/>
      <c r="G16" s="40"/>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row>
    <row r="17" spans="1:230" ht="15" x14ac:dyDescent="0.25">
      <c r="A17" s="103" t="s">
        <v>22</v>
      </c>
      <c r="B17" s="103"/>
      <c r="C17" s="104" t="e">
        <f t="shared" ref="C17" si="0">SUM(C7:C15)</f>
        <v>#REF!</v>
      </c>
      <c r="D17" s="174">
        <f>SUM(D7:D15)</f>
        <v>266.59999999999997</v>
      </c>
      <c r="E17" s="138">
        <f>SUM(E7:E15)</f>
        <v>528.50000000000011</v>
      </c>
      <c r="F17" s="174">
        <f>SUM(F7:F15)</f>
        <v>235.5</v>
      </c>
      <c r="G17" s="138">
        <f>SUM(G7:G15)</f>
        <v>659.1</v>
      </c>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row>
    <row r="18" spans="1:230" x14ac:dyDescent="0.2">
      <c r="A18" s="20"/>
      <c r="C18" s="20"/>
      <c r="D18" s="20"/>
      <c r="E18" s="20"/>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row>
    <row r="19" spans="1:230" x14ac:dyDescent="0.2">
      <c r="A19" s="235"/>
      <c r="B19" s="24"/>
      <c r="C19" s="20"/>
      <c r="D19" s="20"/>
      <c r="E19" s="20"/>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row>
    <row r="20" spans="1:230" x14ac:dyDescent="0.2">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row>
    <row r="21" spans="1:230" x14ac:dyDescent="0.2">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row>
    <row r="22" spans="1:230"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row>
    <row r="23" spans="1:230" x14ac:dyDescent="0.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row>
    <row r="24" spans="1:230" x14ac:dyDescent="0.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row>
    <row r="25" spans="1:230" x14ac:dyDescent="0.2">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row>
    <row r="26" spans="1:230"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row>
    <row r="27" spans="1:230" x14ac:dyDescent="0.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row>
    <row r="28" spans="1:230"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row>
    <row r="29" spans="1:230"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row>
    <row r="30" spans="1:230"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row>
    <row r="31" spans="1:230" x14ac:dyDescent="0.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row>
    <row r="32" spans="1:230"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row>
    <row r="33" spans="1:230"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row>
    <row r="34" spans="1:230"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row>
    <row r="35" spans="1:230"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row>
    <row r="36" spans="1:230" x14ac:dyDescent="0.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row>
    <row r="37" spans="1:230"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row>
    <row r="38" spans="1:230"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row>
    <row r="39" spans="1:230"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row>
    <row r="40" spans="1:230"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row>
    <row r="41" spans="1:230"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row>
    <row r="42" spans="1:230"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row>
    <row r="43" spans="1:230"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row>
    <row r="44" spans="1:230"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row>
    <row r="45" spans="1:230"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row>
    <row r="46" spans="1:230"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row>
    <row r="47" spans="1:230"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row>
    <row r="48" spans="1:230"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row>
    <row r="49" spans="1:230"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row>
    <row r="50" spans="1:230"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row>
    <row r="51" spans="1:230"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row>
    <row r="52" spans="1:230"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row>
    <row r="53" spans="1:230"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row>
    <row r="54" spans="1:230"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row>
    <row r="55" spans="1:230"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row>
    <row r="56" spans="1:230"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row>
    <row r="57" spans="1:230"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row>
    <row r="58" spans="1:230"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row>
    <row r="59" spans="1:230"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row>
    <row r="60" spans="1:230"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row>
    <row r="61" spans="1:230"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row>
    <row r="62" spans="1:230"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row>
    <row r="63" spans="1:230"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row>
    <row r="64" spans="1:230"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row>
    <row r="65" spans="1:230"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row>
    <row r="66" spans="1:230"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row>
    <row r="67" spans="1:230"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row>
    <row r="68" spans="1:230"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row>
    <row r="69" spans="1:230"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row>
    <row r="70" spans="1:230"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row>
    <row r="71" spans="1:230"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row>
    <row r="72" spans="1:230"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row>
    <row r="73" spans="1:230"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row>
    <row r="74" spans="1:230"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row>
    <row r="75" spans="1:230"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row>
    <row r="76" spans="1:230"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row>
    <row r="77" spans="1:230"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row>
    <row r="78" spans="1:230"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row>
    <row r="79" spans="1:230"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row>
    <row r="80" spans="1:230"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row>
    <row r="81" spans="1:230"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row>
    <row r="82" spans="1:230"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row>
    <row r="83" spans="1:230"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row>
    <row r="84" spans="1:230"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row>
    <row r="85" spans="1:230"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row>
    <row r="86" spans="1:230"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row>
    <row r="87" spans="1:230"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row>
    <row r="88" spans="1:230"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row>
    <row r="89" spans="1:230"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row>
    <row r="90" spans="1:230"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row>
    <row r="91" spans="1:230"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row>
    <row r="92" spans="1:230"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row>
    <row r="93" spans="1:230"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row>
    <row r="94" spans="1:230"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row>
    <row r="95" spans="1:230"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row>
    <row r="96" spans="1:230"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row>
    <row r="97" spans="1:230"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row>
    <row r="98" spans="1:230"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row>
    <row r="99" spans="1:230"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row>
    <row r="100" spans="1:230"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row>
    <row r="101" spans="1:230"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row>
    <row r="102" spans="1:230"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row>
    <row r="103" spans="1:230"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row>
    <row r="104" spans="1:230"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row>
    <row r="105" spans="1:230"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row>
    <row r="106" spans="1:230"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row>
    <row r="107" spans="1:230"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row>
    <row r="108" spans="1:230"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row>
    <row r="109" spans="1:230"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row>
    <row r="110" spans="1:230"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row>
    <row r="111" spans="1:230"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row>
    <row r="112" spans="1:230"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row>
    <row r="113" spans="1:230"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row>
    <row r="114" spans="1:230"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row>
    <row r="115" spans="1:230"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row>
    <row r="116" spans="1:230"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row>
    <row r="117" spans="1:230"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row>
    <row r="118" spans="1:230"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row>
    <row r="119" spans="1:230"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row>
    <row r="120" spans="1:230"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row>
    <row r="121" spans="1:230"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row>
    <row r="122" spans="1:230"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row>
    <row r="123" spans="1:230"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row>
    <row r="124" spans="1:230"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row>
    <row r="125" spans="1:230"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row>
    <row r="126" spans="1:230"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row>
    <row r="127" spans="1:230"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row>
    <row r="128" spans="1:230"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row>
    <row r="129" spans="1:230"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row>
    <row r="130" spans="1:230"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row>
    <row r="131" spans="1:230"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row>
    <row r="132" spans="1:230"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row>
    <row r="133" spans="1:230"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row>
    <row r="134" spans="1:230"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row>
    <row r="135" spans="1:230"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row>
    <row r="136" spans="1:230"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row>
    <row r="137" spans="1:230"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row>
    <row r="138" spans="1:230"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row>
    <row r="139" spans="1:230"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row>
    <row r="140" spans="1:230"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row>
    <row r="141" spans="1:230"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row>
    <row r="142" spans="1:230"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row>
    <row r="143" spans="1:230"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row>
    <row r="144" spans="1:230"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row>
    <row r="145" spans="1:230"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row>
    <row r="146" spans="1:230"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row>
    <row r="147" spans="1:230"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row>
    <row r="148" spans="1:230"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row>
    <row r="149" spans="1:230"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row>
    <row r="150" spans="1:230"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row>
    <row r="151" spans="1:230"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row>
    <row r="152" spans="1:230"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row>
    <row r="153" spans="1:230"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row>
    <row r="154" spans="1:230"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row>
    <row r="155" spans="1:230"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row>
    <row r="156" spans="1:230"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row>
    <row r="157" spans="1:230"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row>
    <row r="158" spans="1:230"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row>
    <row r="159" spans="1:230"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row>
    <row r="160" spans="1:230"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row>
    <row r="161" spans="1:230"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row>
    <row r="162" spans="1:230"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row>
    <row r="163" spans="1:230"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row>
    <row r="164" spans="1:230"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row>
    <row r="165" spans="1:230"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row>
    <row r="166" spans="1:230"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row>
    <row r="167" spans="1:230"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row>
    <row r="168" spans="1:230"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row>
    <row r="169" spans="1:230"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row>
    <row r="170" spans="1:230"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row>
    <row r="171" spans="1:230"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row>
    <row r="172" spans="1:230"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row>
    <row r="173" spans="1:230"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row>
    <row r="174" spans="1:230"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row>
    <row r="175" spans="1:230"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row>
    <row r="176" spans="1:230"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row>
    <row r="177" spans="1:230"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row>
    <row r="178" spans="1:230"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row>
    <row r="179" spans="1:230"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row>
    <row r="180" spans="1:230"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row>
    <row r="181" spans="1:230"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row>
    <row r="182" spans="1:230"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row>
    <row r="183" spans="1:230"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row>
    <row r="184" spans="1:230"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row>
    <row r="185" spans="1:230"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row>
    <row r="186" spans="1:230"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row>
    <row r="187" spans="1:230"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row>
    <row r="188" spans="1:230"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row>
    <row r="189" spans="1:230"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row>
    <row r="190" spans="1:230"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row>
    <row r="191" spans="1:230"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row>
    <row r="192" spans="1:230"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row>
    <row r="193" spans="1:230"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row>
    <row r="194" spans="1:230"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row>
    <row r="195" spans="1:230"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row>
    <row r="196" spans="1:230"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row>
    <row r="197" spans="1:230"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row>
    <row r="198" spans="1:230"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row>
    <row r="199" spans="1:230"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row>
    <row r="200" spans="1:230"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row>
    <row r="201" spans="1:230"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row>
    <row r="202" spans="1:230"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row>
    <row r="203" spans="1:230"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row>
    <row r="204" spans="1:230"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row>
    <row r="205" spans="1:230"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row>
    <row r="206" spans="1:230"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row>
    <row r="207" spans="1:230"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row>
    <row r="208" spans="1:230"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row>
    <row r="209" spans="1:230"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row>
    <row r="210" spans="1:230"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row>
    <row r="211" spans="1:230"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c r="HV211" s="24"/>
    </row>
    <row r="212" spans="1:230"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c r="HV212" s="24"/>
    </row>
    <row r="213" spans="1:230"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c r="HV213" s="24"/>
    </row>
    <row r="214" spans="1:230"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row>
    <row r="215" spans="1:230"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row>
    <row r="216" spans="1:230"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row>
    <row r="217" spans="1:230"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row>
    <row r="218" spans="1:230"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row>
    <row r="219" spans="1:230"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row>
    <row r="220" spans="1:230"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row>
    <row r="221" spans="1:230"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row>
    <row r="222" spans="1:230"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row>
    <row r="223" spans="1:230"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row>
    <row r="224" spans="1:230"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row>
    <row r="225" spans="1:230"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row>
    <row r="226" spans="1:230"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row>
    <row r="227" spans="1:230"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row>
    <row r="228" spans="1:230"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row>
    <row r="229" spans="1:230"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row>
    <row r="230" spans="1:230"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row>
    <row r="231" spans="1:230"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row>
    <row r="232" spans="1:230"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row>
    <row r="233" spans="1:230"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row>
    <row r="234" spans="1:230"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row>
    <row r="235" spans="1:230"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row>
    <row r="236" spans="1:230"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row>
    <row r="237" spans="1:230"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row>
    <row r="238" spans="1:230"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row>
    <row r="239" spans="1:230"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row>
    <row r="240" spans="1:230"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row>
    <row r="241" spans="1:230"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row>
    <row r="242" spans="1:230"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row>
    <row r="243" spans="1:230"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row>
    <row r="244" spans="1:230"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row>
    <row r="245" spans="1:230"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row>
    <row r="246" spans="1:230"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row>
    <row r="247" spans="1:230"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row>
    <row r="248" spans="1:230"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row>
    <row r="249" spans="1:230"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row>
    <row r="250" spans="1:230"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row>
    <row r="251" spans="1:230"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row>
    <row r="252" spans="1:230"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row>
    <row r="253" spans="1:230"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row>
    <row r="254" spans="1:230"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row>
    <row r="255" spans="1:230"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row>
    <row r="256" spans="1:230"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row>
    <row r="257" spans="1:230"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row>
    <row r="258" spans="1:230"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row>
    <row r="259" spans="1:230"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row>
    <row r="260" spans="1:230"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row>
    <row r="261" spans="1:230"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row>
    <row r="262" spans="1:230"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row>
    <row r="263" spans="1:230"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row>
    <row r="264" spans="1:230"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row>
    <row r="265" spans="1:230"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row>
    <row r="266" spans="1:230"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row>
    <row r="267" spans="1:230"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row>
    <row r="268" spans="1:230"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row>
    <row r="269" spans="1:230"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row>
    <row r="270" spans="1:230"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row>
    <row r="271" spans="1:230"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row>
    <row r="272" spans="1:230"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row>
    <row r="273" spans="1:230"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row>
    <row r="274" spans="1:230"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row>
    <row r="275" spans="1:230"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row>
    <row r="276" spans="1:230"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row>
    <row r="277" spans="1:230"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row>
    <row r="278" spans="1:230"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row>
    <row r="279" spans="1:230"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row>
    <row r="280" spans="1:230"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row>
    <row r="281" spans="1:230"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row>
    <row r="282" spans="1:230"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row>
    <row r="283" spans="1:230"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row>
    <row r="284" spans="1:230"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row>
    <row r="285" spans="1:230"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row>
    <row r="286" spans="1:230"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row>
    <row r="287" spans="1:230"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row>
    <row r="288" spans="1:230"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row>
    <row r="289" spans="1:230"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row>
    <row r="290" spans="1:230"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row>
    <row r="291" spans="1:230"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row>
    <row r="292" spans="1:230"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row>
    <row r="293" spans="1:230"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row>
    <row r="294" spans="1:230"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row>
    <row r="295" spans="1:230"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row>
    <row r="296" spans="1:230"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row>
    <row r="297" spans="1:230"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row>
    <row r="298" spans="1:230"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row>
    <row r="299" spans="1:230"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row>
    <row r="300" spans="1:230"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row>
    <row r="301" spans="1:230"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row>
    <row r="302" spans="1:230"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row>
    <row r="303" spans="1:230"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row>
    <row r="304" spans="1:230"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row>
    <row r="305" spans="1:230"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row>
    <row r="306" spans="1:230"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row>
    <row r="307" spans="1:230"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row>
    <row r="308" spans="1:230"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row>
    <row r="309" spans="1:230"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row>
    <row r="310" spans="1:230"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row>
    <row r="311" spans="1:230"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row>
    <row r="312" spans="1:230"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row>
    <row r="313" spans="1:230"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row>
    <row r="314" spans="1:230"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row>
    <row r="315" spans="1:230"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row>
    <row r="316" spans="1:230"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row>
    <row r="317" spans="1:230"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row>
    <row r="318" spans="1:230"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row>
    <row r="319" spans="1:230"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row>
    <row r="320" spans="1:230"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row>
    <row r="321" spans="1:230"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row>
    <row r="322" spans="1:230"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row>
    <row r="323" spans="1:230"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row>
    <row r="324" spans="1:230"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row>
    <row r="325" spans="1:230"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row>
    <row r="326" spans="1:230"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row>
    <row r="327" spans="1:230"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row>
    <row r="328" spans="1:230"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row>
    <row r="329" spans="1:230"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row>
    <row r="330" spans="1:230"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row>
    <row r="331" spans="1:230"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row>
    <row r="332" spans="1:230"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row>
    <row r="333" spans="1:230"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row>
    <row r="334" spans="1:230"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row>
    <row r="335" spans="1:230"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row>
    <row r="336" spans="1:230"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row>
    <row r="337" spans="1:230"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row>
    <row r="338" spans="1:230"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row>
    <row r="339" spans="1:230"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row>
    <row r="340" spans="1:230"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row>
    <row r="341" spans="1:230"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row>
    <row r="342" spans="1:230"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row>
    <row r="343" spans="1:230"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row>
    <row r="344" spans="1:230"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row>
    <row r="345" spans="1:230"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row>
    <row r="346" spans="1:230"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row>
    <row r="347" spans="1:230"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row>
    <row r="348" spans="1:230"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row>
    <row r="349" spans="1:230"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row>
    <row r="350" spans="1:230"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row>
    <row r="351" spans="1:230"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row>
    <row r="352" spans="1:230"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row>
    <row r="353" spans="1:230"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row>
    <row r="354" spans="1:230"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row>
    <row r="355" spans="1:230"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row>
    <row r="356" spans="1:230"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row>
    <row r="357" spans="1:230"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row>
    <row r="358" spans="1:230"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row>
    <row r="359" spans="1:230"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row>
    <row r="360" spans="1:230"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row>
    <row r="361" spans="1:230"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row>
    <row r="362" spans="1:230"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row>
    <row r="363" spans="1:230"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row>
    <row r="364" spans="1:230"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row>
    <row r="365" spans="1:230"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row>
    <row r="366" spans="1:230"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row>
    <row r="367" spans="1:230"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row>
    <row r="368" spans="1:230"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row>
    <row r="369" spans="1:230"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row>
    <row r="370" spans="1:230"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row>
    <row r="371" spans="1:230"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row>
    <row r="372" spans="1:230"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row>
    <row r="373" spans="1:230"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row>
    <row r="374" spans="1:230"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row>
    <row r="375" spans="1:230"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row>
    <row r="376" spans="1:230"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row>
    <row r="377" spans="1:230"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row>
    <row r="378" spans="1:230"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row>
    <row r="379" spans="1:230"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row>
    <row r="380" spans="1:230"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c r="GH380" s="24"/>
      <c r="GI380" s="24"/>
      <c r="GJ380" s="24"/>
      <c r="GK380" s="24"/>
      <c r="GL380" s="24"/>
      <c r="GM380" s="24"/>
      <c r="GN380" s="24"/>
      <c r="GO380" s="24"/>
      <c r="GP380" s="24"/>
      <c r="GQ380" s="24"/>
      <c r="GR380" s="24"/>
      <c r="GS380" s="24"/>
      <c r="GT380" s="24"/>
      <c r="GU380" s="24"/>
      <c r="GV380" s="24"/>
      <c r="GW380" s="24"/>
      <c r="GX380" s="24"/>
      <c r="GY380" s="24"/>
      <c r="GZ380" s="24"/>
      <c r="HA380" s="24"/>
      <c r="HB380" s="24"/>
      <c r="HC380" s="24"/>
      <c r="HD380" s="24"/>
      <c r="HE380" s="24"/>
      <c r="HF380" s="24"/>
      <c r="HG380" s="24"/>
      <c r="HH380" s="24"/>
      <c r="HI380" s="24"/>
      <c r="HJ380" s="24"/>
      <c r="HK380" s="24"/>
      <c r="HL380" s="24"/>
      <c r="HM380" s="24"/>
      <c r="HN380" s="24"/>
      <c r="HO380" s="24"/>
      <c r="HP380" s="24"/>
      <c r="HQ380" s="24"/>
      <c r="HR380" s="24"/>
      <c r="HS380" s="24"/>
      <c r="HT380" s="24"/>
      <c r="HU380" s="24"/>
      <c r="HV380" s="24"/>
    </row>
    <row r="381" spans="1:230"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c r="GH381" s="24"/>
      <c r="GI381" s="24"/>
      <c r="GJ381" s="24"/>
      <c r="GK381" s="24"/>
      <c r="GL381" s="24"/>
      <c r="GM381" s="24"/>
      <c r="GN381" s="24"/>
      <c r="GO381" s="24"/>
      <c r="GP381" s="24"/>
      <c r="GQ381" s="24"/>
      <c r="GR381" s="24"/>
      <c r="GS381" s="24"/>
      <c r="GT381" s="24"/>
      <c r="GU381" s="24"/>
      <c r="GV381" s="24"/>
      <c r="GW381" s="24"/>
      <c r="GX381" s="24"/>
      <c r="GY381" s="24"/>
      <c r="GZ381" s="24"/>
      <c r="HA381" s="24"/>
      <c r="HB381" s="24"/>
      <c r="HC381" s="24"/>
      <c r="HD381" s="24"/>
      <c r="HE381" s="24"/>
      <c r="HF381" s="24"/>
      <c r="HG381" s="24"/>
      <c r="HH381" s="24"/>
      <c r="HI381" s="24"/>
      <c r="HJ381" s="24"/>
      <c r="HK381" s="24"/>
      <c r="HL381" s="24"/>
      <c r="HM381" s="24"/>
      <c r="HN381" s="24"/>
      <c r="HO381" s="24"/>
      <c r="HP381" s="24"/>
      <c r="HQ381" s="24"/>
      <c r="HR381" s="24"/>
      <c r="HS381" s="24"/>
      <c r="HT381" s="24"/>
      <c r="HU381" s="24"/>
      <c r="HV381" s="24"/>
    </row>
    <row r="382" spans="1:230"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c r="GH382" s="24"/>
      <c r="GI382" s="24"/>
      <c r="GJ382" s="24"/>
      <c r="GK382" s="24"/>
      <c r="GL382" s="24"/>
      <c r="GM382" s="24"/>
      <c r="GN382" s="24"/>
      <c r="GO382" s="24"/>
      <c r="GP382" s="24"/>
      <c r="GQ382" s="24"/>
      <c r="GR382" s="24"/>
      <c r="GS382" s="24"/>
      <c r="GT382" s="24"/>
      <c r="GU382" s="24"/>
      <c r="GV382" s="24"/>
      <c r="GW382" s="24"/>
      <c r="GX382" s="24"/>
      <c r="GY382" s="24"/>
      <c r="GZ382" s="24"/>
      <c r="HA382" s="24"/>
      <c r="HB382" s="24"/>
      <c r="HC382" s="24"/>
      <c r="HD382" s="24"/>
      <c r="HE382" s="24"/>
      <c r="HF382" s="24"/>
      <c r="HG382" s="24"/>
      <c r="HH382" s="24"/>
      <c r="HI382" s="24"/>
      <c r="HJ382" s="24"/>
      <c r="HK382" s="24"/>
      <c r="HL382" s="24"/>
      <c r="HM382" s="24"/>
      <c r="HN382" s="24"/>
      <c r="HO382" s="24"/>
      <c r="HP382" s="24"/>
      <c r="HQ382" s="24"/>
      <c r="HR382" s="24"/>
      <c r="HS382" s="24"/>
      <c r="HT382" s="24"/>
      <c r="HU382" s="24"/>
      <c r="HV382" s="24"/>
    </row>
    <row r="383" spans="1:230"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c r="GH383" s="24"/>
      <c r="GI383" s="24"/>
      <c r="GJ383" s="24"/>
      <c r="GK383" s="24"/>
      <c r="GL383" s="24"/>
      <c r="GM383" s="24"/>
      <c r="GN383" s="24"/>
      <c r="GO383" s="24"/>
      <c r="GP383" s="24"/>
      <c r="GQ383" s="24"/>
      <c r="GR383" s="24"/>
      <c r="GS383" s="24"/>
      <c r="GT383" s="24"/>
      <c r="GU383" s="24"/>
      <c r="GV383" s="24"/>
      <c r="GW383" s="24"/>
      <c r="GX383" s="24"/>
      <c r="GY383" s="24"/>
      <c r="GZ383" s="24"/>
      <c r="HA383" s="24"/>
      <c r="HB383" s="24"/>
      <c r="HC383" s="24"/>
      <c r="HD383" s="24"/>
      <c r="HE383" s="24"/>
      <c r="HF383" s="24"/>
      <c r="HG383" s="24"/>
      <c r="HH383" s="24"/>
      <c r="HI383" s="24"/>
      <c r="HJ383" s="24"/>
      <c r="HK383" s="24"/>
      <c r="HL383" s="24"/>
      <c r="HM383" s="24"/>
      <c r="HN383" s="24"/>
      <c r="HO383" s="24"/>
      <c r="HP383" s="24"/>
      <c r="HQ383" s="24"/>
      <c r="HR383" s="24"/>
      <c r="HS383" s="24"/>
      <c r="HT383" s="24"/>
      <c r="HU383" s="24"/>
      <c r="HV383" s="24"/>
    </row>
    <row r="384" spans="1:230"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c r="GH384" s="24"/>
      <c r="GI384" s="24"/>
      <c r="GJ384" s="24"/>
      <c r="GK384" s="24"/>
      <c r="GL384" s="24"/>
      <c r="GM384" s="24"/>
      <c r="GN384" s="24"/>
      <c r="GO384" s="24"/>
      <c r="GP384" s="24"/>
      <c r="GQ384" s="24"/>
      <c r="GR384" s="24"/>
      <c r="GS384" s="24"/>
      <c r="GT384" s="24"/>
      <c r="GU384" s="24"/>
      <c r="GV384" s="24"/>
      <c r="GW384" s="24"/>
      <c r="GX384" s="24"/>
      <c r="GY384" s="24"/>
      <c r="GZ384" s="24"/>
      <c r="HA384" s="24"/>
      <c r="HB384" s="24"/>
      <c r="HC384" s="24"/>
      <c r="HD384" s="24"/>
      <c r="HE384" s="24"/>
      <c r="HF384" s="24"/>
      <c r="HG384" s="24"/>
      <c r="HH384" s="24"/>
      <c r="HI384" s="24"/>
      <c r="HJ384" s="24"/>
      <c r="HK384" s="24"/>
      <c r="HL384" s="24"/>
      <c r="HM384" s="24"/>
      <c r="HN384" s="24"/>
      <c r="HO384" s="24"/>
      <c r="HP384" s="24"/>
      <c r="HQ384" s="24"/>
      <c r="HR384" s="24"/>
      <c r="HS384" s="24"/>
      <c r="HT384" s="24"/>
      <c r="HU384" s="24"/>
      <c r="HV384" s="24"/>
    </row>
    <row r="385" spans="1:230"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c r="GG385" s="24"/>
      <c r="GH385" s="24"/>
      <c r="GI385" s="24"/>
      <c r="GJ385" s="24"/>
      <c r="GK385" s="24"/>
      <c r="GL385" s="24"/>
      <c r="GM385" s="24"/>
      <c r="GN385" s="24"/>
      <c r="GO385" s="24"/>
      <c r="GP385" s="24"/>
      <c r="GQ385" s="24"/>
      <c r="GR385" s="24"/>
      <c r="GS385" s="24"/>
      <c r="GT385" s="24"/>
      <c r="GU385" s="24"/>
      <c r="GV385" s="24"/>
      <c r="GW385" s="24"/>
      <c r="GX385" s="24"/>
      <c r="GY385" s="24"/>
      <c r="GZ385" s="24"/>
      <c r="HA385" s="24"/>
      <c r="HB385" s="24"/>
      <c r="HC385" s="24"/>
      <c r="HD385" s="24"/>
      <c r="HE385" s="24"/>
      <c r="HF385" s="24"/>
      <c r="HG385" s="24"/>
      <c r="HH385" s="24"/>
      <c r="HI385" s="24"/>
      <c r="HJ385" s="24"/>
      <c r="HK385" s="24"/>
      <c r="HL385" s="24"/>
      <c r="HM385" s="24"/>
      <c r="HN385" s="24"/>
      <c r="HO385" s="24"/>
      <c r="HP385" s="24"/>
      <c r="HQ385" s="24"/>
      <c r="HR385" s="24"/>
      <c r="HS385" s="24"/>
      <c r="HT385" s="24"/>
      <c r="HU385" s="24"/>
      <c r="HV385" s="24"/>
    </row>
    <row r="386" spans="1:230"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row>
    <row r="387" spans="1:230"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row>
    <row r="388" spans="1:230"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row>
    <row r="389" spans="1:230"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row>
    <row r="390" spans="1:230"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row>
    <row r="391" spans="1:230"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row>
    <row r="392" spans="1:230"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row>
    <row r="393" spans="1:230"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row>
    <row r="394" spans="1:230"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row>
    <row r="395" spans="1:230"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row>
    <row r="396" spans="1:230"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row>
    <row r="397" spans="1:230"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row>
    <row r="398" spans="1:230"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row>
    <row r="399" spans="1:230"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row>
    <row r="400" spans="1:230"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row>
    <row r="401" spans="1:188"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row>
    <row r="402" spans="1:188"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row>
    <row r="403" spans="1:188"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row>
    <row r="404" spans="1:188"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row>
    <row r="405" spans="1:188"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row>
    <row r="406" spans="1:188"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row>
    <row r="407" spans="1:188"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row>
    <row r="408" spans="1:188"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row>
    <row r="409" spans="1:188"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row>
    <row r="410" spans="1:188"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row>
    <row r="411" spans="1:188"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row>
    <row r="412" spans="1:188"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row>
    <row r="413" spans="1:188"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row>
    <row r="414" spans="1:188"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row>
    <row r="415" spans="1:188"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c r="GF415" s="24"/>
    </row>
    <row r="416" spans="1:188"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c r="GF416" s="24"/>
    </row>
    <row r="417" spans="1:188"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row>
    <row r="418" spans="1:188"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row>
    <row r="419" spans="1:188"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row>
    <row r="420" spans="1:188"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row>
    <row r="421" spans="1:188"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row>
    <row r="422" spans="1:188"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row>
    <row r="423" spans="1:188"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row>
    <row r="424" spans="1:188"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row>
    <row r="425" spans="1:188"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row>
    <row r="426" spans="1:188"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row>
    <row r="427" spans="1:188"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row>
    <row r="428" spans="1:188"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row>
    <row r="429" spans="1:188"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row>
    <row r="430" spans="1:188"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row>
    <row r="431" spans="1:188"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row>
    <row r="432" spans="1:188"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row>
    <row r="433" spans="1:188"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row>
    <row r="434" spans="1:188"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row>
    <row r="435" spans="1:188"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row>
    <row r="436" spans="1:188"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row>
    <row r="437" spans="1:188"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row>
    <row r="438" spans="1:188"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row>
    <row r="439" spans="1:188"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row>
    <row r="440" spans="1:188"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row>
    <row r="441" spans="1:188"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row>
    <row r="442" spans="1:188"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row>
    <row r="443" spans="1:188"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row>
    <row r="444" spans="1:188"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row>
    <row r="445" spans="1:188"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row>
    <row r="446" spans="1:188"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row>
    <row r="447" spans="1:188"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row>
    <row r="448" spans="1:188"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row>
    <row r="449" spans="1:188"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row>
    <row r="450" spans="1:188"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row>
    <row r="451" spans="1:188"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row>
    <row r="452" spans="1:188"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row>
    <row r="453" spans="1:188"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row>
    <row r="454" spans="1:188"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row>
    <row r="455" spans="1:188"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row>
    <row r="456" spans="1:188"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row>
    <row r="457" spans="1:188"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row>
    <row r="458" spans="1:188"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row>
    <row r="459" spans="1:188"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row>
    <row r="460" spans="1:188"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row>
    <row r="461" spans="1:188"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row>
    <row r="462" spans="1:188"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row>
    <row r="463" spans="1:188"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row>
    <row r="464" spans="1:188"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row>
    <row r="465" spans="1:188"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row>
    <row r="466" spans="1:188"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row>
    <row r="467" spans="1:188"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row>
    <row r="468" spans="1:188"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row>
    <row r="469" spans="1:188"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row>
    <row r="470" spans="1:188"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row>
    <row r="471" spans="1:188"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row>
    <row r="472" spans="1:188"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row>
    <row r="473" spans="1:188"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row>
    <row r="474" spans="1:188"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row>
    <row r="475" spans="1:188"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row>
    <row r="476" spans="1:188"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row>
    <row r="477" spans="1:188"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row>
    <row r="478" spans="1:188"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row>
    <row r="479" spans="1:188"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row>
    <row r="480" spans="1:188"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row>
    <row r="481" spans="1:188"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row>
    <row r="482" spans="1:188"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row>
    <row r="483" spans="1:188"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row>
    <row r="484" spans="1:188"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row>
    <row r="485" spans="1:188"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row>
    <row r="486" spans="1:188"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row>
    <row r="487" spans="1:188"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row>
    <row r="488" spans="1:188"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row>
    <row r="489" spans="1:188"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row>
    <row r="490" spans="1:188"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row>
    <row r="491" spans="1:188"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row>
    <row r="492" spans="1:188"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row>
    <row r="493" spans="1:188"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row>
    <row r="494" spans="1:188"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row>
    <row r="495" spans="1:188"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row>
    <row r="496" spans="1:188"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row>
    <row r="497" spans="1:188"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row>
    <row r="498" spans="1:188"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row>
    <row r="499" spans="1:188"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row>
    <row r="500" spans="1:188"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row>
    <row r="501" spans="1:188"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row>
    <row r="502" spans="1:188"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row>
    <row r="503" spans="1:188"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row>
    <row r="504" spans="1:188"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row>
    <row r="505" spans="1:188"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row>
    <row r="506" spans="1:188"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row>
    <row r="507" spans="1:188"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row>
    <row r="508" spans="1:188"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row>
    <row r="509" spans="1:188"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row>
    <row r="510" spans="1:188"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row>
    <row r="511" spans="1:188"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row>
    <row r="512" spans="1:188"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row>
    <row r="513" spans="1:188"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row>
    <row r="514" spans="1:188"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row>
    <row r="515" spans="1:188"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row>
    <row r="516" spans="1:188"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row>
    <row r="517" spans="1:188"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row>
    <row r="518" spans="1:188"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row>
    <row r="519" spans="1:188"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row>
    <row r="520" spans="1:188"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row>
    <row r="521" spans="1:188"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row>
    <row r="522" spans="1:188"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row>
    <row r="523" spans="1:188"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row>
    <row r="524" spans="1:188"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row>
    <row r="525" spans="1:188"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row>
    <row r="526" spans="1:188"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row>
    <row r="527" spans="1:188"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row>
    <row r="528" spans="1:188"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row>
    <row r="529" spans="1:188"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row>
    <row r="530" spans="1:188"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row>
    <row r="531" spans="1:188"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row>
    <row r="532" spans="1:188"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row>
    <row r="533" spans="1:188"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row>
    <row r="534" spans="1:188"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row>
    <row r="535" spans="1:188"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row>
    <row r="536" spans="1:188"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row>
    <row r="537" spans="1:188"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row>
    <row r="538" spans="1:188"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row>
    <row r="539" spans="1:188"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row>
    <row r="540" spans="1:188"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row>
    <row r="541" spans="1:188"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row>
    <row r="542" spans="1:188"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row>
    <row r="543" spans="1:188"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row>
    <row r="544" spans="1:188"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row>
    <row r="545" spans="1:188"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row>
    <row r="546" spans="1:188"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row>
    <row r="547" spans="1:188"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row>
    <row r="548" spans="1:188"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row>
    <row r="549" spans="1:188"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row>
    <row r="550" spans="1:188"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row>
    <row r="551" spans="1:188"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row>
    <row r="552" spans="1:188"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row>
    <row r="553" spans="1:188"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row>
    <row r="554" spans="1:188"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row>
    <row r="555" spans="1:188"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row>
    <row r="556" spans="1:188"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row>
    <row r="557" spans="1:188"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row>
    <row r="558" spans="1:188"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c r="GF558" s="24"/>
    </row>
    <row r="559" spans="1:188"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row>
    <row r="560" spans="1:188"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row>
    <row r="561" spans="1:188"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row>
    <row r="562" spans="1:188"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row>
    <row r="563" spans="1:188"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row>
    <row r="564" spans="1:188"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c r="GF564" s="24"/>
    </row>
    <row r="565" spans="1:188"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c r="GF565" s="24"/>
    </row>
    <row r="566" spans="1:188"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c r="GF566" s="24"/>
    </row>
    <row r="567" spans="1:188"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c r="GF567" s="24"/>
    </row>
    <row r="568" spans="1:188"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row>
    <row r="569" spans="1:188"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c r="GF569" s="24"/>
    </row>
    <row r="570" spans="1:188"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c r="GF570" s="24"/>
    </row>
    <row r="571" spans="1:188"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c r="GF571" s="24"/>
    </row>
    <row r="572" spans="1:188"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c r="GF572" s="24"/>
    </row>
    <row r="573" spans="1:188"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c r="GF573" s="24"/>
    </row>
    <row r="574" spans="1:188"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c r="GF574" s="24"/>
    </row>
    <row r="575" spans="1:188"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c r="GF575" s="24"/>
    </row>
    <row r="576" spans="1:188"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c r="GF576" s="24"/>
    </row>
    <row r="577" spans="1:188"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c r="GF577" s="24"/>
    </row>
    <row r="578" spans="1:188"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c r="GF578" s="24"/>
    </row>
    <row r="579" spans="1:188"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row>
    <row r="580" spans="1:188"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c r="GF580" s="24"/>
    </row>
    <row r="581" spans="1:188"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c r="GF581" s="24"/>
    </row>
    <row r="582" spans="1:188"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c r="GF582" s="24"/>
    </row>
    <row r="583" spans="1:188"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row>
    <row r="584" spans="1:188"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row>
    <row r="585" spans="1:188"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c r="GF585" s="24"/>
    </row>
    <row r="586" spans="1:188"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c r="GF586" s="24"/>
    </row>
    <row r="587" spans="1:188"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c r="GF587" s="24"/>
    </row>
    <row r="588" spans="1:188"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c r="GF588" s="24"/>
    </row>
    <row r="589" spans="1:188"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row>
    <row r="590" spans="1:188"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row>
    <row r="591" spans="1:188"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c r="GF591" s="24"/>
    </row>
    <row r="592" spans="1:188"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row>
    <row r="593" spans="1:188"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c r="GF593" s="24"/>
    </row>
    <row r="594" spans="1:188"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c r="GF594" s="24"/>
    </row>
    <row r="595" spans="1:188"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c r="GF595" s="24"/>
    </row>
    <row r="596" spans="1:188"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c r="GF596" s="24"/>
    </row>
    <row r="597" spans="1:188"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c r="GF597" s="24"/>
    </row>
    <row r="598" spans="1:188"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c r="GF598" s="24"/>
    </row>
    <row r="599" spans="1:188"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c r="GF599" s="24"/>
    </row>
    <row r="600" spans="1:188"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c r="GF600" s="24"/>
    </row>
    <row r="601" spans="1:188"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c r="GF601" s="24"/>
    </row>
    <row r="602" spans="1:188"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c r="GF602" s="24"/>
    </row>
    <row r="603" spans="1:188"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c r="GF603" s="24"/>
    </row>
    <row r="604" spans="1:188"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c r="GF604" s="24"/>
    </row>
    <row r="605" spans="1:188"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c r="GF605" s="24"/>
    </row>
    <row r="606" spans="1:188"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c r="GF606" s="24"/>
    </row>
    <row r="607" spans="1:188"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c r="GF607" s="24"/>
    </row>
    <row r="608" spans="1:188"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c r="GF608" s="24"/>
    </row>
    <row r="609" spans="1:188"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c r="GF609" s="24"/>
    </row>
    <row r="610" spans="1:188"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row>
    <row r="611" spans="1:188"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c r="GF611" s="24"/>
    </row>
    <row r="612" spans="1:188"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c r="GF612" s="24"/>
    </row>
    <row r="613" spans="1:188"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c r="GF613" s="24"/>
    </row>
    <row r="614" spans="1:188"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c r="GF614" s="24"/>
    </row>
    <row r="615" spans="1:188"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c r="GF615" s="24"/>
    </row>
    <row r="616" spans="1:188"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c r="GF616" s="24"/>
    </row>
    <row r="617" spans="1:188"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c r="GF617" s="24"/>
    </row>
    <row r="618" spans="1:188"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c r="GF618" s="24"/>
    </row>
    <row r="619" spans="1:188"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c r="GF619" s="24"/>
    </row>
    <row r="620" spans="1:188"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row>
    <row r="621" spans="1:188"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row>
    <row r="622" spans="1:188"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row>
    <row r="623" spans="1:188"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row>
    <row r="624" spans="1:188"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row>
    <row r="625" spans="1:188"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row>
    <row r="626" spans="1:188"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row>
    <row r="627" spans="1:188"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row>
    <row r="628" spans="1:188"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row>
    <row r="629" spans="1:188"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row>
    <row r="630" spans="1:188"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row>
    <row r="631" spans="1:188"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row>
    <row r="632" spans="1:188"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row>
    <row r="633" spans="1:188"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row>
    <row r="634" spans="1:188"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row>
    <row r="635" spans="1:188"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row>
    <row r="636" spans="1:188"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row>
    <row r="637" spans="1:188"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row>
    <row r="638" spans="1:188"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row>
    <row r="639" spans="1:188"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row>
    <row r="640" spans="1:188"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row>
    <row r="641" spans="1:188"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row>
    <row r="642" spans="1:188"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row>
    <row r="643" spans="1:188"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row>
    <row r="644" spans="1:188"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row>
    <row r="645" spans="1:188"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row>
    <row r="646" spans="1:188"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row>
    <row r="647" spans="1:188"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row>
    <row r="648" spans="1:188"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row>
    <row r="649" spans="1:188"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row>
    <row r="650" spans="1:188"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row>
    <row r="651" spans="1:188"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row>
    <row r="652" spans="1:188"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row>
    <row r="653" spans="1:188"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row>
    <row r="654" spans="1:188"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row>
    <row r="655" spans="1:188"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row>
    <row r="656" spans="1:188"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row>
    <row r="657" spans="1:188"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row>
    <row r="658" spans="1:188"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row>
    <row r="659" spans="1:188"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row>
    <row r="660" spans="1:188"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row>
    <row r="661" spans="1:188"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row>
    <row r="662" spans="1:188"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row>
    <row r="663" spans="1:188"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row>
    <row r="664" spans="1:188"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row>
    <row r="665" spans="1:188"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row>
    <row r="666" spans="1:188"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row>
    <row r="667" spans="1:188"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row>
    <row r="668" spans="1:188"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row>
    <row r="669" spans="1:188"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row>
    <row r="670" spans="1:188"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row>
    <row r="671" spans="1:188"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row>
    <row r="672" spans="1:188"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row>
    <row r="673" spans="1:188"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row>
    <row r="674" spans="1:188"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row>
    <row r="675" spans="1:188"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row>
    <row r="676" spans="1:188"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row>
    <row r="677" spans="1:188"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row>
    <row r="678" spans="1:188"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row>
    <row r="679" spans="1:188"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row>
    <row r="680" spans="1:188"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row>
    <row r="681" spans="1:188"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row>
    <row r="682" spans="1:188"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row>
    <row r="683" spans="1:188"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row>
    <row r="684" spans="1:188"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row>
    <row r="685" spans="1:188"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row>
    <row r="686" spans="1:188"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row>
    <row r="687" spans="1:188"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row>
    <row r="688" spans="1:188"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row>
    <row r="689" spans="1:188"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row>
    <row r="690" spans="1:188"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row>
    <row r="691" spans="1:188"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row>
    <row r="692" spans="1:188"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row>
    <row r="693" spans="1:188"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row>
    <row r="694" spans="1:188"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row>
    <row r="695" spans="1:188"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row>
    <row r="696" spans="1:188"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row>
    <row r="697" spans="1:188"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row>
    <row r="698" spans="1:188"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row>
    <row r="699" spans="1:188"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row>
    <row r="700" spans="1:188"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row>
    <row r="701" spans="1:188"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row>
    <row r="702" spans="1:188"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row>
    <row r="703" spans="1:188"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row>
    <row r="704" spans="1:188"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row>
    <row r="705" spans="1:188"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row>
    <row r="706" spans="1:188"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row>
    <row r="707" spans="1:188"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row>
    <row r="708" spans="1:188"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row>
    <row r="709" spans="1:188"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row>
    <row r="710" spans="1:188"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row>
    <row r="711" spans="1:188"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row>
    <row r="712" spans="1:188"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row>
    <row r="713" spans="1:188"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row>
    <row r="714" spans="1:188"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row>
    <row r="715" spans="1:188"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row>
    <row r="716" spans="1:188"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row>
    <row r="717" spans="1:188"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row>
    <row r="718" spans="1:188"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row>
    <row r="719" spans="1:188"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row>
    <row r="720" spans="1:188"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row>
    <row r="721" spans="1:188"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row>
    <row r="722" spans="1:188"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row>
    <row r="723" spans="1:188"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row>
    <row r="724" spans="1:188"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row>
    <row r="725" spans="1:188"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row>
    <row r="726" spans="1:188"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row>
    <row r="727" spans="1:188"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row>
    <row r="728" spans="1:188"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row>
    <row r="729" spans="1:188"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row>
    <row r="730" spans="1:188"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row>
    <row r="731" spans="1:188"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row>
    <row r="732" spans="1:188"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row>
    <row r="733" spans="1:188"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c r="GF733" s="24"/>
    </row>
    <row r="734" spans="1:188"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c r="GF734" s="24"/>
    </row>
    <row r="735" spans="1:188"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c r="GF735" s="24"/>
    </row>
    <row r="736" spans="1:188"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c r="GF736" s="24"/>
    </row>
    <row r="737" spans="1:188"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c r="GF737" s="24"/>
    </row>
    <row r="738" spans="1:188"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c r="GF738" s="24"/>
    </row>
    <row r="739" spans="1:188"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c r="GF739" s="24"/>
    </row>
    <row r="740" spans="1:188"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c r="GF740" s="24"/>
    </row>
    <row r="741" spans="1:188"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row>
    <row r="742" spans="1:188"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c r="GF742" s="24"/>
    </row>
    <row r="743" spans="1:188"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c r="GF743" s="24"/>
    </row>
    <row r="744" spans="1:188"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c r="GF744" s="24"/>
    </row>
    <row r="745" spans="1:188"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row>
    <row r="746" spans="1:188"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row>
    <row r="747" spans="1:188"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row>
    <row r="748" spans="1:188"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row>
    <row r="749" spans="1:188"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row>
    <row r="750" spans="1:188"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row>
    <row r="751" spans="1:188"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row>
    <row r="752" spans="1:188"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row>
    <row r="753" spans="1:188"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row>
    <row r="754" spans="1:188"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row>
    <row r="755" spans="1:188"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row>
    <row r="756" spans="1:188"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row>
    <row r="757" spans="1:188"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row>
    <row r="758" spans="1:188"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row>
    <row r="759" spans="1:188"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row>
    <row r="760" spans="1:188"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row>
    <row r="761" spans="1:188"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row>
    <row r="762" spans="1:188"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row>
    <row r="763" spans="1:188"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row>
    <row r="764" spans="1:188"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row>
    <row r="765" spans="1:188"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row>
    <row r="766" spans="1:188"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row>
    <row r="767" spans="1:188"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row>
    <row r="768" spans="1:188"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row>
    <row r="769" spans="1:188"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row>
    <row r="770" spans="1:188"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row>
    <row r="771" spans="1:188"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row>
    <row r="772" spans="1:188"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row>
    <row r="773" spans="1:188"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row>
    <row r="774" spans="1:188"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row>
    <row r="775" spans="1:188"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row>
    <row r="776" spans="1:188"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row>
    <row r="777" spans="1:188"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row>
    <row r="778" spans="1:188"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row>
    <row r="779" spans="1:188"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row>
    <row r="780" spans="1:188"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row>
    <row r="781" spans="1:188"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row>
    <row r="782" spans="1:188"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row>
    <row r="783" spans="1:188"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row>
    <row r="784" spans="1:188"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row>
    <row r="785" spans="1:188"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row>
    <row r="786" spans="1:188"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row>
    <row r="787" spans="1:188"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row>
    <row r="788" spans="1:188"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row>
    <row r="789" spans="1:188"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row>
    <row r="790" spans="1:188"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row>
    <row r="791" spans="1:188"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row>
    <row r="792" spans="1:188"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row>
    <row r="793" spans="1:188"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row>
    <row r="794" spans="1:188"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row>
    <row r="795" spans="1:188"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row>
    <row r="796" spans="1:188"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row>
    <row r="797" spans="1:188"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row>
    <row r="798" spans="1:188"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row>
    <row r="799" spans="1:188"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row>
    <row r="800" spans="1:188"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row>
    <row r="801" spans="1:188"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c r="GF801" s="24"/>
    </row>
    <row r="802" spans="1:188"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row>
    <row r="803" spans="1:188"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c r="GF803" s="24"/>
    </row>
    <row r="804" spans="1:188"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row>
    <row r="805" spans="1:188"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c r="GF805" s="24"/>
    </row>
    <row r="806" spans="1:188"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c r="GF806" s="24"/>
    </row>
    <row r="807" spans="1:188"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row>
    <row r="808" spans="1:188"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c r="GF808" s="24"/>
    </row>
    <row r="809" spans="1:188"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row>
    <row r="810" spans="1:188"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c r="GF810" s="24"/>
    </row>
    <row r="811" spans="1:188"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row>
    <row r="812" spans="1:188"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c r="GF812" s="24"/>
    </row>
    <row r="813" spans="1:188"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c r="GF813" s="24"/>
    </row>
    <row r="814" spans="1:188"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row>
    <row r="815" spans="1:188"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c r="GF815" s="24"/>
    </row>
    <row r="816" spans="1:188"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row>
    <row r="817" spans="1:188"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c r="GF817" s="24"/>
    </row>
    <row r="818" spans="1:188"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row>
    <row r="819" spans="1:188"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c r="GF819" s="24"/>
    </row>
    <row r="820" spans="1:188"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c r="GF820" s="24"/>
    </row>
    <row r="821" spans="1:188"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row>
    <row r="822" spans="1:188"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c r="GF822" s="24"/>
    </row>
    <row r="823" spans="1:188"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c r="GF823" s="24"/>
    </row>
    <row r="824" spans="1:188"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c r="GF824" s="24"/>
    </row>
    <row r="825" spans="1:188"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row>
    <row r="826" spans="1:188"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row>
    <row r="827" spans="1:188"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row>
    <row r="828" spans="1:188"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row>
    <row r="829" spans="1:188"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row>
    <row r="830" spans="1:188"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row>
    <row r="831" spans="1:188"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row>
    <row r="832" spans="1:188"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row>
    <row r="833" spans="1:188"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row>
    <row r="834" spans="1:188"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row>
    <row r="835" spans="1:188"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row>
    <row r="836" spans="1:188"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row>
    <row r="837" spans="1:188"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row>
    <row r="838" spans="1:188"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row>
    <row r="839" spans="1:188"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row>
    <row r="840" spans="1:188"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row>
    <row r="841" spans="1:188"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row>
    <row r="842" spans="1:188"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row>
    <row r="843" spans="1:188"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row>
    <row r="844" spans="1:188"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row>
    <row r="845" spans="1:188"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row>
    <row r="846" spans="1:188"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row>
    <row r="847" spans="1:188"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row>
    <row r="848" spans="1:188"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row>
    <row r="849" spans="1:188"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row>
    <row r="850" spans="1:188"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row>
    <row r="851" spans="1:188"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row>
    <row r="852" spans="1:188"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row>
    <row r="853" spans="1:188"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row>
    <row r="854" spans="1:188"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row>
    <row r="855" spans="1:188"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row>
    <row r="856" spans="1:188"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row>
    <row r="857" spans="1:188"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row>
    <row r="858" spans="1:188"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row>
    <row r="859" spans="1:188"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row>
    <row r="860" spans="1:188"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row>
    <row r="861" spans="1:188"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row>
    <row r="862" spans="1:188"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row>
    <row r="863" spans="1:188"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row>
    <row r="864" spans="1:188"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row>
    <row r="865" spans="1:188"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row>
    <row r="866" spans="1:188"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row>
    <row r="867" spans="1:188"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row>
    <row r="868" spans="1:188"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row>
    <row r="869" spans="1:188"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row>
    <row r="870" spans="1:188"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row>
    <row r="871" spans="1:188"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row>
    <row r="872" spans="1:188"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row>
    <row r="873" spans="1:188"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row>
    <row r="874" spans="1:188"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row>
    <row r="875" spans="1:188"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row>
    <row r="876" spans="1:188"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row>
    <row r="877" spans="1:188"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row>
    <row r="878" spans="1:188"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row>
    <row r="879" spans="1:188"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row>
    <row r="880" spans="1:188"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row>
    <row r="881" spans="1:188"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row>
    <row r="882" spans="1:188"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row>
    <row r="883" spans="1:188"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row>
    <row r="884" spans="1:188"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row>
    <row r="885" spans="1:188"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row>
    <row r="886" spans="1:188"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row>
    <row r="887" spans="1:188"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row>
    <row r="888" spans="1:188"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row>
    <row r="889" spans="1:188"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row>
    <row r="890" spans="1:188"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row>
    <row r="891" spans="1:188"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row>
    <row r="892" spans="1:188"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row>
    <row r="893" spans="1:188"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row>
    <row r="894" spans="1:188"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row>
    <row r="895" spans="1:188"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row>
    <row r="896" spans="1:188"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row>
    <row r="897" spans="1:188"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row>
    <row r="898" spans="1:188"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row>
    <row r="899" spans="1:188"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row>
    <row r="900" spans="1:188"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row>
    <row r="901" spans="1:188"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row>
    <row r="902" spans="1:188"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row>
    <row r="903" spans="1:188"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row>
    <row r="904" spans="1:188"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row>
    <row r="905" spans="1:188"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row>
    <row r="906" spans="1:188"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row>
    <row r="907" spans="1:188"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row>
    <row r="908" spans="1:188"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row>
    <row r="909" spans="1:188"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row>
    <row r="910" spans="1:188"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row>
    <row r="911" spans="1:188"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row>
    <row r="912" spans="1:188"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row>
    <row r="913" spans="1:188"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row>
    <row r="914" spans="1:188"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row>
    <row r="915" spans="1:188"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row>
    <row r="916" spans="1:188"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row>
    <row r="917" spans="1:188"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row>
    <row r="918" spans="1:188"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row>
    <row r="919" spans="1:188"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row>
    <row r="920" spans="1:188"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row>
    <row r="921" spans="1:188"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row>
    <row r="922" spans="1:188"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row>
    <row r="923" spans="1:188"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row>
    <row r="924" spans="1:188"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row>
    <row r="925" spans="1:188"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row>
    <row r="926" spans="1:188"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row>
    <row r="927" spans="1:188"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row>
    <row r="928" spans="1:188"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row>
    <row r="929" spans="1:188"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row>
    <row r="930" spans="1:188"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row>
    <row r="931" spans="1:188"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row>
    <row r="932" spans="1:188"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row>
    <row r="933" spans="1:188"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row>
    <row r="934" spans="1:188"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c r="GF934" s="24"/>
    </row>
    <row r="935" spans="1:188"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c r="GF935" s="24"/>
    </row>
    <row r="936" spans="1:188"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c r="GF936" s="24"/>
    </row>
    <row r="937" spans="1:188"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c r="GF937" s="24"/>
    </row>
    <row r="938" spans="1:188"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c r="GF938" s="24"/>
    </row>
    <row r="939" spans="1:188"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c r="GF939" s="24"/>
    </row>
    <row r="940" spans="1:188"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c r="GF940" s="24"/>
    </row>
    <row r="941" spans="1:188"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c r="GF941" s="24"/>
    </row>
    <row r="942" spans="1:188"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c r="GF942" s="24"/>
    </row>
    <row r="943" spans="1:188"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c r="GF943" s="24"/>
    </row>
    <row r="944" spans="1:188"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c r="GF944" s="24"/>
    </row>
    <row r="945" spans="1:188"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c r="GF945" s="24"/>
    </row>
    <row r="946" spans="1:188"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c r="GF946" s="24"/>
    </row>
    <row r="947" spans="1:188"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c r="GF947" s="24"/>
    </row>
    <row r="948" spans="1:188"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c r="GF948" s="24"/>
    </row>
    <row r="949" spans="1:188"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c r="GF949" s="24"/>
    </row>
    <row r="950" spans="1:188"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c r="GF950" s="24"/>
    </row>
    <row r="951" spans="1:188"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c r="GF951" s="24"/>
    </row>
    <row r="952" spans="1:188"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c r="GF952" s="24"/>
    </row>
    <row r="953" spans="1:188"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c r="GF953" s="24"/>
    </row>
    <row r="954" spans="1:188"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c r="GF954" s="24"/>
    </row>
    <row r="955" spans="1:188"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c r="GF955" s="24"/>
    </row>
    <row r="956" spans="1:188"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c r="GF956" s="24"/>
    </row>
    <row r="957" spans="1:188"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c r="GF957" s="24"/>
    </row>
    <row r="958" spans="1:188"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c r="GF958" s="24"/>
    </row>
    <row r="959" spans="1:188"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c r="GF959" s="24"/>
    </row>
    <row r="960" spans="1:188"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c r="GF960" s="24"/>
    </row>
    <row r="961" spans="1:188"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c r="GF961" s="24"/>
    </row>
    <row r="962" spans="1:188"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c r="GF962" s="24"/>
    </row>
    <row r="963" spans="1:188"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c r="GF963" s="24"/>
    </row>
    <row r="964" spans="1:188"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c r="GF964" s="24"/>
    </row>
    <row r="965" spans="1:188"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c r="GF965" s="24"/>
    </row>
    <row r="966" spans="1:188"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c r="GF966" s="24"/>
    </row>
    <row r="967" spans="1:188"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c r="GF967" s="24"/>
    </row>
    <row r="968" spans="1:188"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c r="GF968" s="24"/>
    </row>
    <row r="969" spans="1:188"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c r="GF969" s="24"/>
    </row>
    <row r="970" spans="1:188"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c r="GF970" s="24"/>
    </row>
    <row r="971" spans="1:188"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c r="GF971" s="24"/>
    </row>
    <row r="972" spans="1:188"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c r="GF972" s="24"/>
    </row>
    <row r="973" spans="1:188"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c r="GF973" s="24"/>
    </row>
    <row r="974" spans="1:188"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c r="GF974" s="24"/>
    </row>
    <row r="975" spans="1:188"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c r="GF975" s="24"/>
    </row>
    <row r="976" spans="1:188"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c r="GF976" s="24"/>
    </row>
    <row r="977" spans="1:188"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c r="GF977" s="24"/>
    </row>
    <row r="978" spans="1:188"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c r="GF978" s="24"/>
    </row>
    <row r="979" spans="1:188"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c r="GF979" s="24"/>
    </row>
    <row r="980" spans="1:188"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c r="GF980" s="24"/>
    </row>
    <row r="981" spans="1:188"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c r="GF981" s="24"/>
    </row>
    <row r="982" spans="1:188"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c r="GF982" s="24"/>
    </row>
    <row r="983" spans="1:188"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c r="GF983" s="24"/>
    </row>
    <row r="984" spans="1:188"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c r="GF984" s="24"/>
    </row>
    <row r="985" spans="1:188"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c r="GF985" s="24"/>
    </row>
    <row r="986" spans="1:188"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c r="GF986" s="24"/>
    </row>
    <row r="987" spans="1:188"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c r="GF987" s="24"/>
    </row>
    <row r="988" spans="1:188"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c r="GF988" s="24"/>
    </row>
    <row r="989" spans="1:188"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c r="GF989" s="24"/>
    </row>
    <row r="990" spans="1:188"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c r="GF990" s="24"/>
    </row>
    <row r="991" spans="1:188"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c r="GF991" s="24"/>
    </row>
    <row r="992" spans="1:188"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c r="GF992" s="24"/>
    </row>
    <row r="993" spans="1:188"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c r="GF993" s="24"/>
    </row>
    <row r="994" spans="1:188"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row>
    <row r="995" spans="1:188"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c r="GF995" s="24"/>
    </row>
    <row r="996" spans="1:188"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c r="GF996" s="24"/>
    </row>
    <row r="997" spans="1:188"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c r="GF997" s="24"/>
    </row>
    <row r="998" spans="1:188"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c r="GF998" s="24"/>
    </row>
    <row r="999" spans="1:188"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c r="GF999" s="24"/>
    </row>
    <row r="1000" spans="1:188"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c r="GF1000" s="24"/>
    </row>
    <row r="1001" spans="1:188" x14ac:dyDescent="0.2">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row>
    <row r="1002" spans="1:188" x14ac:dyDescent="0.2">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row>
    <row r="1003" spans="1:188" x14ac:dyDescent="0.2">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row>
    <row r="1004" spans="1:188" x14ac:dyDescent="0.2">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c r="GF1004" s="24"/>
    </row>
    <row r="1005" spans="1:188" x14ac:dyDescent="0.2">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row>
    <row r="1006" spans="1:188" x14ac:dyDescent="0.2">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row>
    <row r="1007" spans="1:188" x14ac:dyDescent="0.2">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row>
    <row r="1008" spans="1:188" x14ac:dyDescent="0.2">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row>
    <row r="1009" spans="1:188" x14ac:dyDescent="0.2">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c r="GF1009" s="24"/>
    </row>
    <row r="1010" spans="1:188" x14ac:dyDescent="0.2">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c r="GF1010" s="24"/>
    </row>
    <row r="1011" spans="1:188" x14ac:dyDescent="0.2">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c r="GF1011" s="24"/>
    </row>
    <row r="1012" spans="1:188" x14ac:dyDescent="0.2">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c r="GF1012" s="24"/>
    </row>
    <row r="1013" spans="1:188" x14ac:dyDescent="0.2">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c r="GF1013" s="24"/>
    </row>
    <row r="1014" spans="1:188" x14ac:dyDescent="0.2">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c r="GF1014" s="24"/>
    </row>
    <row r="1015" spans="1:188" x14ac:dyDescent="0.2">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c r="GF1015" s="24"/>
    </row>
    <row r="1016" spans="1:188" x14ac:dyDescent="0.2">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c r="GF1016" s="24"/>
    </row>
    <row r="1017" spans="1:188" x14ac:dyDescent="0.2">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c r="CB1017" s="24"/>
      <c r="CC1017" s="24"/>
      <c r="CD1017" s="24"/>
      <c r="CE1017" s="24"/>
      <c r="CF1017" s="24"/>
      <c r="CG1017" s="24"/>
      <c r="CH1017" s="24"/>
      <c r="CI1017" s="24"/>
      <c r="CJ1017" s="24"/>
      <c r="CK1017" s="24"/>
      <c r="CL1017" s="24"/>
      <c r="CM1017" s="24"/>
      <c r="CN1017" s="24"/>
      <c r="CO1017" s="24"/>
      <c r="CP1017" s="24"/>
      <c r="CQ1017" s="24"/>
      <c r="CR1017" s="24"/>
      <c r="CS1017" s="24"/>
      <c r="CT1017" s="24"/>
      <c r="CU1017" s="24"/>
      <c r="CV1017" s="24"/>
      <c r="CW1017" s="24"/>
      <c r="CX1017" s="24"/>
      <c r="CY1017" s="24"/>
      <c r="CZ1017" s="24"/>
      <c r="DA1017" s="24"/>
      <c r="DB1017" s="24"/>
      <c r="DC1017" s="24"/>
      <c r="DD1017" s="24"/>
      <c r="DE1017" s="24"/>
      <c r="DF1017" s="24"/>
      <c r="DG1017" s="24"/>
      <c r="DH1017" s="24"/>
      <c r="DI1017" s="24"/>
      <c r="DJ1017" s="24"/>
      <c r="DK1017" s="24"/>
      <c r="DL1017" s="24"/>
      <c r="DM1017" s="24"/>
      <c r="DN1017" s="24"/>
      <c r="DO1017" s="24"/>
      <c r="DP1017" s="24"/>
      <c r="DQ1017" s="24"/>
      <c r="DR1017" s="24"/>
      <c r="DS1017" s="24"/>
      <c r="DT1017" s="24"/>
      <c r="DU1017" s="24"/>
      <c r="DV1017" s="24"/>
      <c r="DW1017" s="24"/>
      <c r="DX1017" s="24"/>
      <c r="DY1017" s="24"/>
      <c r="DZ1017" s="24"/>
      <c r="EA1017" s="24"/>
      <c r="EB1017" s="24"/>
      <c r="EC1017" s="24"/>
      <c r="ED1017" s="24"/>
      <c r="EE1017" s="24"/>
      <c r="EF1017" s="24"/>
      <c r="EG1017" s="24"/>
      <c r="EH1017" s="24"/>
      <c r="EI1017" s="24"/>
      <c r="EJ1017" s="24"/>
      <c r="EK1017" s="24"/>
      <c r="EL1017" s="24"/>
      <c r="EM1017" s="24"/>
      <c r="EN1017" s="24"/>
      <c r="EO1017" s="24"/>
      <c r="EP1017" s="24"/>
      <c r="EQ1017" s="24"/>
      <c r="ER1017" s="24"/>
      <c r="ES1017" s="24"/>
      <c r="ET1017" s="24"/>
      <c r="EU1017" s="24"/>
      <c r="EV1017" s="24"/>
      <c r="EW1017" s="24"/>
      <c r="EX1017" s="24"/>
      <c r="EY1017" s="24"/>
      <c r="EZ1017" s="24"/>
      <c r="FA1017" s="24"/>
      <c r="FB1017" s="24"/>
      <c r="FC1017" s="24"/>
      <c r="FD1017" s="24"/>
      <c r="FE1017" s="24"/>
      <c r="FF1017" s="24"/>
      <c r="FG1017" s="24"/>
      <c r="FH1017" s="24"/>
      <c r="FI1017" s="24"/>
      <c r="FJ1017" s="24"/>
      <c r="FK1017" s="24"/>
      <c r="FL1017" s="24"/>
      <c r="FM1017" s="24"/>
      <c r="FN1017" s="24"/>
      <c r="FO1017" s="24"/>
      <c r="FP1017" s="24"/>
      <c r="FQ1017" s="24"/>
      <c r="FR1017" s="24"/>
      <c r="FS1017" s="24"/>
      <c r="FT1017" s="24"/>
      <c r="FU1017" s="24"/>
      <c r="FV1017" s="24"/>
      <c r="FW1017" s="24"/>
      <c r="FX1017" s="24"/>
      <c r="FY1017" s="24"/>
      <c r="FZ1017" s="24"/>
      <c r="GA1017" s="24"/>
      <c r="GB1017" s="24"/>
      <c r="GC1017" s="24"/>
      <c r="GD1017" s="24"/>
      <c r="GE1017" s="24"/>
      <c r="GF1017" s="24"/>
    </row>
    <row r="1018" spans="1:188" x14ac:dyDescent="0.2">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4"/>
      <c r="DE1018" s="24"/>
      <c r="DF1018" s="24"/>
      <c r="DG1018" s="24"/>
      <c r="DH1018" s="24"/>
      <c r="DI1018" s="24"/>
      <c r="DJ1018" s="24"/>
      <c r="DK1018" s="24"/>
      <c r="DL1018" s="24"/>
      <c r="DM1018" s="24"/>
      <c r="DN1018" s="24"/>
      <c r="DO1018" s="24"/>
      <c r="DP1018" s="24"/>
      <c r="DQ1018" s="24"/>
      <c r="DR1018" s="24"/>
      <c r="DS1018" s="24"/>
      <c r="DT1018" s="24"/>
      <c r="DU1018" s="24"/>
      <c r="DV1018" s="24"/>
      <c r="DW1018" s="24"/>
      <c r="DX1018" s="24"/>
      <c r="DY1018" s="24"/>
      <c r="DZ1018" s="24"/>
      <c r="EA1018" s="24"/>
      <c r="EB1018" s="24"/>
      <c r="EC1018" s="24"/>
      <c r="ED1018" s="24"/>
      <c r="EE1018" s="24"/>
      <c r="EF1018" s="24"/>
      <c r="EG1018" s="24"/>
      <c r="EH1018" s="24"/>
      <c r="EI1018" s="24"/>
      <c r="EJ1018" s="24"/>
      <c r="EK1018" s="24"/>
      <c r="EL1018" s="24"/>
      <c r="EM1018" s="24"/>
      <c r="EN1018" s="24"/>
      <c r="EO1018" s="24"/>
      <c r="EP1018" s="24"/>
      <c r="EQ1018" s="24"/>
      <c r="ER1018" s="24"/>
      <c r="ES1018" s="24"/>
      <c r="ET1018" s="24"/>
      <c r="EU1018" s="24"/>
      <c r="EV1018" s="24"/>
      <c r="EW1018" s="24"/>
      <c r="EX1018" s="24"/>
      <c r="EY1018" s="24"/>
      <c r="EZ1018" s="24"/>
      <c r="FA1018" s="24"/>
      <c r="FB1018" s="24"/>
      <c r="FC1018" s="24"/>
      <c r="FD1018" s="24"/>
      <c r="FE1018" s="24"/>
      <c r="FF1018" s="24"/>
      <c r="FG1018" s="24"/>
      <c r="FH1018" s="24"/>
      <c r="FI1018" s="24"/>
      <c r="FJ1018" s="24"/>
      <c r="FK1018" s="24"/>
      <c r="FL1018" s="24"/>
      <c r="FM1018" s="24"/>
      <c r="FN1018" s="24"/>
      <c r="FO1018" s="24"/>
      <c r="FP1018" s="24"/>
      <c r="FQ1018" s="24"/>
      <c r="FR1018" s="24"/>
      <c r="FS1018" s="24"/>
      <c r="FT1018" s="24"/>
      <c r="FU1018" s="24"/>
      <c r="FV1018" s="24"/>
      <c r="FW1018" s="24"/>
      <c r="FX1018" s="24"/>
      <c r="FY1018" s="24"/>
      <c r="FZ1018" s="24"/>
      <c r="GA1018" s="24"/>
      <c r="GB1018" s="24"/>
      <c r="GC1018" s="24"/>
      <c r="GD1018" s="24"/>
      <c r="GE1018" s="24"/>
      <c r="GF1018" s="24"/>
    </row>
    <row r="1019" spans="1:188" x14ac:dyDescent="0.2">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c r="CB1019" s="24"/>
      <c r="CC1019" s="24"/>
      <c r="CD1019" s="24"/>
      <c r="CE1019" s="24"/>
      <c r="CF1019" s="24"/>
      <c r="CG1019" s="24"/>
      <c r="CH1019" s="24"/>
      <c r="CI1019" s="24"/>
      <c r="CJ1019" s="24"/>
      <c r="CK1019" s="24"/>
      <c r="CL1019" s="24"/>
      <c r="CM1019" s="24"/>
      <c r="CN1019" s="24"/>
      <c r="CO1019" s="24"/>
      <c r="CP1019" s="24"/>
      <c r="CQ1019" s="24"/>
      <c r="CR1019" s="24"/>
      <c r="CS1019" s="24"/>
      <c r="CT1019" s="24"/>
      <c r="CU1019" s="24"/>
      <c r="CV1019" s="24"/>
      <c r="CW1019" s="24"/>
      <c r="CX1019" s="24"/>
      <c r="CY1019" s="24"/>
      <c r="CZ1019" s="24"/>
      <c r="DA1019" s="24"/>
      <c r="DB1019" s="24"/>
      <c r="DC1019" s="24"/>
      <c r="DD1019" s="24"/>
      <c r="DE1019" s="24"/>
      <c r="DF1019" s="24"/>
      <c r="DG1019" s="24"/>
      <c r="DH1019" s="24"/>
      <c r="DI1019" s="24"/>
      <c r="DJ1019" s="24"/>
      <c r="DK1019" s="24"/>
      <c r="DL1019" s="24"/>
      <c r="DM1019" s="24"/>
      <c r="DN1019" s="24"/>
      <c r="DO1019" s="24"/>
      <c r="DP1019" s="24"/>
      <c r="DQ1019" s="24"/>
      <c r="DR1019" s="24"/>
      <c r="DS1019" s="24"/>
      <c r="DT1019" s="24"/>
      <c r="DU1019" s="24"/>
      <c r="DV1019" s="24"/>
      <c r="DW1019" s="24"/>
      <c r="DX1019" s="24"/>
      <c r="DY1019" s="24"/>
      <c r="DZ1019" s="24"/>
      <c r="EA1019" s="24"/>
      <c r="EB1019" s="24"/>
      <c r="EC1019" s="24"/>
      <c r="ED1019" s="24"/>
      <c r="EE1019" s="24"/>
      <c r="EF1019" s="24"/>
      <c r="EG1019" s="24"/>
      <c r="EH1019" s="24"/>
      <c r="EI1019" s="24"/>
      <c r="EJ1019" s="24"/>
      <c r="EK1019" s="24"/>
      <c r="EL1019" s="24"/>
      <c r="EM1019" s="24"/>
      <c r="EN1019" s="24"/>
      <c r="EO1019" s="24"/>
      <c r="EP1019" s="24"/>
      <c r="EQ1019" s="24"/>
      <c r="ER1019" s="24"/>
      <c r="ES1019" s="24"/>
      <c r="ET1019" s="24"/>
      <c r="EU1019" s="24"/>
      <c r="EV1019" s="24"/>
      <c r="EW1019" s="24"/>
      <c r="EX1019" s="24"/>
      <c r="EY1019" s="24"/>
      <c r="EZ1019" s="24"/>
      <c r="FA1019" s="24"/>
      <c r="FB1019" s="24"/>
      <c r="FC1019" s="24"/>
      <c r="FD1019" s="24"/>
      <c r="FE1019" s="24"/>
      <c r="FF1019" s="24"/>
      <c r="FG1019" s="24"/>
      <c r="FH1019" s="24"/>
      <c r="FI1019" s="24"/>
      <c r="FJ1019" s="24"/>
      <c r="FK1019" s="24"/>
      <c r="FL1019" s="24"/>
      <c r="FM1019" s="24"/>
      <c r="FN1019" s="24"/>
      <c r="FO1019" s="24"/>
      <c r="FP1019" s="24"/>
      <c r="FQ1019" s="24"/>
      <c r="FR1019" s="24"/>
      <c r="FS1019" s="24"/>
      <c r="FT1019" s="24"/>
      <c r="FU1019" s="24"/>
      <c r="FV1019" s="24"/>
      <c r="FW1019" s="24"/>
      <c r="FX1019" s="24"/>
      <c r="FY1019" s="24"/>
      <c r="FZ1019" s="24"/>
      <c r="GA1019" s="24"/>
      <c r="GB1019" s="24"/>
      <c r="GC1019" s="24"/>
      <c r="GD1019" s="24"/>
      <c r="GE1019" s="24"/>
      <c r="GF1019" s="24"/>
    </row>
    <row r="1020" spans="1:188" x14ac:dyDescent="0.2">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c r="CB1020" s="24"/>
      <c r="CC1020" s="24"/>
      <c r="CD1020" s="24"/>
      <c r="CE1020" s="24"/>
      <c r="CF1020" s="24"/>
      <c r="CG1020" s="24"/>
      <c r="CH1020" s="24"/>
      <c r="CI1020" s="24"/>
      <c r="CJ1020" s="24"/>
      <c r="CK1020" s="24"/>
      <c r="CL1020" s="24"/>
      <c r="CM1020" s="24"/>
      <c r="CN1020" s="24"/>
      <c r="CO1020" s="24"/>
      <c r="CP1020" s="24"/>
      <c r="CQ1020" s="24"/>
      <c r="CR1020" s="24"/>
      <c r="CS1020" s="24"/>
      <c r="CT1020" s="24"/>
      <c r="CU1020" s="24"/>
      <c r="CV1020" s="24"/>
      <c r="CW1020" s="24"/>
      <c r="CX1020" s="24"/>
      <c r="CY1020" s="24"/>
      <c r="CZ1020" s="24"/>
      <c r="DA1020" s="24"/>
      <c r="DB1020" s="24"/>
      <c r="DC1020" s="24"/>
      <c r="DD1020" s="24"/>
      <c r="DE1020" s="24"/>
      <c r="DF1020" s="24"/>
      <c r="DG1020" s="24"/>
      <c r="DH1020" s="24"/>
      <c r="DI1020" s="24"/>
      <c r="DJ1020" s="24"/>
      <c r="DK1020" s="24"/>
      <c r="DL1020" s="24"/>
      <c r="DM1020" s="24"/>
      <c r="DN1020" s="24"/>
      <c r="DO1020" s="24"/>
      <c r="DP1020" s="24"/>
      <c r="DQ1020" s="24"/>
      <c r="DR1020" s="24"/>
      <c r="DS1020" s="24"/>
      <c r="DT1020" s="24"/>
      <c r="DU1020" s="24"/>
      <c r="DV1020" s="24"/>
      <c r="DW1020" s="24"/>
      <c r="DX1020" s="24"/>
      <c r="DY1020" s="24"/>
      <c r="DZ1020" s="24"/>
      <c r="EA1020" s="24"/>
      <c r="EB1020" s="24"/>
      <c r="EC1020" s="24"/>
      <c r="ED1020" s="24"/>
      <c r="EE1020" s="24"/>
      <c r="EF1020" s="24"/>
      <c r="EG1020" s="24"/>
      <c r="EH1020" s="24"/>
      <c r="EI1020" s="24"/>
      <c r="EJ1020" s="24"/>
      <c r="EK1020" s="24"/>
      <c r="EL1020" s="24"/>
      <c r="EM1020" s="24"/>
      <c r="EN1020" s="24"/>
      <c r="EO1020" s="24"/>
      <c r="EP1020" s="24"/>
      <c r="EQ1020" s="24"/>
      <c r="ER1020" s="24"/>
      <c r="ES1020" s="24"/>
      <c r="ET1020" s="24"/>
      <c r="EU1020" s="24"/>
      <c r="EV1020" s="24"/>
      <c r="EW1020" s="24"/>
      <c r="EX1020" s="24"/>
      <c r="EY1020" s="24"/>
      <c r="EZ1020" s="24"/>
      <c r="FA1020" s="24"/>
      <c r="FB1020" s="24"/>
      <c r="FC1020" s="24"/>
      <c r="FD1020" s="24"/>
      <c r="FE1020" s="24"/>
      <c r="FF1020" s="24"/>
      <c r="FG1020" s="24"/>
      <c r="FH1020" s="24"/>
      <c r="FI1020" s="24"/>
      <c r="FJ1020" s="24"/>
      <c r="FK1020" s="24"/>
      <c r="FL1020" s="24"/>
      <c r="FM1020" s="24"/>
      <c r="FN1020" s="24"/>
      <c r="FO1020" s="24"/>
      <c r="FP1020" s="24"/>
      <c r="FQ1020" s="24"/>
      <c r="FR1020" s="24"/>
      <c r="FS1020" s="24"/>
      <c r="FT1020" s="24"/>
      <c r="FU1020" s="24"/>
      <c r="FV1020" s="24"/>
      <c r="FW1020" s="24"/>
      <c r="FX1020" s="24"/>
      <c r="FY1020" s="24"/>
      <c r="FZ1020" s="24"/>
      <c r="GA1020" s="24"/>
      <c r="GB1020" s="24"/>
      <c r="GC1020" s="24"/>
      <c r="GD1020" s="24"/>
      <c r="GE1020" s="24"/>
      <c r="GF1020" s="24"/>
    </row>
    <row r="1021" spans="1:188" x14ac:dyDescent="0.2">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c r="CB1021" s="24"/>
      <c r="CC1021" s="24"/>
      <c r="CD1021" s="24"/>
      <c r="CE1021" s="24"/>
      <c r="CF1021" s="24"/>
      <c r="CG1021" s="24"/>
      <c r="CH1021" s="24"/>
      <c r="CI1021" s="24"/>
      <c r="CJ1021" s="24"/>
      <c r="CK1021" s="24"/>
      <c r="CL1021" s="24"/>
      <c r="CM1021" s="24"/>
      <c r="CN1021" s="24"/>
      <c r="CO1021" s="24"/>
      <c r="CP1021" s="24"/>
      <c r="CQ1021" s="24"/>
      <c r="CR1021" s="24"/>
      <c r="CS1021" s="24"/>
      <c r="CT1021" s="24"/>
      <c r="CU1021" s="24"/>
      <c r="CV1021" s="24"/>
      <c r="CW1021" s="24"/>
      <c r="CX1021" s="24"/>
      <c r="CY1021" s="24"/>
      <c r="CZ1021" s="24"/>
      <c r="DA1021" s="24"/>
      <c r="DB1021" s="24"/>
      <c r="DC1021" s="24"/>
      <c r="DD1021" s="24"/>
      <c r="DE1021" s="24"/>
      <c r="DF1021" s="24"/>
      <c r="DG1021" s="24"/>
      <c r="DH1021" s="24"/>
      <c r="DI1021" s="24"/>
      <c r="DJ1021" s="24"/>
      <c r="DK1021" s="24"/>
      <c r="DL1021" s="24"/>
      <c r="DM1021" s="24"/>
      <c r="DN1021" s="24"/>
      <c r="DO1021" s="24"/>
      <c r="DP1021" s="24"/>
      <c r="DQ1021" s="24"/>
      <c r="DR1021" s="24"/>
      <c r="DS1021" s="24"/>
      <c r="DT1021" s="24"/>
      <c r="DU1021" s="24"/>
      <c r="DV1021" s="24"/>
      <c r="DW1021" s="24"/>
      <c r="DX1021" s="24"/>
      <c r="DY1021" s="24"/>
      <c r="DZ1021" s="24"/>
      <c r="EA1021" s="24"/>
      <c r="EB1021" s="24"/>
      <c r="EC1021" s="24"/>
      <c r="ED1021" s="24"/>
      <c r="EE1021" s="24"/>
      <c r="EF1021" s="24"/>
      <c r="EG1021" s="24"/>
      <c r="EH1021" s="24"/>
      <c r="EI1021" s="24"/>
      <c r="EJ1021" s="24"/>
      <c r="EK1021" s="24"/>
      <c r="EL1021" s="24"/>
      <c r="EM1021" s="24"/>
      <c r="EN1021" s="24"/>
      <c r="EO1021" s="24"/>
      <c r="EP1021" s="24"/>
      <c r="EQ1021" s="24"/>
      <c r="ER1021" s="24"/>
      <c r="ES1021" s="24"/>
      <c r="ET1021" s="24"/>
      <c r="EU1021" s="24"/>
      <c r="EV1021" s="24"/>
      <c r="EW1021" s="24"/>
      <c r="EX1021" s="24"/>
      <c r="EY1021" s="24"/>
      <c r="EZ1021" s="24"/>
      <c r="FA1021" s="24"/>
      <c r="FB1021" s="24"/>
      <c r="FC1021" s="24"/>
      <c r="FD1021" s="24"/>
      <c r="FE1021" s="24"/>
      <c r="FF1021" s="24"/>
      <c r="FG1021" s="24"/>
      <c r="FH1021" s="24"/>
      <c r="FI1021" s="24"/>
      <c r="FJ1021" s="24"/>
      <c r="FK1021" s="24"/>
      <c r="FL1021" s="24"/>
      <c r="FM1021" s="24"/>
      <c r="FN1021" s="24"/>
      <c r="FO1021" s="24"/>
      <c r="FP1021" s="24"/>
      <c r="FQ1021" s="24"/>
      <c r="FR1021" s="24"/>
      <c r="FS1021" s="24"/>
      <c r="FT1021" s="24"/>
      <c r="FU1021" s="24"/>
      <c r="FV1021" s="24"/>
      <c r="FW1021" s="24"/>
      <c r="FX1021" s="24"/>
      <c r="FY1021" s="24"/>
      <c r="FZ1021" s="24"/>
      <c r="GA1021" s="24"/>
      <c r="GB1021" s="24"/>
      <c r="GC1021" s="24"/>
      <c r="GD1021" s="24"/>
      <c r="GE1021" s="24"/>
      <c r="GF1021" s="24"/>
    </row>
    <row r="1022" spans="1:188" x14ac:dyDescent="0.2">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4"/>
      <c r="DE1022" s="24"/>
      <c r="DF1022" s="24"/>
      <c r="DG1022" s="24"/>
      <c r="DH1022" s="24"/>
      <c r="DI1022" s="24"/>
      <c r="DJ1022" s="24"/>
      <c r="DK1022" s="24"/>
      <c r="DL1022" s="24"/>
      <c r="DM1022" s="24"/>
      <c r="DN1022" s="24"/>
      <c r="DO1022" s="24"/>
      <c r="DP1022" s="24"/>
      <c r="DQ1022" s="24"/>
      <c r="DR1022" s="24"/>
      <c r="DS1022" s="24"/>
      <c r="DT1022" s="24"/>
      <c r="DU1022" s="24"/>
      <c r="DV1022" s="24"/>
      <c r="DW1022" s="24"/>
      <c r="DX1022" s="24"/>
      <c r="DY1022" s="24"/>
      <c r="DZ1022" s="24"/>
      <c r="EA1022" s="24"/>
      <c r="EB1022" s="24"/>
      <c r="EC1022" s="24"/>
      <c r="ED1022" s="24"/>
      <c r="EE1022" s="24"/>
      <c r="EF1022" s="24"/>
      <c r="EG1022" s="24"/>
      <c r="EH1022" s="24"/>
      <c r="EI1022" s="24"/>
      <c r="EJ1022" s="24"/>
      <c r="EK1022" s="24"/>
      <c r="EL1022" s="24"/>
      <c r="EM1022" s="24"/>
      <c r="EN1022" s="24"/>
      <c r="EO1022" s="24"/>
      <c r="EP1022" s="24"/>
      <c r="EQ1022" s="24"/>
      <c r="ER1022" s="24"/>
      <c r="ES1022" s="24"/>
      <c r="ET1022" s="24"/>
      <c r="EU1022" s="24"/>
      <c r="EV1022" s="24"/>
      <c r="EW1022" s="24"/>
      <c r="EX1022" s="24"/>
      <c r="EY1022" s="24"/>
      <c r="EZ1022" s="24"/>
      <c r="FA1022" s="24"/>
      <c r="FB1022" s="24"/>
      <c r="FC1022" s="24"/>
      <c r="FD1022" s="24"/>
      <c r="FE1022" s="24"/>
      <c r="FF1022" s="24"/>
      <c r="FG1022" s="24"/>
      <c r="FH1022" s="24"/>
      <c r="FI1022" s="24"/>
      <c r="FJ1022" s="24"/>
      <c r="FK1022" s="24"/>
      <c r="FL1022" s="24"/>
      <c r="FM1022" s="24"/>
      <c r="FN1022" s="24"/>
      <c r="FO1022" s="24"/>
      <c r="FP1022" s="24"/>
      <c r="FQ1022" s="24"/>
      <c r="FR1022" s="24"/>
      <c r="FS1022" s="24"/>
      <c r="FT1022" s="24"/>
      <c r="FU1022" s="24"/>
      <c r="FV1022" s="24"/>
      <c r="FW1022" s="24"/>
      <c r="FX1022" s="24"/>
      <c r="FY1022" s="24"/>
      <c r="FZ1022" s="24"/>
      <c r="GA1022" s="24"/>
      <c r="GB1022" s="24"/>
      <c r="GC1022" s="24"/>
      <c r="GD1022" s="24"/>
      <c r="GE1022" s="24"/>
      <c r="GF1022" s="24"/>
    </row>
    <row r="1023" spans="1:188" x14ac:dyDescent="0.2">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c r="CB1023" s="24"/>
      <c r="CC1023" s="24"/>
      <c r="CD1023" s="24"/>
      <c r="CE1023" s="24"/>
      <c r="CF1023" s="24"/>
      <c r="CG1023" s="24"/>
      <c r="CH1023" s="24"/>
      <c r="CI1023" s="24"/>
      <c r="CJ1023" s="24"/>
      <c r="CK1023" s="24"/>
      <c r="CL1023" s="24"/>
      <c r="CM1023" s="24"/>
      <c r="CN1023" s="24"/>
      <c r="CO1023" s="24"/>
      <c r="CP1023" s="24"/>
      <c r="CQ1023" s="24"/>
      <c r="CR1023" s="24"/>
      <c r="CS1023" s="24"/>
      <c r="CT1023" s="24"/>
      <c r="CU1023" s="24"/>
      <c r="CV1023" s="24"/>
      <c r="CW1023" s="24"/>
      <c r="CX1023" s="24"/>
      <c r="CY1023" s="24"/>
      <c r="CZ1023" s="24"/>
      <c r="DA1023" s="24"/>
      <c r="DB1023" s="24"/>
      <c r="DC1023" s="24"/>
      <c r="DD1023" s="24"/>
      <c r="DE1023" s="24"/>
      <c r="DF1023" s="24"/>
      <c r="DG1023" s="24"/>
      <c r="DH1023" s="24"/>
      <c r="DI1023" s="24"/>
      <c r="DJ1023" s="24"/>
      <c r="DK1023" s="24"/>
      <c r="DL1023" s="24"/>
      <c r="DM1023" s="24"/>
      <c r="DN1023" s="24"/>
      <c r="DO1023" s="24"/>
      <c r="DP1023" s="24"/>
      <c r="DQ1023" s="24"/>
      <c r="DR1023" s="24"/>
      <c r="DS1023" s="24"/>
      <c r="DT1023" s="24"/>
      <c r="DU1023" s="24"/>
      <c r="DV1023" s="24"/>
      <c r="DW1023" s="24"/>
      <c r="DX1023" s="24"/>
      <c r="DY1023" s="24"/>
      <c r="DZ1023" s="24"/>
      <c r="EA1023" s="24"/>
      <c r="EB1023" s="24"/>
      <c r="EC1023" s="24"/>
      <c r="ED1023" s="24"/>
      <c r="EE1023" s="24"/>
      <c r="EF1023" s="24"/>
      <c r="EG1023" s="24"/>
      <c r="EH1023" s="24"/>
      <c r="EI1023" s="24"/>
      <c r="EJ1023" s="24"/>
      <c r="EK1023" s="24"/>
      <c r="EL1023" s="24"/>
      <c r="EM1023" s="24"/>
      <c r="EN1023" s="24"/>
      <c r="EO1023" s="24"/>
      <c r="EP1023" s="24"/>
      <c r="EQ1023" s="24"/>
      <c r="ER1023" s="24"/>
      <c r="ES1023" s="24"/>
      <c r="ET1023" s="24"/>
      <c r="EU1023" s="24"/>
      <c r="EV1023" s="24"/>
      <c r="EW1023" s="24"/>
      <c r="EX1023" s="24"/>
      <c r="EY1023" s="24"/>
      <c r="EZ1023" s="24"/>
      <c r="FA1023" s="24"/>
      <c r="FB1023" s="24"/>
      <c r="FC1023" s="24"/>
      <c r="FD1023" s="24"/>
      <c r="FE1023" s="24"/>
      <c r="FF1023" s="24"/>
      <c r="FG1023" s="24"/>
      <c r="FH1023" s="24"/>
      <c r="FI1023" s="24"/>
      <c r="FJ1023" s="24"/>
      <c r="FK1023" s="24"/>
      <c r="FL1023" s="24"/>
      <c r="FM1023" s="24"/>
      <c r="FN1023" s="24"/>
      <c r="FO1023" s="24"/>
      <c r="FP1023" s="24"/>
      <c r="FQ1023" s="24"/>
      <c r="FR1023" s="24"/>
      <c r="FS1023" s="24"/>
      <c r="FT1023" s="24"/>
      <c r="FU1023" s="24"/>
      <c r="FV1023" s="24"/>
      <c r="FW1023" s="24"/>
      <c r="FX1023" s="24"/>
      <c r="FY1023" s="24"/>
      <c r="FZ1023" s="24"/>
      <c r="GA1023" s="24"/>
      <c r="GB1023" s="24"/>
      <c r="GC1023" s="24"/>
      <c r="GD1023" s="24"/>
      <c r="GE1023" s="24"/>
      <c r="GF1023" s="24"/>
    </row>
    <row r="1024" spans="1:188" x14ac:dyDescent="0.2">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c r="CB1024" s="24"/>
      <c r="CC1024" s="24"/>
      <c r="CD1024" s="24"/>
      <c r="CE1024" s="24"/>
      <c r="CF1024" s="24"/>
      <c r="CG1024" s="24"/>
      <c r="CH1024" s="24"/>
      <c r="CI1024" s="24"/>
      <c r="CJ1024" s="24"/>
      <c r="CK1024" s="24"/>
      <c r="CL1024" s="24"/>
      <c r="CM1024" s="24"/>
      <c r="CN1024" s="24"/>
      <c r="CO1024" s="24"/>
      <c r="CP1024" s="24"/>
      <c r="CQ1024" s="24"/>
      <c r="CR1024" s="24"/>
      <c r="CS1024" s="24"/>
      <c r="CT1024" s="24"/>
      <c r="CU1024" s="24"/>
      <c r="CV1024" s="24"/>
      <c r="CW1024" s="24"/>
      <c r="CX1024" s="24"/>
      <c r="CY1024" s="24"/>
      <c r="CZ1024" s="24"/>
      <c r="DA1024" s="24"/>
      <c r="DB1024" s="24"/>
      <c r="DC1024" s="24"/>
      <c r="DD1024" s="24"/>
      <c r="DE1024" s="24"/>
      <c r="DF1024" s="24"/>
      <c r="DG1024" s="24"/>
      <c r="DH1024" s="24"/>
      <c r="DI1024" s="24"/>
      <c r="DJ1024" s="24"/>
      <c r="DK1024" s="24"/>
      <c r="DL1024" s="24"/>
      <c r="DM1024" s="24"/>
      <c r="DN1024" s="24"/>
      <c r="DO1024" s="24"/>
      <c r="DP1024" s="24"/>
      <c r="DQ1024" s="24"/>
      <c r="DR1024" s="24"/>
      <c r="DS1024" s="24"/>
      <c r="DT1024" s="24"/>
      <c r="DU1024" s="24"/>
      <c r="DV1024" s="24"/>
      <c r="DW1024" s="24"/>
      <c r="DX1024" s="24"/>
      <c r="DY1024" s="24"/>
      <c r="DZ1024" s="24"/>
      <c r="EA1024" s="24"/>
      <c r="EB1024" s="24"/>
      <c r="EC1024" s="24"/>
      <c r="ED1024" s="24"/>
      <c r="EE1024" s="24"/>
      <c r="EF1024" s="24"/>
      <c r="EG1024" s="24"/>
      <c r="EH1024" s="24"/>
      <c r="EI1024" s="24"/>
      <c r="EJ1024" s="24"/>
      <c r="EK1024" s="24"/>
      <c r="EL1024" s="24"/>
      <c r="EM1024" s="24"/>
      <c r="EN1024" s="24"/>
      <c r="EO1024" s="24"/>
      <c r="EP1024" s="24"/>
      <c r="EQ1024" s="24"/>
      <c r="ER1024" s="24"/>
      <c r="ES1024" s="24"/>
      <c r="ET1024" s="24"/>
      <c r="EU1024" s="24"/>
      <c r="EV1024" s="24"/>
      <c r="EW1024" s="24"/>
      <c r="EX1024" s="24"/>
      <c r="EY1024" s="24"/>
      <c r="EZ1024" s="24"/>
      <c r="FA1024" s="24"/>
      <c r="FB1024" s="24"/>
      <c r="FC1024" s="24"/>
      <c r="FD1024" s="24"/>
      <c r="FE1024" s="24"/>
      <c r="FF1024" s="24"/>
      <c r="FG1024" s="24"/>
      <c r="FH1024" s="24"/>
      <c r="FI1024" s="24"/>
      <c r="FJ1024" s="24"/>
      <c r="FK1024" s="24"/>
      <c r="FL1024" s="24"/>
      <c r="FM1024" s="24"/>
      <c r="FN1024" s="24"/>
      <c r="FO1024" s="24"/>
      <c r="FP1024" s="24"/>
      <c r="FQ1024" s="24"/>
      <c r="FR1024" s="24"/>
      <c r="FS1024" s="24"/>
      <c r="FT1024" s="24"/>
      <c r="FU1024" s="24"/>
      <c r="FV1024" s="24"/>
      <c r="FW1024" s="24"/>
      <c r="FX1024" s="24"/>
      <c r="FY1024" s="24"/>
      <c r="FZ1024" s="24"/>
      <c r="GA1024" s="24"/>
      <c r="GB1024" s="24"/>
      <c r="GC1024" s="24"/>
      <c r="GD1024" s="24"/>
      <c r="GE1024" s="24"/>
      <c r="GF1024" s="24"/>
    </row>
    <row r="1025" spans="1:188" x14ac:dyDescent="0.2">
      <c r="A1025" s="24"/>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c r="CB1025" s="24"/>
      <c r="CC1025" s="24"/>
      <c r="CD1025" s="24"/>
      <c r="CE1025" s="24"/>
      <c r="CF1025" s="24"/>
      <c r="CG1025" s="24"/>
      <c r="CH1025" s="24"/>
      <c r="CI1025" s="24"/>
      <c r="CJ1025" s="24"/>
      <c r="CK1025" s="24"/>
      <c r="CL1025" s="24"/>
      <c r="CM1025" s="24"/>
      <c r="CN1025" s="24"/>
      <c r="CO1025" s="24"/>
      <c r="CP1025" s="24"/>
      <c r="CQ1025" s="24"/>
      <c r="CR1025" s="24"/>
      <c r="CS1025" s="24"/>
      <c r="CT1025" s="24"/>
      <c r="CU1025" s="24"/>
      <c r="CV1025" s="24"/>
      <c r="CW1025" s="24"/>
      <c r="CX1025" s="24"/>
      <c r="CY1025" s="24"/>
      <c r="CZ1025" s="24"/>
      <c r="DA1025" s="24"/>
      <c r="DB1025" s="24"/>
      <c r="DC1025" s="24"/>
      <c r="DD1025" s="24"/>
      <c r="DE1025" s="24"/>
      <c r="DF1025" s="24"/>
      <c r="DG1025" s="24"/>
      <c r="DH1025" s="24"/>
      <c r="DI1025" s="24"/>
      <c r="DJ1025" s="24"/>
      <c r="DK1025" s="24"/>
      <c r="DL1025" s="24"/>
      <c r="DM1025" s="24"/>
      <c r="DN1025" s="24"/>
      <c r="DO1025" s="24"/>
      <c r="DP1025" s="24"/>
      <c r="DQ1025" s="24"/>
      <c r="DR1025" s="24"/>
      <c r="DS1025" s="24"/>
      <c r="DT1025" s="24"/>
      <c r="DU1025" s="24"/>
      <c r="DV1025" s="24"/>
      <c r="DW1025" s="24"/>
      <c r="DX1025" s="24"/>
      <c r="DY1025" s="24"/>
      <c r="DZ1025" s="24"/>
      <c r="EA1025" s="24"/>
      <c r="EB1025" s="24"/>
      <c r="EC1025" s="24"/>
      <c r="ED1025" s="24"/>
      <c r="EE1025" s="24"/>
      <c r="EF1025" s="24"/>
      <c r="EG1025" s="24"/>
      <c r="EH1025" s="24"/>
      <c r="EI1025" s="24"/>
      <c r="EJ1025" s="24"/>
      <c r="EK1025" s="24"/>
      <c r="EL1025" s="24"/>
      <c r="EM1025" s="24"/>
      <c r="EN1025" s="24"/>
      <c r="EO1025" s="24"/>
      <c r="EP1025" s="24"/>
      <c r="EQ1025" s="24"/>
      <c r="ER1025" s="24"/>
      <c r="ES1025" s="24"/>
      <c r="ET1025" s="24"/>
      <c r="EU1025" s="24"/>
      <c r="EV1025" s="24"/>
      <c r="EW1025" s="24"/>
      <c r="EX1025" s="24"/>
      <c r="EY1025" s="24"/>
      <c r="EZ1025" s="24"/>
      <c r="FA1025" s="24"/>
      <c r="FB1025" s="24"/>
      <c r="FC1025" s="24"/>
      <c r="FD1025" s="24"/>
      <c r="FE1025" s="24"/>
      <c r="FF1025" s="24"/>
      <c r="FG1025" s="24"/>
      <c r="FH1025" s="24"/>
      <c r="FI1025" s="24"/>
      <c r="FJ1025" s="24"/>
      <c r="FK1025" s="24"/>
      <c r="FL1025" s="24"/>
      <c r="FM1025" s="24"/>
      <c r="FN1025" s="24"/>
      <c r="FO1025" s="24"/>
      <c r="FP1025" s="24"/>
      <c r="FQ1025" s="24"/>
      <c r="FR1025" s="24"/>
      <c r="FS1025" s="24"/>
      <c r="FT1025" s="24"/>
      <c r="FU1025" s="24"/>
      <c r="FV1025" s="24"/>
      <c r="FW1025" s="24"/>
      <c r="FX1025" s="24"/>
      <c r="FY1025" s="24"/>
      <c r="FZ1025" s="24"/>
      <c r="GA1025" s="24"/>
      <c r="GB1025" s="24"/>
      <c r="GC1025" s="24"/>
      <c r="GD1025" s="24"/>
      <c r="GE1025" s="24"/>
      <c r="GF1025" s="24"/>
    </row>
    <row r="1026" spans="1:188" x14ac:dyDescent="0.2">
      <c r="A1026" s="24"/>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c r="GF1026" s="24"/>
    </row>
    <row r="1027" spans="1:188" x14ac:dyDescent="0.2">
      <c r="A1027" s="24"/>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c r="CB1027" s="24"/>
      <c r="CC1027" s="24"/>
      <c r="CD1027" s="24"/>
      <c r="CE1027" s="24"/>
      <c r="CF1027" s="24"/>
      <c r="CG1027" s="24"/>
      <c r="CH1027" s="24"/>
      <c r="CI1027" s="24"/>
      <c r="CJ1027" s="24"/>
      <c r="CK1027" s="24"/>
      <c r="CL1027" s="24"/>
      <c r="CM1027" s="24"/>
      <c r="CN1027" s="24"/>
      <c r="CO1027" s="24"/>
      <c r="CP1027" s="24"/>
      <c r="CQ1027" s="24"/>
      <c r="CR1027" s="24"/>
      <c r="CS1027" s="24"/>
      <c r="CT1027" s="24"/>
      <c r="CU1027" s="24"/>
      <c r="CV1027" s="24"/>
      <c r="CW1027" s="24"/>
      <c r="CX1027" s="24"/>
      <c r="CY1027" s="24"/>
      <c r="CZ1027" s="24"/>
      <c r="DA1027" s="24"/>
      <c r="DB1027" s="24"/>
      <c r="DC1027" s="24"/>
      <c r="DD1027" s="24"/>
      <c r="DE1027" s="24"/>
      <c r="DF1027" s="24"/>
      <c r="DG1027" s="24"/>
      <c r="DH1027" s="24"/>
      <c r="DI1027" s="24"/>
      <c r="DJ1027" s="24"/>
      <c r="DK1027" s="24"/>
      <c r="DL1027" s="24"/>
      <c r="DM1027" s="24"/>
      <c r="DN1027" s="24"/>
      <c r="DO1027" s="24"/>
      <c r="DP1027" s="24"/>
      <c r="DQ1027" s="24"/>
      <c r="DR1027" s="24"/>
      <c r="DS1027" s="24"/>
      <c r="DT1027" s="24"/>
      <c r="DU1027" s="24"/>
      <c r="DV1027" s="24"/>
      <c r="DW1027" s="24"/>
      <c r="DX1027" s="24"/>
      <c r="DY1027" s="24"/>
      <c r="DZ1027" s="24"/>
      <c r="EA1027" s="24"/>
      <c r="EB1027" s="24"/>
      <c r="EC1027" s="24"/>
      <c r="ED1027" s="24"/>
      <c r="EE1027" s="24"/>
      <c r="EF1027" s="24"/>
      <c r="EG1027" s="24"/>
      <c r="EH1027" s="24"/>
      <c r="EI1027" s="24"/>
      <c r="EJ1027" s="24"/>
      <c r="EK1027" s="24"/>
      <c r="EL1027" s="24"/>
      <c r="EM1027" s="24"/>
      <c r="EN1027" s="24"/>
      <c r="EO1027" s="24"/>
      <c r="EP1027" s="24"/>
      <c r="EQ1027" s="24"/>
      <c r="ER1027" s="24"/>
      <c r="ES1027" s="24"/>
      <c r="ET1027" s="24"/>
      <c r="EU1027" s="24"/>
      <c r="EV1027" s="24"/>
      <c r="EW1027" s="24"/>
      <c r="EX1027" s="24"/>
      <c r="EY1027" s="24"/>
      <c r="EZ1027" s="24"/>
      <c r="FA1027" s="24"/>
      <c r="FB1027" s="24"/>
      <c r="FC1027" s="24"/>
      <c r="FD1027" s="24"/>
      <c r="FE1027" s="24"/>
      <c r="FF1027" s="24"/>
      <c r="FG1027" s="24"/>
      <c r="FH1027" s="24"/>
      <c r="FI1027" s="24"/>
      <c r="FJ1027" s="24"/>
      <c r="FK1027" s="24"/>
      <c r="FL1027" s="24"/>
      <c r="FM1027" s="24"/>
      <c r="FN1027" s="24"/>
      <c r="FO1027" s="24"/>
      <c r="FP1027" s="24"/>
      <c r="FQ1027" s="24"/>
      <c r="FR1027" s="24"/>
      <c r="FS1027" s="24"/>
      <c r="FT1027" s="24"/>
      <c r="FU1027" s="24"/>
      <c r="FV1027" s="24"/>
      <c r="FW1027" s="24"/>
      <c r="FX1027" s="24"/>
      <c r="FY1027" s="24"/>
      <c r="FZ1027" s="24"/>
      <c r="GA1027" s="24"/>
      <c r="GB1027" s="24"/>
      <c r="GC1027" s="24"/>
      <c r="GD1027" s="24"/>
      <c r="GE1027" s="24"/>
      <c r="GF1027" s="24"/>
    </row>
    <row r="1028" spans="1:188" x14ac:dyDescent="0.2">
      <c r="A1028" s="24"/>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24"/>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24"/>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c r="GF1028" s="24"/>
    </row>
    <row r="1029" spans="1:188" x14ac:dyDescent="0.2">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24"/>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24"/>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c r="GF1029" s="24"/>
    </row>
    <row r="1030" spans="1:188" x14ac:dyDescent="0.2">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24"/>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24"/>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c r="GF1030" s="24"/>
    </row>
    <row r="1031" spans="1:188" x14ac:dyDescent="0.2">
      <c r="A1031" s="24"/>
      <c r="B1031" s="24"/>
      <c r="C1031" s="24"/>
      <c r="D1031" s="24"/>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24"/>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24"/>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c r="GF1031" s="24"/>
    </row>
    <row r="1032" spans="1:188" x14ac:dyDescent="0.2">
      <c r="A1032" s="24"/>
      <c r="B1032" s="24"/>
      <c r="C1032" s="24"/>
      <c r="D1032" s="24"/>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24"/>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24"/>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c r="GF1032" s="24"/>
    </row>
    <row r="1033" spans="1:188" x14ac:dyDescent="0.2">
      <c r="A1033" s="24"/>
      <c r="B1033" s="24"/>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24"/>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24"/>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c r="GF1033" s="24"/>
    </row>
    <row r="1034" spans="1:188" x14ac:dyDescent="0.2">
      <c r="A1034" s="24"/>
      <c r="B1034" s="24"/>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24"/>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24"/>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c r="GF1034" s="24"/>
    </row>
    <row r="1035" spans="1:188" x14ac:dyDescent="0.2">
      <c r="A1035" s="24"/>
      <c r="B1035" s="24"/>
      <c r="C1035" s="24"/>
      <c r="D1035" s="24"/>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24"/>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24"/>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c r="GF1035" s="24"/>
    </row>
    <row r="1036" spans="1:188" x14ac:dyDescent="0.2">
      <c r="A1036" s="24"/>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24"/>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24"/>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c r="GF1036" s="24"/>
    </row>
    <row r="1037" spans="1:188" x14ac:dyDescent="0.2">
      <c r="A1037" s="24"/>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24"/>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24"/>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c r="GF1037" s="24"/>
    </row>
    <row r="1038" spans="1:188" x14ac:dyDescent="0.2">
      <c r="A1038" s="24"/>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24"/>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24"/>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c r="GF1038" s="24"/>
    </row>
    <row r="1039" spans="1:188" x14ac:dyDescent="0.2">
      <c r="A1039" s="24"/>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24"/>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24"/>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c r="GF1039" s="24"/>
    </row>
    <row r="1040" spans="1:188" x14ac:dyDescent="0.2">
      <c r="A1040" s="24"/>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24"/>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24"/>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c r="GF1040" s="24"/>
    </row>
    <row r="1041" spans="1:188" x14ac:dyDescent="0.2">
      <c r="A1041" s="24"/>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row>
    <row r="1042" spans="1:188" x14ac:dyDescent="0.2">
      <c r="A1042" s="24"/>
      <c r="B1042" s="24"/>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24"/>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24"/>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c r="GF1042" s="24"/>
    </row>
    <row r="1043" spans="1:188" x14ac:dyDescent="0.2">
      <c r="A1043" s="24"/>
      <c r="B1043" s="24"/>
      <c r="C1043" s="24"/>
      <c r="D1043" s="24"/>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24"/>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24"/>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c r="GF1043" s="24"/>
    </row>
    <row r="1044" spans="1:188" x14ac:dyDescent="0.2">
      <c r="A1044" s="24"/>
      <c r="B1044" s="24"/>
      <c r="C1044" s="24"/>
      <c r="D1044" s="24"/>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24"/>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24"/>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c r="GF1044" s="24"/>
    </row>
    <row r="1045" spans="1:188" x14ac:dyDescent="0.2">
      <c r="A1045" s="24"/>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24"/>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24"/>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c r="GF1045" s="24"/>
    </row>
    <row r="1046" spans="1:188" x14ac:dyDescent="0.2">
      <c r="A1046" s="24"/>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24"/>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24"/>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c r="GF1046" s="24"/>
    </row>
    <row r="1047" spans="1:188" x14ac:dyDescent="0.2">
      <c r="A1047" s="24"/>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24"/>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24"/>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c r="GF1047" s="24"/>
    </row>
    <row r="1048" spans="1:188" x14ac:dyDescent="0.2">
      <c r="A1048" s="24"/>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24"/>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24"/>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c r="GF1048" s="24"/>
    </row>
    <row r="1049" spans="1:188" x14ac:dyDescent="0.2">
      <c r="A1049" s="24"/>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24"/>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24"/>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c r="GF1049" s="24"/>
    </row>
    <row r="1050" spans="1:188" x14ac:dyDescent="0.2">
      <c r="A1050" s="24"/>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24"/>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24"/>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c r="GF1050" s="24"/>
    </row>
    <row r="1051" spans="1:188" x14ac:dyDescent="0.2">
      <c r="A1051" s="24"/>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24"/>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24"/>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c r="GF1051" s="24"/>
    </row>
    <row r="1052" spans="1:188" x14ac:dyDescent="0.2">
      <c r="A1052" s="24"/>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24"/>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24"/>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c r="GF1052" s="24"/>
    </row>
    <row r="1053" spans="1:188" x14ac:dyDescent="0.2">
      <c r="A1053" s="24"/>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24"/>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24"/>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c r="GF1053" s="24"/>
    </row>
    <row r="1054" spans="1:188" x14ac:dyDescent="0.2">
      <c r="A1054" s="24"/>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24"/>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24"/>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c r="GF1054" s="24"/>
    </row>
    <row r="1055" spans="1:188" x14ac:dyDescent="0.2">
      <c r="A1055" s="24"/>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24"/>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24"/>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c r="GF1055" s="24"/>
    </row>
    <row r="1056" spans="1:188" x14ac:dyDescent="0.2">
      <c r="A1056" s="24"/>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24"/>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24"/>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c r="GF1056" s="24"/>
    </row>
    <row r="1057" spans="1:188" x14ac:dyDescent="0.2">
      <c r="A1057" s="24"/>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row>
    <row r="1058" spans="1:188" x14ac:dyDescent="0.2">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24"/>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24"/>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c r="GF1058" s="24"/>
    </row>
    <row r="1059" spans="1:188" x14ac:dyDescent="0.2">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24"/>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24"/>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c r="GF1059" s="24"/>
    </row>
    <row r="1060" spans="1:188" x14ac:dyDescent="0.2">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24"/>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24"/>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c r="GF1060" s="24"/>
    </row>
    <row r="1061" spans="1:188" x14ac:dyDescent="0.2">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24"/>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24"/>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c r="GF1061" s="24"/>
    </row>
    <row r="1062" spans="1:188" x14ac:dyDescent="0.2">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24"/>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24"/>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c r="GF1062" s="24"/>
    </row>
    <row r="1063" spans="1:188" x14ac:dyDescent="0.2">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24"/>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24"/>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c r="GF1063" s="24"/>
    </row>
    <row r="1064" spans="1:188" x14ac:dyDescent="0.2">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24"/>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24"/>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c r="GF1064" s="24"/>
    </row>
    <row r="1065" spans="1:188" x14ac:dyDescent="0.2">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24"/>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24"/>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c r="GF1065" s="24"/>
    </row>
    <row r="1066" spans="1:188" x14ac:dyDescent="0.2">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24"/>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24"/>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c r="GF1066" s="24"/>
    </row>
    <row r="1067" spans="1:188" x14ac:dyDescent="0.2">
      <c r="A1067" s="24"/>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24"/>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24"/>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c r="GF1067" s="24"/>
    </row>
    <row r="1068" spans="1:188" x14ac:dyDescent="0.2">
      <c r="A1068" s="24"/>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24"/>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24"/>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c r="GF1068" s="24"/>
    </row>
    <row r="1069" spans="1:188" x14ac:dyDescent="0.2">
      <c r="A1069" s="24"/>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24"/>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24"/>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c r="GF1069" s="24"/>
    </row>
    <row r="1070" spans="1:188" x14ac:dyDescent="0.2">
      <c r="A1070" s="24"/>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24"/>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24"/>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c r="GF1070" s="24"/>
    </row>
    <row r="1071" spans="1:188" x14ac:dyDescent="0.2">
      <c r="A1071" s="24"/>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24"/>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24"/>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c r="GF1071" s="24"/>
    </row>
    <row r="1072" spans="1:188" x14ac:dyDescent="0.2">
      <c r="A1072" s="24"/>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24"/>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24"/>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c r="GF1072" s="24"/>
    </row>
    <row r="1073" spans="1:188" x14ac:dyDescent="0.2">
      <c r="A1073" s="24"/>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24"/>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24"/>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c r="GF1073" s="24"/>
    </row>
    <row r="1074" spans="1:188" x14ac:dyDescent="0.2">
      <c r="A1074" s="24"/>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24"/>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24"/>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c r="GF1074" s="24"/>
    </row>
    <row r="1075" spans="1:188" x14ac:dyDescent="0.2">
      <c r="A1075" s="24"/>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24"/>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24"/>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c r="GF1075" s="24"/>
    </row>
    <row r="1076" spans="1:188" x14ac:dyDescent="0.2">
      <c r="A1076" s="24"/>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24"/>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24"/>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c r="GF1076" s="24"/>
    </row>
    <row r="1077" spans="1:188" x14ac:dyDescent="0.2">
      <c r="A1077" s="24"/>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24"/>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24"/>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c r="GF1077" s="24"/>
    </row>
    <row r="1078" spans="1:188" x14ac:dyDescent="0.2">
      <c r="A1078" s="24"/>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c r="GF1078" s="24"/>
    </row>
    <row r="1079" spans="1:188" x14ac:dyDescent="0.2">
      <c r="A1079" s="24"/>
      <c r="B1079" s="24"/>
      <c r="C1079" s="24"/>
      <c r="D1079" s="24"/>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24"/>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24"/>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c r="GF1079" s="24"/>
    </row>
    <row r="1080" spans="1:188" x14ac:dyDescent="0.2">
      <c r="A1080" s="24"/>
      <c r="B1080" s="24"/>
      <c r="C1080" s="24"/>
      <c r="D1080" s="24"/>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row>
    <row r="1081" spans="1:188" x14ac:dyDescent="0.2">
      <c r="A1081" s="24"/>
      <c r="B1081" s="24"/>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24"/>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24"/>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c r="GF1081" s="24"/>
    </row>
    <row r="1082" spans="1:188" x14ac:dyDescent="0.2">
      <c r="A1082" s="24"/>
      <c r="B1082" s="24"/>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24"/>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24"/>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c r="GF1082" s="24"/>
    </row>
    <row r="1083" spans="1:188" x14ac:dyDescent="0.2">
      <c r="A1083" s="24"/>
      <c r="B1083" s="24"/>
      <c r="C1083" s="24"/>
      <c r="D1083" s="24"/>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24"/>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24"/>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c r="GF1083" s="24"/>
    </row>
    <row r="1084" spans="1:188" x14ac:dyDescent="0.2">
      <c r="A1084" s="24"/>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24"/>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24"/>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c r="GF1084" s="24"/>
    </row>
    <row r="1085" spans="1:188" x14ac:dyDescent="0.2">
      <c r="A1085" s="24"/>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24"/>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24"/>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c r="GF1085" s="24"/>
    </row>
    <row r="1086" spans="1:188" x14ac:dyDescent="0.2">
      <c r="A1086" s="24"/>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24"/>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24"/>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c r="GF1086" s="24"/>
    </row>
    <row r="1087" spans="1:188" x14ac:dyDescent="0.2">
      <c r="A1087" s="24"/>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24"/>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24"/>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c r="GF1087" s="24"/>
    </row>
    <row r="1088" spans="1:188" x14ac:dyDescent="0.2">
      <c r="A1088" s="24"/>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24"/>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24"/>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c r="GF1088" s="24"/>
    </row>
    <row r="1089" spans="1:188" x14ac:dyDescent="0.2">
      <c r="A1089" s="24"/>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24"/>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24"/>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c r="GF1089" s="24"/>
    </row>
    <row r="1090" spans="1:188" x14ac:dyDescent="0.2">
      <c r="A1090" s="24"/>
      <c r="B1090" s="24"/>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24"/>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24"/>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c r="GF1090" s="24"/>
    </row>
    <row r="1091" spans="1:188" x14ac:dyDescent="0.2">
      <c r="A1091" s="24"/>
      <c r="B1091" s="24"/>
      <c r="C1091" s="24"/>
      <c r="D1091" s="24"/>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24"/>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24"/>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c r="GF1091" s="24"/>
    </row>
    <row r="1092" spans="1:188" x14ac:dyDescent="0.2">
      <c r="A1092" s="24"/>
      <c r="B1092" s="24"/>
      <c r="C1092" s="24"/>
      <c r="D1092" s="24"/>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24"/>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24"/>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c r="GF1092" s="24"/>
    </row>
    <row r="1093" spans="1:188" x14ac:dyDescent="0.2">
      <c r="A1093" s="24"/>
      <c r="B1093" s="24"/>
      <c r="C1093" s="24"/>
      <c r="D1093" s="24"/>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24"/>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24"/>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c r="GF1093" s="24"/>
    </row>
    <row r="1094" spans="1:188" x14ac:dyDescent="0.2">
      <c r="A1094" s="24"/>
      <c r="B1094" s="24"/>
      <c r="C1094" s="24"/>
      <c r="D1094" s="24"/>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24"/>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24"/>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c r="GF1094" s="24"/>
    </row>
    <row r="1095" spans="1:188" x14ac:dyDescent="0.2">
      <c r="A1095" s="24"/>
      <c r="B1095" s="24"/>
      <c r="C1095" s="24"/>
      <c r="D1095" s="24"/>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24"/>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24"/>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c r="GF1095" s="24"/>
    </row>
    <row r="1096" spans="1:188" x14ac:dyDescent="0.2">
      <c r="A1096" s="24"/>
      <c r="B1096" s="24"/>
      <c r="C1096" s="24"/>
      <c r="D1096" s="24"/>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24"/>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24"/>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c r="GF1096" s="24"/>
    </row>
    <row r="1097" spans="1:188" x14ac:dyDescent="0.2">
      <c r="A1097" s="24"/>
      <c r="B1097" s="24"/>
      <c r="C1097" s="24"/>
      <c r="D1097" s="24"/>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24"/>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24"/>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c r="GF1097" s="24"/>
    </row>
    <row r="1098" spans="1:188" x14ac:dyDescent="0.2">
      <c r="A1098" s="24"/>
      <c r="B1098" s="24"/>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24"/>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24"/>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c r="GF1098" s="24"/>
    </row>
    <row r="1099" spans="1:188" x14ac:dyDescent="0.2">
      <c r="A1099" s="24"/>
      <c r="B1099" s="24"/>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24"/>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24"/>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c r="GF1099" s="24"/>
    </row>
    <row r="1100" spans="1:188" x14ac:dyDescent="0.2">
      <c r="A1100" s="24"/>
      <c r="B1100" s="24"/>
      <c r="C1100" s="24"/>
      <c r="D1100" s="24"/>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24"/>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24"/>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c r="GF1100" s="24"/>
    </row>
    <row r="1101" spans="1:188" x14ac:dyDescent="0.2">
      <c r="A1101" s="24"/>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24"/>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24"/>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c r="GF1101" s="24"/>
    </row>
    <row r="1102" spans="1:188" x14ac:dyDescent="0.2">
      <c r="A1102" s="24"/>
      <c r="B1102" s="24"/>
      <c r="C1102" s="24"/>
      <c r="D1102" s="24"/>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24"/>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24"/>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c r="GF1102" s="24"/>
    </row>
    <row r="1103" spans="1:188" x14ac:dyDescent="0.2">
      <c r="A1103" s="24"/>
      <c r="B1103" s="24"/>
      <c r="C1103" s="24"/>
      <c r="D1103" s="24"/>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24"/>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24"/>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c r="GF1103" s="24"/>
    </row>
    <row r="1104" spans="1:188" x14ac:dyDescent="0.2">
      <c r="A1104" s="24"/>
      <c r="B1104" s="24"/>
      <c r="C1104" s="24"/>
      <c r="D1104" s="24"/>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24"/>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24"/>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c r="GF1104" s="24"/>
    </row>
    <row r="1105" spans="1:188" x14ac:dyDescent="0.2">
      <c r="A1105" s="24"/>
      <c r="B1105" s="24"/>
      <c r="C1105" s="24"/>
      <c r="D1105" s="24"/>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24"/>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24"/>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c r="GF1105" s="24"/>
    </row>
    <row r="1106" spans="1:188" x14ac:dyDescent="0.2">
      <c r="A1106" s="24"/>
      <c r="B1106" s="24"/>
      <c r="C1106" s="24"/>
      <c r="D1106" s="24"/>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24"/>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24"/>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c r="GF1106" s="24"/>
    </row>
    <row r="1107" spans="1:188" x14ac:dyDescent="0.2">
      <c r="A1107" s="24"/>
      <c r="B1107" s="24"/>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24"/>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24"/>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c r="GF1107" s="24"/>
    </row>
    <row r="1108" spans="1:188" x14ac:dyDescent="0.2">
      <c r="A1108" s="24"/>
      <c r="B1108" s="24"/>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24"/>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24"/>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c r="GF1108" s="24"/>
    </row>
    <row r="1109" spans="1:188" x14ac:dyDescent="0.2">
      <c r="A1109" s="24"/>
      <c r="B1109" s="24"/>
      <c r="C1109" s="24"/>
      <c r="D1109" s="24"/>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24"/>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24"/>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c r="GF1109" s="24"/>
    </row>
    <row r="1110" spans="1:188" x14ac:dyDescent="0.2">
      <c r="A1110" s="24"/>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24"/>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24"/>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c r="GF1110" s="24"/>
    </row>
    <row r="1111" spans="1:188" x14ac:dyDescent="0.2">
      <c r="A1111" s="24"/>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24"/>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24"/>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c r="GF1111" s="24"/>
    </row>
    <row r="1112" spans="1:188" x14ac:dyDescent="0.2">
      <c r="A1112" s="24"/>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24"/>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24"/>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c r="GF1112" s="24"/>
    </row>
    <row r="1113" spans="1:188" x14ac:dyDescent="0.2">
      <c r="A1113" s="24"/>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24"/>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24"/>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c r="GF1113" s="24"/>
    </row>
    <row r="1114" spans="1:188" x14ac:dyDescent="0.2">
      <c r="A1114" s="24"/>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24"/>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24"/>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c r="GF1114" s="24"/>
    </row>
    <row r="1115" spans="1:188" x14ac:dyDescent="0.2">
      <c r="A1115" s="24"/>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24"/>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24"/>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c r="GF1115" s="24"/>
    </row>
    <row r="1116" spans="1:188" x14ac:dyDescent="0.2">
      <c r="A1116" s="24"/>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24"/>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24"/>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c r="GF1116" s="24"/>
    </row>
    <row r="1117" spans="1:188" x14ac:dyDescent="0.2">
      <c r="A1117" s="24"/>
      <c r="B1117" s="24"/>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24"/>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24"/>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c r="GF1117" s="24"/>
    </row>
    <row r="1118" spans="1:188" x14ac:dyDescent="0.2">
      <c r="A1118" s="24"/>
      <c r="B1118" s="24"/>
      <c r="C1118" s="24"/>
      <c r="D1118" s="24"/>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24"/>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24"/>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c r="GF1118" s="24"/>
    </row>
    <row r="1119" spans="1:188" x14ac:dyDescent="0.2">
      <c r="A1119" s="24"/>
      <c r="B1119" s="24"/>
      <c r="C1119" s="24"/>
      <c r="D1119" s="24"/>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24"/>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24"/>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c r="GF1119" s="24"/>
    </row>
    <row r="1120" spans="1:188" x14ac:dyDescent="0.2">
      <c r="A1120" s="24"/>
      <c r="B1120" s="24"/>
      <c r="C1120" s="24"/>
      <c r="D1120" s="24"/>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24"/>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24"/>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c r="GF1120" s="24"/>
    </row>
    <row r="1121" spans="1:188" x14ac:dyDescent="0.2">
      <c r="A1121" s="24"/>
      <c r="B1121" s="24"/>
      <c r="C1121" s="24"/>
      <c r="D1121" s="24"/>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24"/>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24"/>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c r="GF1121" s="24"/>
    </row>
    <row r="1122" spans="1:188" x14ac:dyDescent="0.2">
      <c r="A1122" s="24"/>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24"/>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24"/>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c r="GF1122" s="24"/>
    </row>
    <row r="1123" spans="1:188" x14ac:dyDescent="0.2">
      <c r="A1123" s="24"/>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c r="GF1123" s="24"/>
    </row>
    <row r="1124" spans="1:188" x14ac:dyDescent="0.2">
      <c r="A1124" s="24"/>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24"/>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24"/>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c r="GF1124" s="24"/>
    </row>
    <row r="1125" spans="1:188" x14ac:dyDescent="0.2">
      <c r="A1125" s="24"/>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24"/>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24"/>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c r="GF1125" s="24"/>
    </row>
    <row r="1126" spans="1:188" x14ac:dyDescent="0.2">
      <c r="A1126" s="24"/>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24"/>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24"/>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c r="GF1126" s="24"/>
    </row>
    <row r="1127" spans="1:188" x14ac:dyDescent="0.2">
      <c r="A1127" s="24"/>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24"/>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24"/>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c r="GF1127" s="24"/>
    </row>
    <row r="1128" spans="1:188" x14ac:dyDescent="0.2">
      <c r="A1128" s="24"/>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24"/>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24"/>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c r="GF1128" s="24"/>
    </row>
    <row r="1129" spans="1:188" x14ac:dyDescent="0.2">
      <c r="A1129" s="24"/>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24"/>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24"/>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c r="GF1129" s="24"/>
    </row>
    <row r="1130" spans="1:188" x14ac:dyDescent="0.2">
      <c r="A1130" s="24"/>
      <c r="B1130" s="24"/>
      <c r="C1130" s="24"/>
      <c r="D1130" s="24"/>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24"/>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24"/>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c r="GF1130" s="24"/>
    </row>
    <row r="1131" spans="1:188" x14ac:dyDescent="0.2">
      <c r="A1131" s="24"/>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24"/>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24"/>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c r="GF1131" s="24"/>
    </row>
    <row r="1132" spans="1:188" x14ac:dyDescent="0.2">
      <c r="A1132" s="24"/>
      <c r="B1132" s="24"/>
      <c r="C1132" s="24"/>
      <c r="D1132" s="24"/>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24"/>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24"/>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c r="GF1132" s="24"/>
    </row>
    <row r="1133" spans="1:188" x14ac:dyDescent="0.2">
      <c r="A1133" s="24"/>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24"/>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24"/>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c r="GF1133" s="24"/>
    </row>
    <row r="1134" spans="1:188" x14ac:dyDescent="0.2">
      <c r="A1134" s="24"/>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24"/>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24"/>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c r="GF1134" s="24"/>
    </row>
    <row r="1135" spans="1:188" x14ac:dyDescent="0.2">
      <c r="A1135" s="24"/>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24"/>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24"/>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c r="GF1135" s="24"/>
    </row>
    <row r="1136" spans="1:188" x14ac:dyDescent="0.2">
      <c r="A1136" s="24"/>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row>
    <row r="1137" spans="1:188" x14ac:dyDescent="0.2">
      <c r="A1137" s="24"/>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24"/>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24"/>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c r="GF1137" s="24"/>
    </row>
    <row r="1138" spans="1:188" x14ac:dyDescent="0.2">
      <c r="A1138" s="24"/>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24"/>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24"/>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c r="GF1138" s="24"/>
    </row>
    <row r="1139" spans="1:188" x14ac:dyDescent="0.2">
      <c r="A1139" s="24"/>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24"/>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24"/>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c r="GF1139" s="24"/>
    </row>
    <row r="1140" spans="1:188" x14ac:dyDescent="0.2">
      <c r="A1140" s="24"/>
      <c r="B1140" s="24"/>
      <c r="C1140" s="24"/>
      <c r="D1140" s="24"/>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24"/>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24"/>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c r="GF1140" s="24"/>
    </row>
    <row r="1141" spans="1:188" x14ac:dyDescent="0.2">
      <c r="A1141" s="24"/>
      <c r="B1141" s="24"/>
      <c r="C1141" s="24"/>
      <c r="D1141" s="24"/>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24"/>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24"/>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c r="GF1141" s="24"/>
    </row>
    <row r="1142" spans="1:188" x14ac:dyDescent="0.2">
      <c r="A1142" s="24"/>
      <c r="B1142" s="24"/>
      <c r="C1142" s="24"/>
      <c r="D1142" s="24"/>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24"/>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24"/>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c r="GF1142" s="24"/>
    </row>
    <row r="1143" spans="1:188" x14ac:dyDescent="0.2">
      <c r="A1143" s="24"/>
      <c r="B1143" s="24"/>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24"/>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24"/>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c r="GF1143" s="24"/>
    </row>
    <row r="1144" spans="1:188" x14ac:dyDescent="0.2">
      <c r="A1144" s="24"/>
      <c r="B1144" s="24"/>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24"/>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24"/>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c r="GF1144" s="24"/>
    </row>
    <row r="1145" spans="1:188" x14ac:dyDescent="0.2">
      <c r="A1145" s="24"/>
      <c r="B1145" s="24"/>
      <c r="C1145" s="24"/>
      <c r="D1145" s="24"/>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24"/>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24"/>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c r="GF1145" s="24"/>
    </row>
    <row r="1146" spans="1:188" x14ac:dyDescent="0.2">
      <c r="A1146" s="24"/>
      <c r="B1146" s="24"/>
      <c r="C1146" s="24"/>
      <c r="D1146" s="24"/>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24"/>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24"/>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c r="GF1146" s="24"/>
    </row>
    <row r="1147" spans="1:188" x14ac:dyDescent="0.2">
      <c r="A1147" s="24"/>
      <c r="B1147" s="24"/>
      <c r="C1147" s="24"/>
      <c r="D1147" s="24"/>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24"/>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24"/>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c r="GF1147" s="24"/>
    </row>
    <row r="1148" spans="1:188" x14ac:dyDescent="0.2">
      <c r="A1148" s="24"/>
      <c r="B1148" s="24"/>
      <c r="C1148" s="24"/>
      <c r="D1148" s="24"/>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24"/>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24"/>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c r="GF1148" s="24"/>
    </row>
    <row r="1149" spans="1:188" x14ac:dyDescent="0.2">
      <c r="A1149" s="24"/>
      <c r="B1149" s="24"/>
      <c r="C1149" s="24"/>
      <c r="D1149" s="24"/>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24"/>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24"/>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c r="GF1149" s="24"/>
    </row>
    <row r="1150" spans="1:188" x14ac:dyDescent="0.2">
      <c r="A1150" s="24"/>
      <c r="B1150" s="24"/>
      <c r="C1150" s="24"/>
      <c r="D1150" s="24"/>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24"/>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24"/>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c r="GF1150" s="24"/>
    </row>
    <row r="1151" spans="1:188" x14ac:dyDescent="0.2">
      <c r="A1151" s="24"/>
      <c r="B1151" s="24"/>
      <c r="C1151" s="24"/>
      <c r="D1151" s="24"/>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24"/>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24"/>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c r="GF1151" s="24"/>
    </row>
    <row r="1152" spans="1:188" x14ac:dyDescent="0.2">
      <c r="A1152" s="24"/>
      <c r="B1152" s="24"/>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24"/>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24"/>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c r="GF1152" s="24"/>
    </row>
    <row r="1153" spans="1:188" x14ac:dyDescent="0.2">
      <c r="A1153" s="24"/>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24"/>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24"/>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c r="GF1153" s="24"/>
    </row>
    <row r="1154" spans="1:188" x14ac:dyDescent="0.2">
      <c r="A1154" s="24"/>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24"/>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24"/>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c r="GF1154" s="24"/>
    </row>
    <row r="1155" spans="1:188" x14ac:dyDescent="0.2">
      <c r="A1155" s="24"/>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24"/>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24"/>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c r="GF1155" s="24"/>
    </row>
    <row r="1156" spans="1:188" x14ac:dyDescent="0.2">
      <c r="A1156" s="24"/>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24"/>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24"/>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c r="GF1156" s="24"/>
    </row>
    <row r="1157" spans="1:188" x14ac:dyDescent="0.2">
      <c r="A1157" s="24"/>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24"/>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24"/>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c r="GF1157" s="24"/>
    </row>
    <row r="1158" spans="1:188" x14ac:dyDescent="0.2">
      <c r="A1158" s="24"/>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24"/>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24"/>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c r="GF1158" s="24"/>
    </row>
    <row r="1159" spans="1:188" x14ac:dyDescent="0.2">
      <c r="A1159" s="24"/>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24"/>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24"/>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c r="GF1159" s="24"/>
    </row>
    <row r="1160" spans="1:188" x14ac:dyDescent="0.2">
      <c r="A1160" s="24"/>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24"/>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24"/>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c r="GF1160" s="24"/>
    </row>
    <row r="1161" spans="1:188" x14ac:dyDescent="0.2">
      <c r="A1161" s="24"/>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24"/>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24"/>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c r="GF1161" s="24"/>
    </row>
    <row r="1162" spans="1:188" x14ac:dyDescent="0.2">
      <c r="A1162" s="24"/>
      <c r="B1162" s="24"/>
      <c r="C1162" s="24"/>
      <c r="D1162" s="24"/>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24"/>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24"/>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c r="GF1162" s="24"/>
    </row>
    <row r="1163" spans="1:188" x14ac:dyDescent="0.2">
      <c r="A1163" s="24"/>
      <c r="B1163" s="24"/>
      <c r="C1163" s="24"/>
      <c r="D1163" s="24"/>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24"/>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24"/>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c r="GF1163" s="24"/>
    </row>
    <row r="1164" spans="1:188" x14ac:dyDescent="0.2">
      <c r="A1164" s="24"/>
      <c r="B1164" s="24"/>
      <c r="C1164" s="24"/>
      <c r="D1164" s="24"/>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24"/>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24"/>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c r="GF1164" s="24"/>
    </row>
    <row r="1165" spans="1:188" x14ac:dyDescent="0.2">
      <c r="A1165" s="24"/>
      <c r="B1165" s="24"/>
      <c r="C1165" s="24"/>
      <c r="D1165" s="24"/>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24"/>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24"/>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c r="GF1165" s="24"/>
    </row>
    <row r="1166" spans="1:188" x14ac:dyDescent="0.2">
      <c r="A1166" s="24"/>
      <c r="B1166" s="24"/>
      <c r="C1166" s="24"/>
      <c r="D1166" s="24"/>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24"/>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24"/>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c r="GF1166" s="24"/>
    </row>
    <row r="1167" spans="1:188" x14ac:dyDescent="0.2">
      <c r="A1167" s="24"/>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24"/>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24"/>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c r="GF1167" s="24"/>
    </row>
    <row r="1168" spans="1:188" x14ac:dyDescent="0.2">
      <c r="A1168" s="24"/>
      <c r="B1168" s="24"/>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24"/>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24"/>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c r="GF1168" s="24"/>
    </row>
    <row r="1169" spans="1:188" x14ac:dyDescent="0.2">
      <c r="A1169" s="24"/>
      <c r="B1169" s="24"/>
      <c r="C1169" s="24"/>
      <c r="D1169" s="24"/>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c r="GF1169" s="24"/>
    </row>
    <row r="1170" spans="1:188" x14ac:dyDescent="0.2">
      <c r="A1170" s="24"/>
      <c r="B1170" s="24"/>
      <c r="C1170" s="24"/>
      <c r="D1170" s="24"/>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c r="GF1170" s="24"/>
    </row>
    <row r="1171" spans="1:188" x14ac:dyDescent="0.2">
      <c r="A1171" s="24"/>
      <c r="B1171" s="24"/>
      <c r="C1171" s="24"/>
      <c r="D1171" s="24"/>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24"/>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24"/>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c r="GF1171" s="24"/>
    </row>
    <row r="1172" spans="1:188" x14ac:dyDescent="0.2">
      <c r="A1172" s="24"/>
      <c r="B1172" s="24"/>
      <c r="C1172" s="24"/>
      <c r="D1172" s="24"/>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24"/>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24"/>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c r="GF1172" s="24"/>
    </row>
    <row r="1173" spans="1:188" x14ac:dyDescent="0.2">
      <c r="A1173" s="24"/>
      <c r="B1173" s="24"/>
      <c r="C1173" s="24"/>
      <c r="D1173" s="24"/>
      <c r="E1173" s="24"/>
      <c r="F1173" s="24"/>
      <c r="G1173" s="24"/>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c r="CA1173" s="24"/>
      <c r="CB1173" s="24"/>
      <c r="CC1173" s="24"/>
      <c r="CD1173" s="24"/>
      <c r="CE1173" s="24"/>
      <c r="CF1173" s="24"/>
      <c r="CG1173" s="24"/>
      <c r="CH1173" s="24"/>
      <c r="CI1173" s="24"/>
      <c r="CJ1173" s="24"/>
      <c r="CK1173" s="24"/>
      <c r="CL1173" s="24"/>
      <c r="CM1173" s="24"/>
      <c r="CN1173" s="24"/>
      <c r="CO1173" s="24"/>
      <c r="CP1173" s="24"/>
      <c r="CQ1173" s="24"/>
      <c r="CR1173" s="24"/>
      <c r="CS1173" s="24"/>
      <c r="CT1173" s="24"/>
      <c r="CU1173" s="24"/>
      <c r="CV1173" s="24"/>
      <c r="CW1173" s="24"/>
      <c r="CX1173" s="24"/>
      <c r="CY1173" s="24"/>
      <c r="CZ1173" s="24"/>
      <c r="DA1173" s="24"/>
      <c r="DB1173" s="24"/>
      <c r="DC1173" s="24"/>
      <c r="DD1173" s="24"/>
      <c r="DE1173" s="24"/>
      <c r="DF1173" s="24"/>
      <c r="DG1173" s="24"/>
      <c r="DH1173" s="24"/>
      <c r="DI1173" s="24"/>
      <c r="DJ1173" s="24"/>
      <c r="DK1173" s="24"/>
      <c r="DL1173" s="24"/>
      <c r="DM1173" s="24"/>
      <c r="DN1173" s="24"/>
      <c r="DO1173" s="24"/>
      <c r="DP1173" s="24"/>
      <c r="DQ1173" s="24"/>
      <c r="DR1173" s="24"/>
      <c r="DS1173" s="24"/>
      <c r="DT1173" s="24"/>
      <c r="DU1173" s="24"/>
      <c r="DV1173" s="24"/>
      <c r="DW1173" s="24"/>
      <c r="DX1173" s="24"/>
      <c r="DY1173" s="24"/>
      <c r="DZ1173" s="24"/>
      <c r="EA1173" s="24"/>
      <c r="EB1173" s="24"/>
      <c r="EC1173" s="24"/>
      <c r="ED1173" s="24"/>
      <c r="EE1173" s="24"/>
      <c r="EF1173" s="24"/>
      <c r="EG1173" s="24"/>
      <c r="EH1173" s="24"/>
      <c r="EI1173" s="24"/>
      <c r="EJ1173" s="24"/>
      <c r="EK1173" s="24"/>
      <c r="EL1173" s="24"/>
      <c r="EM1173" s="24"/>
      <c r="EN1173" s="24"/>
      <c r="EO1173" s="24"/>
      <c r="EP1173" s="24"/>
      <c r="EQ1173" s="24"/>
      <c r="ER1173" s="24"/>
      <c r="ES1173" s="24"/>
      <c r="ET1173" s="24"/>
      <c r="EU1173" s="24"/>
      <c r="EV1173" s="24"/>
      <c r="EW1173" s="24"/>
      <c r="EX1173" s="24"/>
      <c r="EY1173" s="24"/>
      <c r="EZ1173" s="24"/>
      <c r="FA1173" s="24"/>
      <c r="FB1173" s="24"/>
      <c r="FC1173" s="24"/>
      <c r="FD1173" s="24"/>
      <c r="FE1173" s="24"/>
      <c r="FF1173" s="24"/>
      <c r="FG1173" s="24"/>
      <c r="FH1173" s="24"/>
      <c r="FI1173" s="24"/>
      <c r="FJ1173" s="24"/>
      <c r="FK1173" s="24"/>
      <c r="FL1173" s="24"/>
      <c r="FM1173" s="24"/>
      <c r="FN1173" s="24"/>
      <c r="FO1173" s="24"/>
      <c r="FP1173" s="24"/>
      <c r="FQ1173" s="24"/>
      <c r="FR1173" s="24"/>
      <c r="FS1173" s="24"/>
      <c r="FT1173" s="24"/>
      <c r="FU1173" s="24"/>
      <c r="FV1173" s="24"/>
      <c r="FW1173" s="24"/>
      <c r="FX1173" s="24"/>
      <c r="FY1173" s="24"/>
      <c r="FZ1173" s="24"/>
      <c r="GA1173" s="24"/>
      <c r="GB1173" s="24"/>
      <c r="GC1173" s="24"/>
      <c r="GD1173" s="24"/>
      <c r="GE1173" s="24"/>
      <c r="GF1173" s="24"/>
    </row>
    <row r="1174" spans="1:188" x14ac:dyDescent="0.2">
      <c r="A1174" s="24"/>
      <c r="B1174" s="24"/>
      <c r="C1174" s="24"/>
      <c r="D1174" s="24"/>
      <c r="E1174" s="24"/>
      <c r="F1174" s="24"/>
      <c r="G1174" s="24"/>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c r="CA1174" s="24"/>
      <c r="CB1174" s="24"/>
      <c r="CC1174" s="24"/>
      <c r="CD1174" s="24"/>
      <c r="CE1174" s="24"/>
      <c r="CF1174" s="24"/>
      <c r="CG1174" s="24"/>
      <c r="CH1174" s="24"/>
      <c r="CI1174" s="24"/>
      <c r="CJ1174" s="24"/>
      <c r="CK1174" s="24"/>
      <c r="CL1174" s="24"/>
      <c r="CM1174" s="24"/>
      <c r="CN1174" s="24"/>
      <c r="CO1174" s="24"/>
      <c r="CP1174" s="24"/>
      <c r="CQ1174" s="24"/>
      <c r="CR1174" s="24"/>
      <c r="CS1174" s="24"/>
      <c r="CT1174" s="24"/>
      <c r="CU1174" s="24"/>
      <c r="CV1174" s="24"/>
      <c r="CW1174" s="24"/>
      <c r="CX1174" s="24"/>
      <c r="CY1174" s="24"/>
      <c r="CZ1174" s="24"/>
      <c r="DA1174" s="24"/>
      <c r="DB1174" s="24"/>
      <c r="DC1174" s="24"/>
      <c r="DD1174" s="24"/>
      <c r="DE1174" s="24"/>
      <c r="DF1174" s="24"/>
      <c r="DG1174" s="24"/>
      <c r="DH1174" s="24"/>
      <c r="DI1174" s="24"/>
      <c r="DJ1174" s="24"/>
      <c r="DK1174" s="24"/>
      <c r="DL1174" s="24"/>
      <c r="DM1174" s="24"/>
      <c r="DN1174" s="24"/>
      <c r="DO1174" s="24"/>
      <c r="DP1174" s="24"/>
      <c r="DQ1174" s="24"/>
      <c r="DR1174" s="24"/>
      <c r="DS1174" s="24"/>
      <c r="DT1174" s="24"/>
      <c r="DU1174" s="24"/>
      <c r="DV1174" s="24"/>
      <c r="DW1174" s="24"/>
      <c r="DX1174" s="24"/>
      <c r="DY1174" s="24"/>
      <c r="DZ1174" s="24"/>
      <c r="EA1174" s="24"/>
      <c r="EB1174" s="24"/>
      <c r="EC1174" s="24"/>
      <c r="ED1174" s="24"/>
      <c r="EE1174" s="24"/>
      <c r="EF1174" s="24"/>
      <c r="EG1174" s="24"/>
      <c r="EH1174" s="24"/>
      <c r="EI1174" s="24"/>
      <c r="EJ1174" s="24"/>
      <c r="EK1174" s="24"/>
      <c r="EL1174" s="24"/>
      <c r="EM1174" s="24"/>
      <c r="EN1174" s="24"/>
      <c r="EO1174" s="24"/>
      <c r="EP1174" s="24"/>
      <c r="EQ1174" s="24"/>
      <c r="ER1174" s="24"/>
      <c r="ES1174" s="24"/>
      <c r="ET1174" s="24"/>
      <c r="EU1174" s="24"/>
      <c r="EV1174" s="24"/>
      <c r="EW1174" s="24"/>
      <c r="EX1174" s="24"/>
      <c r="EY1174" s="24"/>
      <c r="EZ1174" s="24"/>
      <c r="FA1174" s="24"/>
      <c r="FB1174" s="24"/>
      <c r="FC1174" s="24"/>
      <c r="FD1174" s="24"/>
      <c r="FE1174" s="24"/>
      <c r="FF1174" s="24"/>
      <c r="FG1174" s="24"/>
      <c r="FH1174" s="24"/>
      <c r="FI1174" s="24"/>
      <c r="FJ1174" s="24"/>
      <c r="FK1174" s="24"/>
      <c r="FL1174" s="24"/>
      <c r="FM1174" s="24"/>
      <c r="FN1174" s="24"/>
      <c r="FO1174" s="24"/>
      <c r="FP1174" s="24"/>
      <c r="FQ1174" s="24"/>
      <c r="FR1174" s="24"/>
      <c r="FS1174" s="24"/>
      <c r="FT1174" s="24"/>
      <c r="FU1174" s="24"/>
      <c r="FV1174" s="24"/>
      <c r="FW1174" s="24"/>
      <c r="FX1174" s="24"/>
      <c r="FY1174" s="24"/>
      <c r="FZ1174" s="24"/>
      <c r="GA1174" s="24"/>
      <c r="GB1174" s="24"/>
      <c r="GC1174" s="24"/>
      <c r="GD1174" s="24"/>
      <c r="GE1174" s="24"/>
      <c r="GF1174" s="24"/>
    </row>
    <row r="1175" spans="1:188" x14ac:dyDescent="0.2">
      <c r="A1175" s="24"/>
      <c r="B1175" s="24"/>
      <c r="C1175" s="24"/>
      <c r="D1175" s="24"/>
      <c r="E1175" s="24"/>
      <c r="F1175" s="24"/>
      <c r="G1175" s="24"/>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c r="CA1175" s="24"/>
      <c r="CB1175" s="24"/>
      <c r="CC1175" s="24"/>
      <c r="CD1175" s="24"/>
      <c r="CE1175" s="24"/>
      <c r="CF1175" s="24"/>
      <c r="CG1175" s="24"/>
      <c r="CH1175" s="24"/>
      <c r="CI1175" s="24"/>
      <c r="CJ1175" s="24"/>
      <c r="CK1175" s="24"/>
      <c r="CL1175" s="24"/>
      <c r="CM1175" s="24"/>
      <c r="CN1175" s="24"/>
      <c r="CO1175" s="24"/>
      <c r="CP1175" s="24"/>
      <c r="CQ1175" s="24"/>
      <c r="CR1175" s="24"/>
      <c r="CS1175" s="24"/>
      <c r="CT1175" s="24"/>
      <c r="CU1175" s="24"/>
      <c r="CV1175" s="24"/>
      <c r="CW1175" s="24"/>
      <c r="CX1175" s="24"/>
      <c r="CY1175" s="24"/>
      <c r="CZ1175" s="24"/>
      <c r="DA1175" s="24"/>
      <c r="DB1175" s="24"/>
      <c r="DC1175" s="24"/>
      <c r="DD1175" s="24"/>
      <c r="DE1175" s="24"/>
      <c r="DF1175" s="24"/>
      <c r="DG1175" s="24"/>
      <c r="DH1175" s="24"/>
      <c r="DI1175" s="24"/>
      <c r="DJ1175" s="24"/>
      <c r="DK1175" s="24"/>
      <c r="DL1175" s="24"/>
      <c r="DM1175" s="24"/>
      <c r="DN1175" s="24"/>
      <c r="DO1175" s="24"/>
      <c r="DP1175" s="24"/>
      <c r="DQ1175" s="24"/>
      <c r="DR1175" s="24"/>
      <c r="DS1175" s="24"/>
      <c r="DT1175" s="24"/>
      <c r="DU1175" s="24"/>
      <c r="DV1175" s="24"/>
      <c r="DW1175" s="24"/>
      <c r="DX1175" s="24"/>
      <c r="DY1175" s="24"/>
      <c r="DZ1175" s="24"/>
      <c r="EA1175" s="24"/>
      <c r="EB1175" s="24"/>
      <c r="EC1175" s="24"/>
      <c r="ED1175" s="24"/>
      <c r="EE1175" s="24"/>
      <c r="EF1175" s="24"/>
      <c r="EG1175" s="24"/>
      <c r="EH1175" s="24"/>
      <c r="EI1175" s="24"/>
      <c r="EJ1175" s="24"/>
      <c r="EK1175" s="24"/>
      <c r="EL1175" s="24"/>
      <c r="EM1175" s="24"/>
      <c r="EN1175" s="24"/>
      <c r="EO1175" s="24"/>
      <c r="EP1175" s="24"/>
      <c r="EQ1175" s="24"/>
      <c r="ER1175" s="24"/>
      <c r="ES1175" s="24"/>
      <c r="ET1175" s="24"/>
      <c r="EU1175" s="24"/>
      <c r="EV1175" s="24"/>
      <c r="EW1175" s="24"/>
      <c r="EX1175" s="24"/>
      <c r="EY1175" s="24"/>
      <c r="EZ1175" s="24"/>
      <c r="FA1175" s="24"/>
      <c r="FB1175" s="24"/>
      <c r="FC1175" s="24"/>
      <c r="FD1175" s="24"/>
      <c r="FE1175" s="24"/>
      <c r="FF1175" s="24"/>
      <c r="FG1175" s="24"/>
      <c r="FH1175" s="24"/>
      <c r="FI1175" s="24"/>
      <c r="FJ1175" s="24"/>
      <c r="FK1175" s="24"/>
      <c r="FL1175" s="24"/>
      <c r="FM1175" s="24"/>
      <c r="FN1175" s="24"/>
      <c r="FO1175" s="24"/>
      <c r="FP1175" s="24"/>
      <c r="FQ1175" s="24"/>
      <c r="FR1175" s="24"/>
      <c r="FS1175" s="24"/>
      <c r="FT1175" s="24"/>
      <c r="FU1175" s="24"/>
      <c r="FV1175" s="24"/>
      <c r="FW1175" s="24"/>
      <c r="FX1175" s="24"/>
      <c r="FY1175" s="24"/>
      <c r="FZ1175" s="24"/>
      <c r="GA1175" s="24"/>
      <c r="GB1175" s="24"/>
      <c r="GC1175" s="24"/>
      <c r="GD1175" s="24"/>
      <c r="GE1175" s="24"/>
      <c r="GF1175" s="24"/>
    </row>
    <row r="1176" spans="1:188" x14ac:dyDescent="0.2">
      <c r="A1176" s="24"/>
      <c r="B1176" s="24"/>
      <c r="C1176" s="24"/>
      <c r="D1176" s="24"/>
      <c r="E1176" s="24"/>
      <c r="F1176" s="24"/>
      <c r="G1176" s="24"/>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c r="CA1176" s="24"/>
      <c r="CB1176" s="24"/>
      <c r="CC1176" s="24"/>
      <c r="CD1176" s="24"/>
      <c r="CE1176" s="24"/>
      <c r="CF1176" s="24"/>
      <c r="CG1176" s="24"/>
      <c r="CH1176" s="24"/>
      <c r="CI1176" s="24"/>
      <c r="CJ1176" s="24"/>
      <c r="CK1176" s="24"/>
      <c r="CL1176" s="24"/>
      <c r="CM1176" s="24"/>
      <c r="CN1176" s="24"/>
      <c r="CO1176" s="24"/>
      <c r="CP1176" s="24"/>
      <c r="CQ1176" s="24"/>
      <c r="CR1176" s="24"/>
      <c r="CS1176" s="24"/>
      <c r="CT1176" s="24"/>
      <c r="CU1176" s="24"/>
      <c r="CV1176" s="24"/>
      <c r="CW1176" s="24"/>
      <c r="CX1176" s="24"/>
      <c r="CY1176" s="24"/>
      <c r="CZ1176" s="24"/>
      <c r="DA1176" s="24"/>
      <c r="DB1176" s="24"/>
      <c r="DC1176" s="24"/>
      <c r="DD1176" s="24"/>
      <c r="DE1176" s="24"/>
      <c r="DF1176" s="24"/>
      <c r="DG1176" s="24"/>
      <c r="DH1176" s="24"/>
      <c r="DI1176" s="24"/>
      <c r="DJ1176" s="24"/>
      <c r="DK1176" s="24"/>
      <c r="DL1176" s="24"/>
      <c r="DM1176" s="24"/>
      <c r="DN1176" s="24"/>
      <c r="DO1176" s="24"/>
      <c r="DP1176" s="24"/>
      <c r="DQ1176" s="24"/>
      <c r="DR1176" s="24"/>
      <c r="DS1176" s="24"/>
      <c r="DT1176" s="24"/>
      <c r="DU1176" s="24"/>
      <c r="DV1176" s="24"/>
      <c r="DW1176" s="24"/>
      <c r="DX1176" s="24"/>
      <c r="DY1176" s="24"/>
      <c r="DZ1176" s="24"/>
      <c r="EA1176" s="24"/>
      <c r="EB1176" s="24"/>
      <c r="EC1176" s="24"/>
      <c r="ED1176" s="24"/>
      <c r="EE1176" s="24"/>
      <c r="EF1176" s="24"/>
      <c r="EG1176" s="24"/>
      <c r="EH1176" s="24"/>
      <c r="EI1176" s="24"/>
      <c r="EJ1176" s="24"/>
      <c r="EK1176" s="24"/>
      <c r="EL1176" s="24"/>
      <c r="EM1176" s="24"/>
      <c r="EN1176" s="24"/>
      <c r="EO1176" s="24"/>
      <c r="EP1176" s="24"/>
      <c r="EQ1176" s="24"/>
      <c r="ER1176" s="24"/>
      <c r="ES1176" s="24"/>
      <c r="ET1176" s="24"/>
      <c r="EU1176" s="24"/>
      <c r="EV1176" s="24"/>
      <c r="EW1176" s="24"/>
      <c r="EX1176" s="24"/>
      <c r="EY1176" s="24"/>
      <c r="EZ1176" s="24"/>
      <c r="FA1176" s="24"/>
      <c r="FB1176" s="24"/>
      <c r="FC1176" s="24"/>
      <c r="FD1176" s="24"/>
      <c r="FE1176" s="24"/>
      <c r="FF1176" s="24"/>
      <c r="FG1176" s="24"/>
      <c r="FH1176" s="24"/>
      <c r="FI1176" s="24"/>
      <c r="FJ1176" s="24"/>
      <c r="FK1176" s="24"/>
      <c r="FL1176" s="24"/>
      <c r="FM1176" s="24"/>
      <c r="FN1176" s="24"/>
      <c r="FO1176" s="24"/>
      <c r="FP1176" s="24"/>
      <c r="FQ1176" s="24"/>
      <c r="FR1176" s="24"/>
      <c r="FS1176" s="24"/>
      <c r="FT1176" s="24"/>
      <c r="FU1176" s="24"/>
      <c r="FV1176" s="24"/>
      <c r="FW1176" s="24"/>
      <c r="FX1176" s="24"/>
      <c r="FY1176" s="24"/>
      <c r="FZ1176" s="24"/>
      <c r="GA1176" s="24"/>
      <c r="GB1176" s="24"/>
      <c r="GC1176" s="24"/>
      <c r="GD1176" s="24"/>
      <c r="GE1176" s="24"/>
      <c r="GF1176" s="24"/>
    </row>
    <row r="1177" spans="1:188" x14ac:dyDescent="0.2">
      <c r="A1177" s="24"/>
      <c r="B1177" s="24"/>
      <c r="C1177" s="24"/>
      <c r="D1177" s="24"/>
      <c r="E1177" s="24"/>
      <c r="F1177" s="24"/>
      <c r="G1177" s="24"/>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c r="CA1177" s="24"/>
      <c r="CB1177" s="24"/>
      <c r="CC1177" s="24"/>
      <c r="CD1177" s="24"/>
      <c r="CE1177" s="24"/>
      <c r="CF1177" s="24"/>
      <c r="CG1177" s="24"/>
      <c r="CH1177" s="24"/>
      <c r="CI1177" s="24"/>
      <c r="CJ1177" s="24"/>
      <c r="CK1177" s="24"/>
      <c r="CL1177" s="24"/>
      <c r="CM1177" s="24"/>
      <c r="CN1177" s="24"/>
      <c r="CO1177" s="24"/>
      <c r="CP1177" s="24"/>
      <c r="CQ1177" s="24"/>
      <c r="CR1177" s="24"/>
      <c r="CS1177" s="24"/>
      <c r="CT1177" s="24"/>
      <c r="CU1177" s="24"/>
      <c r="CV1177" s="24"/>
      <c r="CW1177" s="24"/>
      <c r="CX1177" s="24"/>
      <c r="CY1177" s="24"/>
      <c r="CZ1177" s="24"/>
      <c r="DA1177" s="24"/>
      <c r="DB1177" s="24"/>
      <c r="DC1177" s="24"/>
      <c r="DD1177" s="24"/>
      <c r="DE1177" s="24"/>
      <c r="DF1177" s="24"/>
      <c r="DG1177" s="24"/>
      <c r="DH1177" s="24"/>
      <c r="DI1177" s="24"/>
      <c r="DJ1177" s="24"/>
      <c r="DK1177" s="24"/>
      <c r="DL1177" s="24"/>
      <c r="DM1177" s="24"/>
      <c r="DN1177" s="24"/>
      <c r="DO1177" s="24"/>
      <c r="DP1177" s="24"/>
      <c r="DQ1177" s="24"/>
      <c r="DR1177" s="24"/>
      <c r="DS1177" s="24"/>
      <c r="DT1177" s="24"/>
      <c r="DU1177" s="24"/>
      <c r="DV1177" s="24"/>
      <c r="DW1177" s="24"/>
      <c r="DX1177" s="24"/>
      <c r="DY1177" s="24"/>
      <c r="DZ1177" s="24"/>
      <c r="EA1177" s="24"/>
      <c r="EB1177" s="24"/>
      <c r="EC1177" s="24"/>
      <c r="ED1177" s="24"/>
      <c r="EE1177" s="24"/>
      <c r="EF1177" s="24"/>
      <c r="EG1177" s="24"/>
      <c r="EH1177" s="24"/>
      <c r="EI1177" s="24"/>
      <c r="EJ1177" s="24"/>
      <c r="EK1177" s="24"/>
      <c r="EL1177" s="24"/>
      <c r="EM1177" s="24"/>
      <c r="EN1177" s="24"/>
      <c r="EO1177" s="24"/>
      <c r="EP1177" s="24"/>
      <c r="EQ1177" s="24"/>
      <c r="ER1177" s="24"/>
      <c r="ES1177" s="24"/>
      <c r="ET1177" s="24"/>
      <c r="EU1177" s="24"/>
      <c r="EV1177" s="24"/>
      <c r="EW1177" s="24"/>
      <c r="EX1177" s="24"/>
      <c r="EY1177" s="24"/>
      <c r="EZ1177" s="24"/>
      <c r="FA1177" s="24"/>
      <c r="FB1177" s="24"/>
      <c r="FC1177" s="24"/>
      <c r="FD1177" s="24"/>
      <c r="FE1177" s="24"/>
      <c r="FF1177" s="24"/>
      <c r="FG1177" s="24"/>
      <c r="FH1177" s="24"/>
      <c r="FI1177" s="24"/>
      <c r="FJ1177" s="24"/>
      <c r="FK1177" s="24"/>
      <c r="FL1177" s="24"/>
      <c r="FM1177" s="24"/>
      <c r="FN1177" s="24"/>
      <c r="FO1177" s="24"/>
      <c r="FP1177" s="24"/>
      <c r="FQ1177" s="24"/>
      <c r="FR1177" s="24"/>
      <c r="FS1177" s="24"/>
      <c r="FT1177" s="24"/>
      <c r="FU1177" s="24"/>
      <c r="FV1177" s="24"/>
      <c r="FW1177" s="24"/>
      <c r="FX1177" s="24"/>
      <c r="FY1177" s="24"/>
      <c r="FZ1177" s="24"/>
      <c r="GA1177" s="24"/>
      <c r="GB1177" s="24"/>
      <c r="GC1177" s="24"/>
      <c r="GD1177" s="24"/>
      <c r="GE1177" s="24"/>
      <c r="GF1177" s="24"/>
    </row>
    <row r="1178" spans="1:188" x14ac:dyDescent="0.2">
      <c r="A1178" s="24"/>
      <c r="B1178" s="24"/>
      <c r="C1178" s="24"/>
      <c r="D1178" s="24"/>
      <c r="E1178" s="24"/>
      <c r="F1178" s="24"/>
      <c r="G1178" s="24"/>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24"/>
      <c r="BF1178" s="24"/>
      <c r="BG1178" s="24"/>
      <c r="BH1178" s="24"/>
      <c r="BI1178" s="24"/>
      <c r="BJ1178" s="24"/>
      <c r="BK1178" s="24"/>
      <c r="BL1178" s="24"/>
      <c r="BM1178" s="24"/>
      <c r="BN1178" s="24"/>
      <c r="BO1178" s="24"/>
      <c r="BP1178" s="24"/>
      <c r="BQ1178" s="24"/>
      <c r="BR1178" s="24"/>
      <c r="BS1178" s="24"/>
      <c r="BT1178" s="24"/>
      <c r="BU1178" s="24"/>
      <c r="BV1178" s="24"/>
      <c r="BW1178" s="24"/>
      <c r="BX1178" s="24"/>
      <c r="BY1178" s="24"/>
      <c r="BZ1178" s="24"/>
      <c r="CA1178" s="24"/>
      <c r="CB1178" s="24"/>
      <c r="CC1178" s="24"/>
      <c r="CD1178" s="24"/>
      <c r="CE1178" s="24"/>
      <c r="CF1178" s="24"/>
      <c r="CG1178" s="24"/>
      <c r="CH1178" s="24"/>
      <c r="CI1178" s="24"/>
      <c r="CJ1178" s="24"/>
      <c r="CK1178" s="24"/>
      <c r="CL1178" s="24"/>
      <c r="CM1178" s="24"/>
      <c r="CN1178" s="24"/>
      <c r="CO1178" s="24"/>
      <c r="CP1178" s="24"/>
      <c r="CQ1178" s="24"/>
      <c r="CR1178" s="24"/>
      <c r="CS1178" s="24"/>
      <c r="CT1178" s="24"/>
      <c r="CU1178" s="24"/>
      <c r="CV1178" s="24"/>
      <c r="CW1178" s="24"/>
      <c r="CX1178" s="24"/>
      <c r="CY1178" s="24"/>
      <c r="CZ1178" s="24"/>
      <c r="DA1178" s="24"/>
      <c r="DB1178" s="24"/>
      <c r="DC1178" s="24"/>
      <c r="DD1178" s="24"/>
      <c r="DE1178" s="24"/>
      <c r="DF1178" s="24"/>
      <c r="DG1178" s="24"/>
      <c r="DH1178" s="24"/>
      <c r="DI1178" s="24"/>
      <c r="DJ1178" s="24"/>
      <c r="DK1178" s="24"/>
      <c r="DL1178" s="24"/>
      <c r="DM1178" s="24"/>
      <c r="DN1178" s="24"/>
      <c r="DO1178" s="24"/>
      <c r="DP1178" s="24"/>
      <c r="DQ1178" s="24"/>
      <c r="DR1178" s="24"/>
      <c r="DS1178" s="24"/>
      <c r="DT1178" s="24"/>
      <c r="DU1178" s="24"/>
      <c r="DV1178" s="24"/>
      <c r="DW1178" s="24"/>
      <c r="DX1178" s="24"/>
      <c r="DY1178" s="24"/>
      <c r="DZ1178" s="24"/>
      <c r="EA1178" s="24"/>
      <c r="EB1178" s="24"/>
      <c r="EC1178" s="24"/>
      <c r="ED1178" s="24"/>
      <c r="EE1178" s="24"/>
      <c r="EF1178" s="24"/>
      <c r="EG1178" s="24"/>
      <c r="EH1178" s="24"/>
      <c r="EI1178" s="24"/>
      <c r="EJ1178" s="24"/>
      <c r="EK1178" s="24"/>
      <c r="EL1178" s="24"/>
      <c r="EM1178" s="24"/>
      <c r="EN1178" s="24"/>
      <c r="EO1178" s="24"/>
      <c r="EP1178" s="24"/>
      <c r="EQ1178" s="24"/>
      <c r="ER1178" s="24"/>
      <c r="ES1178" s="24"/>
      <c r="ET1178" s="24"/>
      <c r="EU1178" s="24"/>
      <c r="EV1178" s="24"/>
      <c r="EW1178" s="24"/>
      <c r="EX1178" s="24"/>
      <c r="EY1178" s="24"/>
      <c r="EZ1178" s="24"/>
      <c r="FA1178" s="24"/>
      <c r="FB1178" s="24"/>
      <c r="FC1178" s="24"/>
      <c r="FD1178" s="24"/>
      <c r="FE1178" s="24"/>
      <c r="FF1178" s="24"/>
      <c r="FG1178" s="24"/>
      <c r="FH1178" s="24"/>
      <c r="FI1178" s="24"/>
      <c r="FJ1178" s="24"/>
      <c r="FK1178" s="24"/>
      <c r="FL1178" s="24"/>
      <c r="FM1178" s="24"/>
      <c r="FN1178" s="24"/>
      <c r="FO1178" s="24"/>
      <c r="FP1178" s="24"/>
      <c r="FQ1178" s="24"/>
      <c r="FR1178" s="24"/>
      <c r="FS1178" s="24"/>
      <c r="FT1178" s="24"/>
      <c r="FU1178" s="24"/>
      <c r="FV1178" s="24"/>
      <c r="FW1178" s="24"/>
      <c r="FX1178" s="24"/>
      <c r="FY1178" s="24"/>
      <c r="FZ1178" s="24"/>
      <c r="GA1178" s="24"/>
      <c r="GB1178" s="24"/>
      <c r="GC1178" s="24"/>
      <c r="GD1178" s="24"/>
      <c r="GE1178" s="24"/>
      <c r="GF1178" s="24"/>
    </row>
  </sheetData>
  <pageMargins left="0.25" right="0.25" top="0.75" bottom="0.75" header="0.3" footer="0.3"/>
  <pageSetup scale="4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U1177"/>
  <sheetViews>
    <sheetView showGridLines="0" tabSelected="1" zoomScaleNormal="100" workbookViewId="0">
      <pane xSplit="2" ySplit="5" topLeftCell="C6" activePane="bottomRight" state="frozen"/>
      <selection pane="topRight" activeCell="H25" sqref="H25"/>
      <selection pane="bottomLeft" activeCell="H25" sqref="H25"/>
      <selection pane="bottomRight" activeCell="F28" sqref="F28"/>
    </sheetView>
  </sheetViews>
  <sheetFormatPr defaultColWidth="9.28515625" defaultRowHeight="14.25" outlineLevelCol="1" x14ac:dyDescent="0.2"/>
  <cols>
    <col min="1" max="1" width="9.28515625" style="154"/>
    <col min="2" max="2" width="50.28515625" style="155" customWidth="1"/>
    <col min="3" max="3" width="21.42578125" style="156" customWidth="1" outlineLevel="1"/>
    <col min="4" max="4" width="21.42578125" style="154" customWidth="1"/>
    <col min="5" max="5" width="21.42578125" style="156" customWidth="1" outlineLevel="1"/>
    <col min="6" max="6" width="20.28515625" style="156" bestFit="1" customWidth="1"/>
    <col min="7" max="16384" width="9.28515625" style="156"/>
  </cols>
  <sheetData>
    <row r="1" spans="1:229" ht="15" x14ac:dyDescent="0.25">
      <c r="A1" s="39" t="s">
        <v>207</v>
      </c>
    </row>
    <row r="2" spans="1:229" x14ac:dyDescent="0.2">
      <c r="A2" s="24" t="s">
        <v>57</v>
      </c>
    </row>
    <row r="3" spans="1:229" x14ac:dyDescent="0.2">
      <c r="C3" s="154" t="s">
        <v>92</v>
      </c>
      <c r="D3" s="154" t="s">
        <v>92</v>
      </c>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row>
    <row r="4" spans="1:229" ht="30" x14ac:dyDescent="0.25">
      <c r="A4" s="156"/>
      <c r="B4" s="39"/>
      <c r="C4" s="161" t="s">
        <v>38</v>
      </c>
      <c r="D4" s="170" t="s">
        <v>74</v>
      </c>
      <c r="E4" s="161" t="s">
        <v>38</v>
      </c>
      <c r="F4" s="170" t="s">
        <v>74</v>
      </c>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row>
    <row r="5" spans="1:229" ht="15" x14ac:dyDescent="0.25">
      <c r="A5" s="156"/>
      <c r="B5" s="39"/>
      <c r="C5" s="162">
        <v>43100</v>
      </c>
      <c r="D5" s="149">
        <v>43100</v>
      </c>
      <c r="E5" s="171" t="s">
        <v>200</v>
      </c>
      <c r="F5" s="149">
        <v>43465</v>
      </c>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row>
    <row r="6" spans="1:229" x14ac:dyDescent="0.2">
      <c r="A6" s="21"/>
      <c r="B6" s="35"/>
      <c r="C6" s="74"/>
      <c r="D6" s="59"/>
      <c r="E6" s="74"/>
      <c r="F6" s="59"/>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row>
    <row r="7" spans="1:229" x14ac:dyDescent="0.2">
      <c r="A7" s="35" t="s">
        <v>208</v>
      </c>
      <c r="B7" s="35"/>
      <c r="C7" s="172">
        <v>22.2</v>
      </c>
      <c r="D7" s="60">
        <v>-221.3</v>
      </c>
      <c r="E7" s="172">
        <v>-18</v>
      </c>
      <c r="F7" s="60">
        <v>-185.8</v>
      </c>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row>
    <row r="8" spans="1:229" x14ac:dyDescent="0.2">
      <c r="A8" s="35" t="s">
        <v>202</v>
      </c>
      <c r="B8" s="35"/>
      <c r="C8" s="74"/>
      <c r="D8" s="59"/>
      <c r="E8" s="74"/>
      <c r="F8" s="60"/>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row>
    <row r="9" spans="1:229" ht="15.75" x14ac:dyDescent="0.2">
      <c r="A9" s="58" t="s">
        <v>209</v>
      </c>
      <c r="B9" s="35"/>
      <c r="C9" s="173">
        <v>51.4</v>
      </c>
      <c r="D9" s="40">
        <v>192.5</v>
      </c>
      <c r="E9" s="173">
        <v>50.8</v>
      </c>
      <c r="F9" s="240">
        <v>205.8</v>
      </c>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row>
    <row r="10" spans="1:229" ht="15.75" x14ac:dyDescent="0.2">
      <c r="A10" s="58" t="s">
        <v>210</v>
      </c>
      <c r="B10" s="35"/>
      <c r="C10" s="173">
        <v>-3.2</v>
      </c>
      <c r="D10" s="40">
        <v>-8.1999999999999993</v>
      </c>
      <c r="E10" s="173">
        <v>-2.4</v>
      </c>
      <c r="F10" s="240">
        <v>47.1</v>
      </c>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row>
    <row r="11" spans="1:229" x14ac:dyDescent="0.2">
      <c r="A11" s="58" t="s">
        <v>206</v>
      </c>
      <c r="B11" s="35"/>
      <c r="C11" s="173">
        <v>113.5</v>
      </c>
      <c r="D11" s="40">
        <v>328.3</v>
      </c>
      <c r="E11" s="173">
        <v>70.599999999999994</v>
      </c>
      <c r="F11" s="60">
        <v>244.7</v>
      </c>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row>
    <row r="12" spans="1:229" x14ac:dyDescent="0.2">
      <c r="A12" s="58" t="s">
        <v>192</v>
      </c>
      <c r="B12" s="35"/>
      <c r="C12" s="173">
        <v>10.7</v>
      </c>
      <c r="D12" s="40">
        <v>27.1</v>
      </c>
      <c r="E12" s="173">
        <v>38.5</v>
      </c>
      <c r="F12" s="60">
        <v>63.4</v>
      </c>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row>
    <row r="13" spans="1:229" x14ac:dyDescent="0.2">
      <c r="A13" s="58" t="s">
        <v>193</v>
      </c>
      <c r="B13" s="35"/>
      <c r="C13" s="173">
        <v>11.7</v>
      </c>
      <c r="D13" s="40">
        <v>44</v>
      </c>
      <c r="E13" s="173">
        <v>2.2000000000000002</v>
      </c>
      <c r="F13" s="60">
        <v>33</v>
      </c>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row>
    <row r="14" spans="1:229" x14ac:dyDescent="0.2">
      <c r="A14" s="58" t="s">
        <v>194</v>
      </c>
      <c r="B14" s="35"/>
      <c r="C14" s="173">
        <v>5.7</v>
      </c>
      <c r="D14" s="40">
        <v>17.2</v>
      </c>
      <c r="E14" s="173">
        <v>2.5</v>
      </c>
      <c r="F14" s="60">
        <v>10</v>
      </c>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row>
    <row r="15" spans="1:229" ht="15.75" x14ac:dyDescent="0.2">
      <c r="A15" s="58" t="s">
        <v>211</v>
      </c>
      <c r="B15" s="35"/>
      <c r="C15" s="175">
        <v>-78.8</v>
      </c>
      <c r="D15" s="40">
        <v>-198</v>
      </c>
      <c r="E15" s="173">
        <v>-13.8</v>
      </c>
      <c r="F15" s="60">
        <v>-111.6</v>
      </c>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row>
    <row r="16" spans="1:229" ht="15" x14ac:dyDescent="0.25">
      <c r="A16" s="103" t="s">
        <v>212</v>
      </c>
      <c r="B16" s="103"/>
      <c r="C16" s="176">
        <f>SUM(C7:C15)</f>
        <v>133.19999999999993</v>
      </c>
      <c r="D16" s="176">
        <f>SUM(D7:D15)</f>
        <v>181.60000000000002</v>
      </c>
      <c r="E16" s="176">
        <f>SUM(E7:E15)</f>
        <v>130.39999999999998</v>
      </c>
      <c r="F16" s="176">
        <f>SUM(F7:F15)</f>
        <v>306.59999999999991</v>
      </c>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row>
    <row r="17" spans="1:229" x14ac:dyDescent="0.2">
      <c r="A17" s="20"/>
      <c r="B17" s="196" t="s">
        <v>213</v>
      </c>
      <c r="C17" s="120">
        <v>0.3</v>
      </c>
      <c r="D17" s="120">
        <v>0.3</v>
      </c>
      <c r="E17" s="120">
        <v>0.23</v>
      </c>
      <c r="F17" s="120">
        <v>0.23</v>
      </c>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row>
    <row r="18" spans="1:229" x14ac:dyDescent="0.2">
      <c r="A18" s="193" t="s">
        <v>195</v>
      </c>
      <c r="B18" s="194"/>
      <c r="C18" s="20"/>
      <c r="D18" s="20"/>
      <c r="E18" s="120"/>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row>
    <row r="19" spans="1:229" x14ac:dyDescent="0.2">
      <c r="A19" s="195" t="s">
        <v>214</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row>
    <row r="20" spans="1:229" ht="14.25" customHeight="1" x14ac:dyDescent="0.2">
      <c r="A20" s="195" t="s">
        <v>215</v>
      </c>
      <c r="B20" s="195"/>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row>
    <row r="21" spans="1:229" ht="14.25" customHeight="1" x14ac:dyDescent="0.2">
      <c r="A21" s="195" t="s">
        <v>216</v>
      </c>
      <c r="B21" s="195"/>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row>
    <row r="22" spans="1:229"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row>
    <row r="23" spans="1:229" x14ac:dyDescent="0.2">
      <c r="A23" s="24"/>
      <c r="B23" s="156"/>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row>
    <row r="24" spans="1:229" x14ac:dyDescent="0.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row>
    <row r="25" spans="1:229" x14ac:dyDescent="0.2">
      <c r="A25" s="24"/>
      <c r="B25" s="24"/>
      <c r="C25" s="24"/>
      <c r="D25" s="24"/>
      <c r="E25" s="24" t="s">
        <v>217</v>
      </c>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row>
    <row r="26" spans="1:229"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row>
    <row r="27" spans="1:229" x14ac:dyDescent="0.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row>
    <row r="28" spans="1:229"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row>
    <row r="29" spans="1:229"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row>
    <row r="30" spans="1:229"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row>
    <row r="31" spans="1:229" x14ac:dyDescent="0.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row>
    <row r="32" spans="1:229"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row>
    <row r="33" spans="1:229"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row>
    <row r="34" spans="1:229"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row>
    <row r="35" spans="1:229"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row>
    <row r="36" spans="1:229" x14ac:dyDescent="0.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row>
    <row r="37" spans="1:229"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row>
    <row r="38" spans="1:229"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row>
    <row r="39" spans="1:229"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row>
    <row r="40" spans="1:229"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row>
    <row r="41" spans="1:229"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row>
    <row r="42" spans="1:229"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row>
    <row r="43" spans="1:229"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row>
    <row r="44" spans="1:229"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row>
    <row r="45" spans="1:229"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row>
    <row r="46" spans="1:229"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row>
    <row r="47" spans="1:229"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row>
    <row r="48" spans="1:229"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row>
    <row r="49" spans="1:229"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row>
    <row r="50" spans="1:229"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row>
    <row r="51" spans="1:229"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row>
    <row r="52" spans="1:229"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row>
    <row r="53" spans="1:229"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row>
    <row r="54" spans="1:229"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row>
    <row r="55" spans="1:229"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row>
    <row r="56" spans="1:229"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row>
    <row r="57" spans="1:229"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row>
    <row r="58" spans="1:229"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row>
    <row r="59" spans="1:229"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row>
    <row r="60" spans="1:229"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row>
    <row r="61" spans="1:229"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row>
    <row r="62" spans="1:229"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row>
    <row r="63" spans="1:229"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row>
    <row r="64" spans="1:229"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row>
    <row r="65" spans="1:229"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row>
    <row r="66" spans="1:229"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row>
    <row r="67" spans="1:229"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row>
    <row r="68" spans="1:229"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row>
    <row r="69" spans="1:229"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row>
    <row r="70" spans="1:229"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row>
    <row r="71" spans="1:229"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row>
    <row r="72" spans="1:229"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row>
    <row r="73" spans="1:229"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row>
    <row r="74" spans="1:229"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row>
    <row r="75" spans="1:229"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row>
    <row r="76" spans="1:229"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row>
    <row r="77" spans="1:229"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row>
    <row r="78" spans="1:229"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row>
    <row r="79" spans="1:229"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row>
    <row r="80" spans="1:229"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row>
    <row r="81" spans="1:229"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row>
    <row r="82" spans="1:229"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row>
    <row r="83" spans="1:229"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row>
    <row r="84" spans="1:229"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row>
    <row r="85" spans="1:229"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row>
    <row r="86" spans="1:229"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row>
    <row r="87" spans="1:229"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row>
    <row r="88" spans="1:229"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row>
    <row r="89" spans="1:229"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row>
    <row r="90" spans="1:229"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row>
    <row r="91" spans="1:229"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row>
    <row r="92" spans="1:229"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row>
    <row r="93" spans="1:229"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row>
    <row r="94" spans="1:229"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row>
    <row r="95" spans="1:229"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row>
    <row r="96" spans="1:229"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row>
    <row r="97" spans="1:229"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row>
    <row r="98" spans="1:229"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row>
    <row r="99" spans="1:229"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row>
    <row r="100" spans="1:229"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row>
    <row r="101" spans="1:229"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row>
    <row r="102" spans="1:229"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row>
    <row r="103" spans="1:229"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row>
    <row r="104" spans="1:229"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row>
    <row r="105" spans="1:229"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row>
    <row r="106" spans="1:229"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row>
    <row r="107" spans="1:229"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row>
    <row r="108" spans="1:229"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row>
    <row r="109" spans="1:229"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row>
    <row r="110" spans="1:229"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row>
    <row r="111" spans="1:229"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row>
    <row r="112" spans="1:229"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row>
    <row r="113" spans="1:229"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row>
    <row r="114" spans="1:229"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row>
    <row r="115" spans="1:229"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row>
    <row r="116" spans="1:229"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row>
    <row r="117" spans="1:229"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row>
    <row r="118" spans="1:229"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row>
    <row r="119" spans="1:229"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row>
    <row r="120" spans="1:229"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row>
    <row r="121" spans="1:229"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row>
    <row r="122" spans="1:229"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row>
    <row r="123" spans="1:229"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row>
    <row r="124" spans="1:229"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row>
    <row r="125" spans="1:229"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row>
    <row r="126" spans="1:229"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row>
    <row r="127" spans="1:229"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row>
    <row r="128" spans="1:229"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row>
    <row r="129" spans="1:229"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row>
    <row r="130" spans="1:229"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row>
    <row r="131" spans="1:229"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row>
    <row r="132" spans="1:229"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row>
    <row r="133" spans="1:229"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row>
    <row r="134" spans="1:229"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row>
    <row r="135" spans="1:229"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row>
    <row r="136" spans="1:229"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row>
    <row r="137" spans="1:229"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row>
    <row r="138" spans="1:229"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row>
    <row r="139" spans="1:229"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row>
    <row r="140" spans="1:229"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row>
    <row r="141" spans="1:229"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row>
    <row r="142" spans="1:229"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row>
    <row r="143" spans="1:229"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row>
    <row r="144" spans="1:229"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row>
    <row r="145" spans="1:229"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row>
    <row r="146" spans="1:229"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row>
    <row r="147" spans="1:229"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row>
    <row r="148" spans="1:229"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row>
    <row r="149" spans="1:229"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row>
    <row r="150" spans="1:229"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row>
    <row r="151" spans="1:229"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row>
    <row r="152" spans="1:229"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row>
    <row r="153" spans="1:229"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row>
    <row r="154" spans="1:229"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row>
    <row r="155" spans="1:229"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row>
    <row r="156" spans="1:229"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row>
    <row r="157" spans="1:229"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row>
    <row r="158" spans="1:229"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row>
    <row r="159" spans="1:229"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row>
    <row r="160" spans="1:229"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row>
    <row r="161" spans="1:229"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row>
    <row r="162" spans="1:229"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row>
    <row r="163" spans="1:229"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row>
    <row r="164" spans="1:229"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row>
    <row r="165" spans="1:229"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row>
    <row r="166" spans="1:229"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row>
    <row r="167" spans="1:229"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row>
    <row r="168" spans="1:229"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row>
    <row r="169" spans="1:229"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row>
    <row r="170" spans="1:229"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row>
    <row r="171" spans="1:229"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row>
    <row r="172" spans="1:229"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row>
    <row r="173" spans="1:229"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row>
    <row r="174" spans="1:229"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row>
    <row r="175" spans="1:229"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row>
    <row r="176" spans="1:229"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row>
    <row r="177" spans="1:229"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row>
    <row r="178" spans="1:229"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row>
    <row r="179" spans="1:229"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row>
    <row r="180" spans="1:229"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row>
    <row r="181" spans="1:229"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row>
    <row r="182" spans="1:229"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row>
    <row r="183" spans="1:229"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row>
    <row r="184" spans="1:229"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row>
    <row r="185" spans="1:229"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row>
    <row r="186" spans="1:229"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row>
    <row r="187" spans="1:229"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row>
    <row r="188" spans="1:229"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row>
    <row r="189" spans="1:229"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row>
    <row r="190" spans="1:229"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row>
    <row r="191" spans="1:229"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row>
    <row r="192" spans="1:229"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row>
    <row r="193" spans="1:229"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row>
    <row r="194" spans="1:229"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row>
    <row r="195" spans="1:229"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row>
    <row r="196" spans="1:229"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row>
    <row r="197" spans="1:229"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row>
    <row r="198" spans="1:229"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row>
    <row r="199" spans="1:229"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row>
    <row r="200" spans="1:229"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row>
    <row r="201" spans="1:229"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row>
    <row r="202" spans="1:229"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row>
    <row r="203" spans="1:229"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row>
    <row r="204" spans="1:229"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row>
    <row r="205" spans="1:229"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row>
    <row r="206" spans="1:229"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row>
    <row r="207" spans="1:229"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row>
    <row r="208" spans="1:229"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row>
    <row r="209" spans="1:229"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row>
    <row r="210" spans="1:229"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row>
    <row r="211" spans="1:229"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row>
    <row r="212" spans="1:229"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row>
    <row r="213" spans="1:229"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row>
    <row r="214" spans="1:229"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row>
    <row r="215" spans="1:229"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row>
    <row r="216" spans="1:229"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row>
    <row r="217" spans="1:229"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row>
    <row r="218" spans="1:229"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row>
    <row r="219" spans="1:229"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row>
    <row r="220" spans="1:229"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row>
    <row r="221" spans="1:229"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row>
    <row r="222" spans="1:229"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row>
    <row r="223" spans="1:229"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row>
    <row r="224" spans="1:229"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row>
    <row r="225" spans="1:229"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row>
    <row r="226" spans="1:229"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row>
    <row r="227" spans="1:229"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row>
    <row r="228" spans="1:229"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row>
    <row r="229" spans="1:229"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row>
    <row r="230" spans="1:229"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row>
    <row r="231" spans="1:229"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row>
    <row r="232" spans="1:229"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row>
    <row r="233" spans="1:229"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row>
    <row r="234" spans="1:229"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row>
    <row r="235" spans="1:229"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row>
    <row r="236" spans="1:229"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row>
    <row r="237" spans="1:229"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row>
    <row r="238" spans="1:229"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row>
    <row r="239" spans="1:229"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row>
    <row r="240" spans="1:229"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row>
    <row r="241" spans="1:229"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row>
    <row r="242" spans="1:229"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row>
    <row r="243" spans="1:229"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row>
    <row r="244" spans="1:229"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row>
    <row r="245" spans="1:229"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row>
    <row r="246" spans="1:229"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row>
    <row r="247" spans="1:229"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row>
    <row r="248" spans="1:229"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row>
    <row r="249" spans="1:229"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row>
    <row r="250" spans="1:229"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row>
    <row r="251" spans="1:229"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row>
    <row r="252" spans="1:229"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row>
    <row r="253" spans="1:229"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row>
    <row r="254" spans="1:229"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row>
    <row r="255" spans="1:229"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row>
    <row r="256" spans="1:229"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row>
    <row r="257" spans="1:229"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row>
    <row r="258" spans="1:229"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row>
    <row r="259" spans="1:229"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row>
    <row r="260" spans="1:229"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row>
    <row r="261" spans="1:229"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row>
    <row r="262" spans="1:229"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row>
    <row r="263" spans="1:229"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row>
    <row r="264" spans="1:229"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row>
    <row r="265" spans="1:229"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row>
    <row r="266" spans="1:229"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row>
    <row r="267" spans="1:229"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row>
    <row r="268" spans="1:229"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row>
    <row r="269" spans="1:229"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row>
    <row r="270" spans="1:229"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row>
    <row r="271" spans="1:229"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row>
    <row r="272" spans="1:229"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row>
    <row r="273" spans="1:229"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row>
    <row r="274" spans="1:229"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row>
    <row r="275" spans="1:229"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row>
    <row r="276" spans="1:229"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row>
    <row r="277" spans="1:229"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row>
    <row r="278" spans="1:229"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row>
    <row r="279" spans="1:229"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row>
    <row r="280" spans="1:229"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row>
    <row r="281" spans="1:229"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row>
    <row r="282" spans="1:229"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row>
    <row r="283" spans="1:229"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row>
    <row r="284" spans="1:229"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row>
    <row r="285" spans="1:229"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row>
    <row r="286" spans="1:229"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row>
    <row r="287" spans="1:229"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row>
    <row r="288" spans="1:229"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row>
    <row r="289" spans="1:229"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row>
    <row r="290" spans="1:229"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row>
    <row r="291" spans="1:229"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row>
    <row r="292" spans="1:229"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row>
    <row r="293" spans="1:229"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row>
    <row r="294" spans="1:229"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row>
    <row r="295" spans="1:229"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row>
    <row r="296" spans="1:229"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row>
    <row r="297" spans="1:229"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row>
    <row r="298" spans="1:229"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row>
    <row r="299" spans="1:229"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row>
    <row r="300" spans="1:229"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row>
    <row r="301" spans="1:229"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row>
    <row r="302" spans="1:229"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row>
    <row r="303" spans="1:229"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row>
    <row r="304" spans="1:229"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row>
    <row r="305" spans="1:229"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row>
    <row r="306" spans="1:229"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row>
    <row r="307" spans="1:229"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row>
    <row r="308" spans="1:229"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row>
    <row r="309" spans="1:229"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row>
    <row r="310" spans="1:229"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row>
    <row r="311" spans="1:229"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row>
    <row r="312" spans="1:229"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row>
    <row r="313" spans="1:229"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row>
    <row r="314" spans="1:229"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row>
    <row r="315" spans="1:229"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row>
    <row r="316" spans="1:229"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row>
    <row r="317" spans="1:229"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row>
    <row r="318" spans="1:229"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row>
    <row r="319" spans="1:229"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row>
    <row r="320" spans="1:229"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row>
    <row r="321" spans="1:229"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row>
    <row r="322" spans="1:229"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row>
    <row r="323" spans="1:229"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row>
    <row r="324" spans="1:229"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row>
    <row r="325" spans="1:229"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row>
    <row r="326" spans="1:229"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row>
    <row r="327" spans="1:229"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row>
    <row r="328" spans="1:229"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row>
    <row r="329" spans="1:229"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row>
    <row r="330" spans="1:229"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row>
    <row r="331" spans="1:229"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row>
    <row r="332" spans="1:229"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row>
    <row r="333" spans="1:229"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row>
    <row r="334" spans="1:229"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row>
    <row r="335" spans="1:229"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row>
    <row r="336" spans="1:229"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row>
    <row r="337" spans="1:229"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row>
    <row r="338" spans="1:229"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row>
    <row r="339" spans="1:229"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row>
    <row r="340" spans="1:229"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row>
    <row r="341" spans="1:229"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row>
    <row r="342" spans="1:229"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row>
    <row r="343" spans="1:229"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row>
    <row r="344" spans="1:229"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row>
    <row r="345" spans="1:229"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row>
    <row r="346" spans="1:229"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row>
    <row r="347" spans="1:229"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row>
    <row r="348" spans="1:229"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row>
    <row r="349" spans="1:229"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row>
    <row r="350" spans="1:229"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row>
    <row r="351" spans="1:229"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row>
    <row r="352" spans="1:229"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row>
    <row r="353" spans="1:229"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row>
    <row r="354" spans="1:229"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row>
    <row r="355" spans="1:229"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row>
    <row r="356" spans="1:229"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row>
    <row r="357" spans="1:229"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row>
    <row r="358" spans="1:229"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row>
    <row r="359" spans="1:229"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row>
    <row r="360" spans="1:229"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row>
    <row r="361" spans="1:229"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row>
    <row r="362" spans="1:229"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row>
    <row r="363" spans="1:229"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row>
    <row r="364" spans="1:229"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row>
    <row r="365" spans="1:229"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row>
    <row r="366" spans="1:229"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row>
    <row r="367" spans="1:229"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row>
    <row r="368" spans="1:229"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row>
    <row r="369" spans="1:229"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row>
    <row r="370" spans="1:229"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row>
    <row r="371" spans="1:229"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row>
    <row r="372" spans="1:229"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row>
    <row r="373" spans="1:229"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row>
    <row r="374" spans="1:229"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row>
    <row r="375" spans="1:229"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row>
    <row r="376" spans="1:229"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row>
    <row r="377" spans="1:229"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row>
    <row r="378" spans="1:229"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row>
    <row r="379" spans="1:229"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row>
    <row r="380" spans="1:229"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c r="GH380" s="24"/>
      <c r="GI380" s="24"/>
      <c r="GJ380" s="24"/>
      <c r="GK380" s="24"/>
      <c r="GL380" s="24"/>
      <c r="GM380" s="24"/>
      <c r="GN380" s="24"/>
      <c r="GO380" s="24"/>
      <c r="GP380" s="24"/>
      <c r="GQ380" s="24"/>
      <c r="GR380" s="24"/>
      <c r="GS380" s="24"/>
      <c r="GT380" s="24"/>
      <c r="GU380" s="24"/>
      <c r="GV380" s="24"/>
      <c r="GW380" s="24"/>
      <c r="GX380" s="24"/>
      <c r="GY380" s="24"/>
      <c r="GZ380" s="24"/>
      <c r="HA380" s="24"/>
      <c r="HB380" s="24"/>
      <c r="HC380" s="24"/>
      <c r="HD380" s="24"/>
      <c r="HE380" s="24"/>
      <c r="HF380" s="24"/>
      <c r="HG380" s="24"/>
      <c r="HH380" s="24"/>
      <c r="HI380" s="24"/>
      <c r="HJ380" s="24"/>
      <c r="HK380" s="24"/>
      <c r="HL380" s="24"/>
      <c r="HM380" s="24"/>
      <c r="HN380" s="24"/>
      <c r="HO380" s="24"/>
      <c r="HP380" s="24"/>
      <c r="HQ380" s="24"/>
      <c r="HR380" s="24"/>
      <c r="HS380" s="24"/>
      <c r="HT380" s="24"/>
      <c r="HU380" s="24"/>
    </row>
    <row r="381" spans="1:229"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c r="GH381" s="24"/>
      <c r="GI381" s="24"/>
      <c r="GJ381" s="24"/>
      <c r="GK381" s="24"/>
      <c r="GL381" s="24"/>
      <c r="GM381" s="24"/>
      <c r="GN381" s="24"/>
      <c r="GO381" s="24"/>
      <c r="GP381" s="24"/>
      <c r="GQ381" s="24"/>
      <c r="GR381" s="24"/>
      <c r="GS381" s="24"/>
      <c r="GT381" s="24"/>
      <c r="GU381" s="24"/>
      <c r="GV381" s="24"/>
      <c r="GW381" s="24"/>
      <c r="GX381" s="24"/>
      <c r="GY381" s="24"/>
      <c r="GZ381" s="24"/>
      <c r="HA381" s="24"/>
      <c r="HB381" s="24"/>
      <c r="HC381" s="24"/>
      <c r="HD381" s="24"/>
      <c r="HE381" s="24"/>
      <c r="HF381" s="24"/>
      <c r="HG381" s="24"/>
      <c r="HH381" s="24"/>
      <c r="HI381" s="24"/>
      <c r="HJ381" s="24"/>
      <c r="HK381" s="24"/>
      <c r="HL381" s="24"/>
      <c r="HM381" s="24"/>
      <c r="HN381" s="24"/>
      <c r="HO381" s="24"/>
      <c r="HP381" s="24"/>
      <c r="HQ381" s="24"/>
      <c r="HR381" s="24"/>
      <c r="HS381" s="24"/>
      <c r="HT381" s="24"/>
      <c r="HU381" s="24"/>
    </row>
    <row r="382" spans="1:229"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c r="GH382" s="24"/>
      <c r="GI382" s="24"/>
      <c r="GJ382" s="24"/>
      <c r="GK382" s="24"/>
      <c r="GL382" s="24"/>
      <c r="GM382" s="24"/>
      <c r="GN382" s="24"/>
      <c r="GO382" s="24"/>
      <c r="GP382" s="24"/>
      <c r="GQ382" s="24"/>
      <c r="GR382" s="24"/>
      <c r="GS382" s="24"/>
      <c r="GT382" s="24"/>
      <c r="GU382" s="24"/>
      <c r="GV382" s="24"/>
      <c r="GW382" s="24"/>
      <c r="GX382" s="24"/>
      <c r="GY382" s="24"/>
      <c r="GZ382" s="24"/>
      <c r="HA382" s="24"/>
      <c r="HB382" s="24"/>
      <c r="HC382" s="24"/>
      <c r="HD382" s="24"/>
      <c r="HE382" s="24"/>
      <c r="HF382" s="24"/>
      <c r="HG382" s="24"/>
      <c r="HH382" s="24"/>
      <c r="HI382" s="24"/>
      <c r="HJ382" s="24"/>
      <c r="HK382" s="24"/>
      <c r="HL382" s="24"/>
      <c r="HM382" s="24"/>
      <c r="HN382" s="24"/>
      <c r="HO382" s="24"/>
      <c r="HP382" s="24"/>
      <c r="HQ382" s="24"/>
      <c r="HR382" s="24"/>
      <c r="HS382" s="24"/>
      <c r="HT382" s="24"/>
      <c r="HU382" s="24"/>
    </row>
    <row r="383" spans="1:229"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c r="GH383" s="24"/>
      <c r="GI383" s="24"/>
      <c r="GJ383" s="24"/>
      <c r="GK383" s="24"/>
      <c r="GL383" s="24"/>
      <c r="GM383" s="24"/>
      <c r="GN383" s="24"/>
      <c r="GO383" s="24"/>
      <c r="GP383" s="24"/>
      <c r="GQ383" s="24"/>
      <c r="GR383" s="24"/>
      <c r="GS383" s="24"/>
      <c r="GT383" s="24"/>
      <c r="GU383" s="24"/>
      <c r="GV383" s="24"/>
      <c r="GW383" s="24"/>
      <c r="GX383" s="24"/>
      <c r="GY383" s="24"/>
      <c r="GZ383" s="24"/>
      <c r="HA383" s="24"/>
      <c r="HB383" s="24"/>
      <c r="HC383" s="24"/>
      <c r="HD383" s="24"/>
      <c r="HE383" s="24"/>
      <c r="HF383" s="24"/>
      <c r="HG383" s="24"/>
      <c r="HH383" s="24"/>
      <c r="HI383" s="24"/>
      <c r="HJ383" s="24"/>
      <c r="HK383" s="24"/>
      <c r="HL383" s="24"/>
      <c r="HM383" s="24"/>
      <c r="HN383" s="24"/>
      <c r="HO383" s="24"/>
      <c r="HP383" s="24"/>
      <c r="HQ383" s="24"/>
      <c r="HR383" s="24"/>
      <c r="HS383" s="24"/>
      <c r="HT383" s="24"/>
      <c r="HU383" s="24"/>
    </row>
    <row r="384" spans="1:229"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c r="GH384" s="24"/>
      <c r="GI384" s="24"/>
      <c r="GJ384" s="24"/>
      <c r="GK384" s="24"/>
      <c r="GL384" s="24"/>
      <c r="GM384" s="24"/>
      <c r="GN384" s="24"/>
      <c r="GO384" s="24"/>
      <c r="GP384" s="24"/>
      <c r="GQ384" s="24"/>
      <c r="GR384" s="24"/>
      <c r="GS384" s="24"/>
      <c r="GT384" s="24"/>
      <c r="GU384" s="24"/>
      <c r="GV384" s="24"/>
      <c r="GW384" s="24"/>
      <c r="GX384" s="24"/>
      <c r="GY384" s="24"/>
      <c r="GZ384" s="24"/>
      <c r="HA384" s="24"/>
      <c r="HB384" s="24"/>
      <c r="HC384" s="24"/>
      <c r="HD384" s="24"/>
      <c r="HE384" s="24"/>
      <c r="HF384" s="24"/>
      <c r="HG384" s="24"/>
      <c r="HH384" s="24"/>
      <c r="HI384" s="24"/>
      <c r="HJ384" s="24"/>
      <c r="HK384" s="24"/>
      <c r="HL384" s="24"/>
      <c r="HM384" s="24"/>
      <c r="HN384" s="24"/>
      <c r="HO384" s="24"/>
      <c r="HP384" s="24"/>
      <c r="HQ384" s="24"/>
      <c r="HR384" s="24"/>
      <c r="HS384" s="24"/>
      <c r="HT384" s="24"/>
      <c r="HU384" s="24"/>
    </row>
    <row r="385" spans="1:187"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row>
    <row r="386" spans="1:187"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row>
    <row r="387" spans="1:187"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row>
    <row r="388" spans="1:187"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row>
    <row r="389" spans="1:187"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row>
    <row r="390" spans="1:187"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row>
    <row r="391" spans="1:187"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row>
    <row r="392" spans="1:187"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row>
    <row r="393" spans="1:187"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row>
    <row r="394" spans="1:187"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row>
    <row r="395" spans="1:187"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row>
    <row r="396" spans="1:187"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row>
    <row r="397" spans="1:187"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row>
    <row r="398" spans="1:187"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row>
    <row r="399" spans="1:187"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row>
    <row r="400" spans="1:187"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row>
    <row r="401" spans="1:187"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row>
    <row r="402" spans="1:187"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row>
    <row r="403" spans="1:187"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row>
    <row r="404" spans="1:187"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row>
    <row r="405" spans="1:187"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row>
    <row r="406" spans="1:187"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row>
    <row r="407" spans="1:187"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row>
    <row r="408" spans="1:187"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row>
    <row r="409" spans="1:187"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row>
    <row r="410" spans="1:187"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row>
    <row r="411" spans="1:187"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row>
    <row r="412" spans="1:187"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row>
    <row r="413" spans="1:187"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row>
    <row r="414" spans="1:187"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row>
    <row r="415" spans="1:187"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row>
    <row r="416" spans="1:187"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row>
    <row r="417" spans="1:187"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row>
    <row r="418" spans="1:187"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row>
    <row r="419" spans="1:187"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row>
    <row r="420" spans="1:187"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row>
    <row r="421" spans="1:187"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row>
    <row r="422" spans="1:187"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row>
    <row r="423" spans="1:187"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row>
    <row r="424" spans="1:187"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row>
    <row r="425" spans="1:187"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row>
    <row r="426" spans="1:187"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row>
    <row r="427" spans="1:187"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row>
    <row r="428" spans="1:187"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row>
    <row r="429" spans="1:187"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row>
    <row r="430" spans="1:187"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row>
    <row r="431" spans="1:187"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row>
    <row r="432" spans="1:187"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row>
    <row r="433" spans="1:187"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row>
    <row r="434" spans="1:187"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row>
    <row r="435" spans="1:187"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row>
    <row r="436" spans="1:187"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row>
    <row r="437" spans="1:187"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row>
    <row r="438" spans="1:187"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row>
    <row r="439" spans="1:187"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row>
    <row r="440" spans="1:187"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row>
    <row r="441" spans="1:187"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row>
    <row r="442" spans="1:187"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row>
    <row r="443" spans="1:187"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row>
    <row r="444" spans="1:187"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row>
    <row r="445" spans="1:187"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row>
    <row r="446" spans="1:187"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row>
    <row r="447" spans="1:187"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row>
    <row r="448" spans="1:187"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row>
    <row r="449" spans="1:187"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row>
    <row r="450" spans="1:187"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row>
    <row r="451" spans="1:187"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row>
    <row r="452" spans="1:187"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row>
    <row r="453" spans="1:187"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row>
    <row r="454" spans="1:187"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row>
    <row r="455" spans="1:187"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row>
    <row r="456" spans="1:187"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row>
    <row r="457" spans="1:187"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row>
    <row r="458" spans="1:187"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row>
    <row r="459" spans="1:187"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row>
    <row r="460" spans="1:187"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row>
    <row r="461" spans="1:187"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row>
    <row r="462" spans="1:187"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row>
    <row r="463" spans="1:187"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row>
    <row r="464" spans="1:187"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row>
    <row r="465" spans="1:187"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row>
    <row r="466" spans="1:187"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row>
    <row r="467" spans="1:187"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row>
    <row r="468" spans="1:187"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row>
    <row r="469" spans="1:187"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row>
    <row r="470" spans="1:187"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row>
    <row r="471" spans="1:187"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row>
    <row r="472" spans="1:187"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row>
    <row r="473" spans="1:187"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row>
    <row r="474" spans="1:187"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row>
    <row r="475" spans="1:187"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row>
    <row r="476" spans="1:187"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row>
    <row r="477" spans="1:187"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row>
    <row r="478" spans="1:187"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row>
    <row r="479" spans="1:187"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row>
    <row r="480" spans="1:187"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row>
    <row r="481" spans="1:187"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row>
    <row r="482" spans="1:187"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row>
    <row r="483" spans="1:187"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row>
    <row r="484" spans="1:187"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row>
    <row r="485" spans="1:187"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row>
    <row r="486" spans="1:187"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row>
    <row r="487" spans="1:187"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row>
    <row r="488" spans="1:187"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row>
    <row r="489" spans="1:187"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row>
    <row r="490" spans="1:187"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row>
    <row r="491" spans="1:187"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row>
    <row r="492" spans="1:187"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row>
    <row r="493" spans="1:187"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row>
    <row r="494" spans="1:187"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row>
    <row r="495" spans="1:187"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row>
    <row r="496" spans="1:187"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row>
    <row r="497" spans="1:187"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row>
    <row r="498" spans="1:187"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row>
    <row r="499" spans="1:187"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row>
    <row r="500" spans="1:187"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row>
    <row r="501" spans="1:187"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row>
    <row r="502" spans="1:187"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row>
    <row r="503" spans="1:187"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row>
    <row r="504" spans="1:187"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row>
    <row r="505" spans="1:187"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row>
    <row r="506" spans="1:187"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row>
    <row r="507" spans="1:187"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row>
    <row r="508" spans="1:187"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row>
    <row r="509" spans="1:187"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row>
    <row r="510" spans="1:187"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row>
    <row r="511" spans="1:187"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row>
    <row r="512" spans="1:187"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row>
    <row r="513" spans="1:187"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row>
    <row r="514" spans="1:187"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row>
    <row r="515" spans="1:187"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row>
    <row r="516" spans="1:187"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row>
    <row r="517" spans="1:187"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row>
    <row r="518" spans="1:187"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row>
    <row r="519" spans="1:187"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row>
    <row r="520" spans="1:187"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row>
    <row r="521" spans="1:187"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row>
    <row r="522" spans="1:187"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row>
    <row r="523" spans="1:187"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row>
    <row r="524" spans="1:187"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row>
    <row r="525" spans="1:187"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row>
    <row r="526" spans="1:187"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row>
    <row r="527" spans="1:187"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row>
    <row r="528" spans="1:187"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row>
    <row r="529" spans="1:187"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row>
    <row r="530" spans="1:187"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row>
    <row r="531" spans="1:187"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row>
    <row r="532" spans="1:187"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row>
    <row r="533" spans="1:187"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row>
    <row r="534" spans="1:187"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row>
    <row r="535" spans="1:187"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row>
    <row r="536" spans="1:187"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row>
    <row r="537" spans="1:187"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row>
    <row r="538" spans="1:187"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row>
    <row r="539" spans="1:187"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row>
    <row r="540" spans="1:187"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row>
    <row r="541" spans="1:187"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row>
    <row r="542" spans="1:187"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row>
    <row r="543" spans="1:187"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row>
    <row r="544" spans="1:187"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row>
    <row r="545" spans="1:187"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row>
    <row r="546" spans="1:187"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row>
    <row r="547" spans="1:187"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row>
    <row r="548" spans="1:187"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row>
    <row r="549" spans="1:187"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row>
    <row r="550" spans="1:187"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row>
    <row r="551" spans="1:187"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row>
    <row r="552" spans="1:187"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row>
    <row r="553" spans="1:187"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row>
    <row r="554" spans="1:187"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row>
    <row r="555" spans="1:187"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row>
    <row r="556" spans="1:187"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row>
    <row r="557" spans="1:187"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row>
    <row r="558" spans="1:187"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row>
    <row r="559" spans="1:187"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row>
    <row r="560" spans="1:187"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row>
    <row r="561" spans="1:187"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row>
    <row r="562" spans="1:187"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row>
    <row r="563" spans="1:187"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row>
    <row r="564" spans="1:187"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row>
    <row r="565" spans="1:187"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row>
    <row r="566" spans="1:187"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row>
    <row r="567" spans="1:187"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row>
    <row r="568" spans="1:187"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row>
    <row r="569" spans="1:187"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row>
    <row r="570" spans="1:187"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row>
    <row r="571" spans="1:187"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row>
    <row r="572" spans="1:187"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row>
    <row r="573" spans="1:187"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row>
    <row r="574" spans="1:187"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row>
    <row r="575" spans="1:187"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row>
    <row r="576" spans="1:187"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row>
    <row r="577" spans="1:187"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row>
    <row r="578" spans="1:187"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row>
    <row r="579" spans="1:187"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row>
    <row r="580" spans="1:187"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row>
    <row r="581" spans="1:187"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row>
    <row r="582" spans="1:187"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row>
    <row r="583" spans="1:187"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row>
    <row r="584" spans="1:187"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row>
    <row r="585" spans="1:187"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row>
    <row r="586" spans="1:187"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row>
    <row r="587" spans="1:187"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row>
    <row r="588" spans="1:187"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row>
    <row r="589" spans="1:187"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row>
    <row r="590" spans="1:187"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row>
    <row r="591" spans="1:187"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row>
    <row r="592" spans="1:187"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row>
    <row r="593" spans="1:187"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row>
    <row r="594" spans="1:187"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row>
    <row r="595" spans="1:187"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row>
    <row r="596" spans="1:187"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row>
    <row r="597" spans="1:187"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row>
    <row r="598" spans="1:187"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row>
    <row r="599" spans="1:187"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row>
    <row r="600" spans="1:187"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row>
    <row r="601" spans="1:187"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row>
    <row r="602" spans="1:187"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row>
    <row r="603" spans="1:187"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row>
    <row r="604" spans="1:187"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row>
    <row r="605" spans="1:187"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row>
    <row r="606" spans="1:187"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row>
    <row r="607" spans="1:187"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row>
    <row r="608" spans="1:187"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row>
    <row r="609" spans="1:187"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row>
    <row r="610" spans="1:187"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row>
    <row r="611" spans="1:187"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row>
    <row r="612" spans="1:187"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row>
    <row r="613" spans="1:187"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row>
    <row r="614" spans="1:187"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row>
    <row r="615" spans="1:187"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row>
    <row r="616" spans="1:187"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row>
    <row r="617" spans="1:187"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row>
    <row r="618" spans="1:187"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row>
    <row r="619" spans="1:187"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row>
    <row r="620" spans="1:187"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row>
    <row r="621" spans="1:187"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row>
    <row r="622" spans="1:187"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row>
    <row r="623" spans="1:187"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row>
    <row r="624" spans="1:187"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row>
    <row r="625" spans="1:187"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row>
    <row r="626" spans="1:187"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row>
    <row r="627" spans="1:187"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row>
    <row r="628" spans="1:187"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row>
    <row r="629" spans="1:187"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row>
    <row r="630" spans="1:187"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row>
    <row r="631" spans="1:187"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row>
    <row r="632" spans="1:187"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row>
    <row r="633" spans="1:187"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row>
    <row r="634" spans="1:187"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row>
    <row r="635" spans="1:187"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row>
    <row r="636" spans="1:187"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row>
    <row r="637" spans="1:187"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row>
    <row r="638" spans="1:187"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row>
    <row r="639" spans="1:187"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row>
    <row r="640" spans="1:187"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row>
    <row r="641" spans="1:187"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row>
    <row r="642" spans="1:187"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row>
    <row r="643" spans="1:187"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row>
    <row r="644" spans="1:187"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row>
    <row r="645" spans="1:187"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row>
    <row r="646" spans="1:187"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row>
    <row r="647" spans="1:187"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row>
    <row r="648" spans="1:187"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row>
    <row r="649" spans="1:187"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row>
    <row r="650" spans="1:187"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row>
    <row r="651" spans="1:187"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row>
    <row r="652" spans="1:187"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row>
    <row r="653" spans="1:187"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row>
    <row r="654" spans="1:187"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row>
    <row r="655" spans="1:187"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row>
    <row r="656" spans="1:187"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row>
    <row r="657" spans="1:187"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row>
    <row r="658" spans="1:187"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row>
    <row r="659" spans="1:187"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row>
    <row r="660" spans="1:187"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row>
    <row r="661" spans="1:187"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row>
    <row r="662" spans="1:187"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row>
    <row r="663" spans="1:187"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row>
    <row r="664" spans="1:187"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row>
    <row r="665" spans="1:187"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row>
    <row r="666" spans="1:187"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row>
    <row r="667" spans="1:187"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row>
    <row r="668" spans="1:187"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row>
    <row r="669" spans="1:187"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row>
    <row r="670" spans="1:187"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row>
    <row r="671" spans="1:187"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row>
    <row r="672" spans="1:187"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row>
    <row r="673" spans="1:187"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row>
    <row r="674" spans="1:187"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row>
    <row r="675" spans="1:187"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row>
    <row r="676" spans="1:187"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row>
    <row r="677" spans="1:187"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row>
    <row r="678" spans="1:187"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row>
    <row r="679" spans="1:187"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row>
    <row r="680" spans="1:187"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row>
    <row r="681" spans="1:187"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row>
    <row r="682" spans="1:187"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row>
    <row r="683" spans="1:187"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row>
    <row r="684" spans="1:187"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row>
    <row r="685" spans="1:187"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row>
    <row r="686" spans="1:187"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row>
    <row r="687" spans="1:187"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row>
    <row r="688" spans="1:187"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row>
    <row r="689" spans="1:187"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row>
    <row r="690" spans="1:187"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row>
    <row r="691" spans="1:187"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row>
    <row r="692" spans="1:187"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row>
    <row r="693" spans="1:187"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row>
    <row r="694" spans="1:187"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row>
    <row r="695" spans="1:187"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row>
    <row r="696" spans="1:187"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row>
    <row r="697" spans="1:187"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row>
    <row r="698" spans="1:187"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row>
    <row r="699" spans="1:187"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row>
    <row r="700" spans="1:187"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row>
    <row r="701" spans="1:187"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row>
    <row r="702" spans="1:187"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row>
    <row r="703" spans="1:187"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row>
    <row r="704" spans="1:187"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row>
    <row r="705" spans="1:187"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row>
    <row r="706" spans="1:187"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row>
    <row r="707" spans="1:187"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row>
    <row r="708" spans="1:187"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row>
    <row r="709" spans="1:187"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row>
    <row r="710" spans="1:187"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row>
    <row r="711" spans="1:187"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row>
    <row r="712" spans="1:187"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row>
    <row r="713" spans="1:187"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row>
    <row r="714" spans="1:187"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row>
    <row r="715" spans="1:187"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row>
    <row r="716" spans="1:187"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row>
    <row r="717" spans="1:187"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row>
    <row r="718" spans="1:187"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row>
    <row r="719" spans="1:187"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row>
    <row r="720" spans="1:187"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row>
    <row r="721" spans="1:187"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row>
    <row r="722" spans="1:187"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row>
    <row r="723" spans="1:187"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row>
    <row r="724" spans="1:187"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row>
    <row r="725" spans="1:187"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row>
    <row r="726" spans="1:187"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row>
    <row r="727" spans="1:187"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row>
    <row r="728" spans="1:187"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row>
    <row r="729" spans="1:187"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row>
    <row r="730" spans="1:187"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row>
    <row r="731" spans="1:187"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row>
    <row r="732" spans="1:187"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row>
    <row r="733" spans="1:187"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row>
    <row r="734" spans="1:187"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row>
    <row r="735" spans="1:187"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row>
    <row r="736" spans="1:187"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row>
    <row r="737" spans="1:187"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row>
    <row r="738" spans="1:187"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row>
    <row r="739" spans="1:187"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row>
    <row r="740" spans="1:187"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row>
    <row r="741" spans="1:187"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row>
    <row r="742" spans="1:187"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row>
    <row r="743" spans="1:187"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row>
    <row r="744" spans="1:187"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row>
    <row r="745" spans="1:187"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row>
    <row r="746" spans="1:187"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row>
    <row r="747" spans="1:187"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row>
    <row r="748" spans="1:187"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row>
    <row r="749" spans="1:187"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row>
    <row r="750" spans="1:187"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row>
    <row r="751" spans="1:187"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row>
    <row r="752" spans="1:187"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row>
    <row r="753" spans="1:187"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row>
    <row r="754" spans="1:187"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row>
    <row r="755" spans="1:187"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row>
    <row r="756" spans="1:187"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row>
    <row r="757" spans="1:187"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row>
    <row r="758" spans="1:187"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row>
    <row r="759" spans="1:187"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row>
    <row r="760" spans="1:187"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row>
    <row r="761" spans="1:187"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row>
    <row r="762" spans="1:187"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row>
    <row r="763" spans="1:187"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row>
    <row r="764" spans="1:187"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row>
    <row r="765" spans="1:187"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row>
    <row r="766" spans="1:187"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row>
    <row r="767" spans="1:187"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row>
    <row r="768" spans="1:187"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row>
    <row r="769" spans="1:187"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row>
    <row r="770" spans="1:187"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row>
    <row r="771" spans="1:187"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row>
    <row r="772" spans="1:187"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row>
    <row r="773" spans="1:187"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row>
    <row r="774" spans="1:187"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row>
    <row r="775" spans="1:187"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row>
    <row r="776" spans="1:187"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row>
    <row r="777" spans="1:187"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row>
    <row r="778" spans="1:187"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row>
    <row r="779" spans="1:187"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row>
    <row r="780" spans="1:187"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row>
    <row r="781" spans="1:187"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row>
    <row r="782" spans="1:187"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row>
    <row r="783" spans="1:187"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row>
    <row r="784" spans="1:187"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row>
    <row r="785" spans="1:187"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row>
    <row r="786" spans="1:187"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row>
    <row r="787" spans="1:187"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row>
    <row r="788" spans="1:187"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row>
    <row r="789" spans="1:187"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row>
    <row r="790" spans="1:187"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row>
    <row r="791" spans="1:187"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row>
    <row r="792" spans="1:187"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row>
    <row r="793" spans="1:187"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row>
    <row r="794" spans="1:187"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row>
    <row r="795" spans="1:187"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row>
    <row r="796" spans="1:187"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row>
    <row r="797" spans="1:187"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row>
    <row r="798" spans="1:187"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row>
    <row r="799" spans="1:187"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row>
    <row r="800" spans="1:187"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row>
    <row r="801" spans="1:187"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row>
    <row r="802" spans="1:187"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row>
    <row r="803" spans="1:187"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row>
    <row r="804" spans="1:187"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row>
    <row r="805" spans="1:187"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row>
    <row r="806" spans="1:187"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row>
    <row r="807" spans="1:187"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row>
    <row r="808" spans="1:187"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row>
    <row r="809" spans="1:187"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row>
    <row r="810" spans="1:187"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row>
    <row r="811" spans="1:187"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row>
    <row r="812" spans="1:187"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row>
    <row r="813" spans="1:187"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row>
    <row r="814" spans="1:187"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row>
    <row r="815" spans="1:187"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row>
    <row r="816" spans="1:187"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row>
    <row r="817" spans="1:187"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row>
    <row r="818" spans="1:187"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row>
    <row r="819" spans="1:187"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row>
    <row r="820" spans="1:187"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row>
    <row r="821" spans="1:187"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row>
    <row r="822" spans="1:187"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row>
    <row r="823" spans="1:187"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row>
    <row r="824" spans="1:187"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row>
    <row r="825" spans="1:187"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row>
    <row r="826" spans="1:187"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row>
    <row r="827" spans="1:187"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row>
    <row r="828" spans="1:187"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row>
    <row r="829" spans="1:187"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row>
    <row r="830" spans="1:187"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row>
    <row r="831" spans="1:187"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row>
    <row r="832" spans="1:187"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row>
    <row r="833" spans="1:187"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row>
    <row r="834" spans="1:187"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row>
    <row r="835" spans="1:187"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row>
    <row r="836" spans="1:187"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row>
    <row r="837" spans="1:187"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row>
    <row r="838" spans="1:187"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row>
    <row r="839" spans="1:187"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row>
    <row r="840" spans="1:187"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row>
    <row r="841" spans="1:187"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row>
    <row r="842" spans="1:187"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row>
    <row r="843" spans="1:187"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row>
    <row r="844" spans="1:187"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row>
    <row r="845" spans="1:187"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row>
    <row r="846" spans="1:187"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row>
    <row r="847" spans="1:187"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row>
    <row r="848" spans="1:187"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row>
    <row r="849" spans="1:187"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row>
    <row r="850" spans="1:187"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row>
    <row r="851" spans="1:187"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row>
    <row r="852" spans="1:187"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row>
    <row r="853" spans="1:187"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row>
    <row r="854" spans="1:187"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row>
    <row r="855" spans="1:187"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row>
    <row r="856" spans="1:187"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row>
    <row r="857" spans="1:187"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row>
    <row r="858" spans="1:187"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row>
    <row r="859" spans="1:187"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row>
    <row r="860" spans="1:187"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row>
    <row r="861" spans="1:187"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row>
    <row r="862" spans="1:187"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row>
    <row r="863" spans="1:187"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row>
    <row r="864" spans="1:187"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row>
    <row r="865" spans="1:187"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row>
    <row r="866" spans="1:187"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row>
    <row r="867" spans="1:187"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row>
    <row r="868" spans="1:187"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row>
    <row r="869" spans="1:187"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row>
    <row r="870" spans="1:187"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row>
    <row r="871" spans="1:187"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row>
    <row r="872" spans="1:187"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row>
    <row r="873" spans="1:187"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row>
    <row r="874" spans="1:187"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row>
    <row r="875" spans="1:187"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row>
    <row r="876" spans="1:187"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row>
    <row r="877" spans="1:187"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row>
    <row r="878" spans="1:187"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row>
    <row r="879" spans="1:187"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row>
    <row r="880" spans="1:187"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row>
    <row r="881" spans="1:187"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row>
    <row r="882" spans="1:187"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row>
    <row r="883" spans="1:187"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row>
    <row r="884" spans="1:187"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row>
    <row r="885" spans="1:187"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row>
    <row r="886" spans="1:187"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row>
    <row r="887" spans="1:187"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row>
    <row r="888" spans="1:187"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row>
    <row r="889" spans="1:187"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row>
    <row r="890" spans="1:187"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row>
    <row r="891" spans="1:187"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row>
    <row r="892" spans="1:187"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row>
    <row r="893" spans="1:187"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row>
    <row r="894" spans="1:187"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row>
    <row r="895" spans="1:187"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row>
    <row r="896" spans="1:187"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row>
    <row r="897" spans="1:187"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row>
    <row r="898" spans="1:187"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row>
    <row r="899" spans="1:187"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row>
    <row r="900" spans="1:187"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row>
    <row r="901" spans="1:187"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row>
    <row r="902" spans="1:187"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row>
    <row r="903" spans="1:187"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row>
    <row r="904" spans="1:187"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row>
    <row r="905" spans="1:187"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row>
    <row r="906" spans="1:187"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row>
    <row r="907" spans="1:187"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row>
    <row r="908" spans="1:187"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row>
    <row r="909" spans="1:187"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row>
    <row r="910" spans="1:187"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row>
    <row r="911" spans="1:187"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row>
    <row r="912" spans="1:187"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row>
    <row r="913" spans="1:187"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row>
    <row r="914" spans="1:187"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row>
    <row r="915" spans="1:187"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row>
    <row r="916" spans="1:187"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row>
    <row r="917" spans="1:187"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row>
    <row r="918" spans="1:187"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row>
    <row r="919" spans="1:187"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row>
    <row r="920" spans="1:187"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row>
    <row r="921" spans="1:187"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row>
    <row r="922" spans="1:187"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row>
    <row r="923" spans="1:187"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row>
    <row r="924" spans="1:187"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row>
    <row r="925" spans="1:187"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row>
    <row r="926" spans="1:187"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row>
    <row r="927" spans="1:187"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row>
    <row r="928" spans="1:187"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row>
    <row r="929" spans="1:187"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row>
    <row r="930" spans="1:187"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row>
    <row r="931" spans="1:187"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row>
    <row r="932" spans="1:187"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row>
    <row r="933" spans="1:187"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row>
    <row r="934" spans="1:187"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row>
    <row r="935" spans="1:187"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row>
    <row r="936" spans="1:187"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row>
    <row r="937" spans="1:187"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row>
    <row r="938" spans="1:187"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row>
    <row r="939" spans="1:187"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row>
    <row r="940" spans="1:187"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row>
    <row r="941" spans="1:187"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row>
    <row r="942" spans="1:187"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row>
    <row r="943" spans="1:187"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row>
    <row r="944" spans="1:187"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row>
    <row r="945" spans="1:187"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row>
    <row r="946" spans="1:187"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row>
    <row r="947" spans="1:187"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row>
    <row r="948" spans="1:187"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row>
    <row r="949" spans="1:187"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row>
    <row r="950" spans="1:187"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row>
    <row r="951" spans="1:187"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row>
    <row r="952" spans="1:187"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row>
    <row r="953" spans="1:187"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row>
    <row r="954" spans="1:187"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row>
    <row r="955" spans="1:187"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row>
    <row r="956" spans="1:187"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row>
    <row r="957" spans="1:187"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row>
    <row r="958" spans="1:187"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row>
    <row r="959" spans="1:187"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row>
    <row r="960" spans="1:187"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row>
    <row r="961" spans="1:187"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row>
    <row r="962" spans="1:187"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row>
    <row r="963" spans="1:187"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row>
    <row r="964" spans="1:187"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row>
    <row r="965" spans="1:187"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row>
    <row r="966" spans="1:187"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row>
    <row r="967" spans="1:187"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row>
    <row r="968" spans="1:187"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row>
    <row r="969" spans="1:187"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row>
    <row r="970" spans="1:187"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row>
    <row r="971" spans="1:187"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row>
    <row r="972" spans="1:187"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row>
    <row r="973" spans="1:187"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row>
    <row r="974" spans="1:187"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row>
    <row r="975" spans="1:187"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row>
    <row r="976" spans="1:187"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row>
    <row r="977" spans="1:187"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row>
    <row r="978" spans="1:187"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row>
    <row r="979" spans="1:187"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row>
    <row r="980" spans="1:187"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row>
    <row r="981" spans="1:187"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row>
    <row r="982" spans="1:187"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row>
    <row r="983" spans="1:187"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row>
    <row r="984" spans="1:187"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row>
    <row r="985" spans="1:187"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row>
    <row r="986" spans="1:187"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row>
    <row r="987" spans="1:187"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row>
    <row r="988" spans="1:187"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row>
    <row r="989" spans="1:187"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row>
    <row r="990" spans="1:187"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row>
    <row r="991" spans="1:187"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row>
    <row r="992" spans="1:187"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row>
    <row r="993" spans="1:187"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row>
    <row r="994" spans="1:187"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row>
    <row r="995" spans="1:187"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row>
    <row r="996" spans="1:187"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row>
    <row r="997" spans="1:187"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row>
    <row r="998" spans="1:187"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row>
    <row r="999" spans="1:187"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row>
    <row r="1000" spans="1:187"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row>
    <row r="1001" spans="1:187" x14ac:dyDescent="0.2">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row>
    <row r="1002" spans="1:187" x14ac:dyDescent="0.2">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row>
    <row r="1003" spans="1:187" x14ac:dyDescent="0.2">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row>
    <row r="1004" spans="1:187" x14ac:dyDescent="0.2">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row>
    <row r="1005" spans="1:187" x14ac:dyDescent="0.2">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row>
    <row r="1006" spans="1:187" x14ac:dyDescent="0.2">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row>
    <row r="1007" spans="1:187" x14ac:dyDescent="0.2">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row>
    <row r="1008" spans="1:187" x14ac:dyDescent="0.2">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row>
    <row r="1009" spans="1:187" x14ac:dyDescent="0.2">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row>
    <row r="1010" spans="1:187" x14ac:dyDescent="0.2">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row>
    <row r="1011" spans="1:187" x14ac:dyDescent="0.2">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row>
    <row r="1012" spans="1:187" x14ac:dyDescent="0.2">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row>
    <row r="1013" spans="1:187" x14ac:dyDescent="0.2">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row>
    <row r="1014" spans="1:187" x14ac:dyDescent="0.2">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row>
    <row r="1015" spans="1:187" x14ac:dyDescent="0.2">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row>
    <row r="1016" spans="1:187" x14ac:dyDescent="0.2">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row>
    <row r="1017" spans="1:187" x14ac:dyDescent="0.2">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c r="CB1017" s="24"/>
      <c r="CC1017" s="24"/>
      <c r="CD1017" s="24"/>
      <c r="CE1017" s="24"/>
      <c r="CF1017" s="24"/>
      <c r="CG1017" s="24"/>
      <c r="CH1017" s="24"/>
      <c r="CI1017" s="24"/>
      <c r="CJ1017" s="24"/>
      <c r="CK1017" s="24"/>
      <c r="CL1017" s="24"/>
      <c r="CM1017" s="24"/>
      <c r="CN1017" s="24"/>
      <c r="CO1017" s="24"/>
      <c r="CP1017" s="24"/>
      <c r="CQ1017" s="24"/>
      <c r="CR1017" s="24"/>
      <c r="CS1017" s="24"/>
      <c r="CT1017" s="24"/>
      <c r="CU1017" s="24"/>
      <c r="CV1017" s="24"/>
      <c r="CW1017" s="24"/>
      <c r="CX1017" s="24"/>
      <c r="CY1017" s="24"/>
      <c r="CZ1017" s="24"/>
      <c r="DA1017" s="24"/>
      <c r="DB1017" s="24"/>
      <c r="DC1017" s="24"/>
      <c r="DD1017" s="24"/>
      <c r="DE1017" s="24"/>
      <c r="DF1017" s="24"/>
      <c r="DG1017" s="24"/>
      <c r="DH1017" s="24"/>
      <c r="DI1017" s="24"/>
      <c r="DJ1017" s="24"/>
      <c r="DK1017" s="24"/>
      <c r="DL1017" s="24"/>
      <c r="DM1017" s="24"/>
      <c r="DN1017" s="24"/>
      <c r="DO1017" s="24"/>
      <c r="DP1017" s="24"/>
      <c r="DQ1017" s="24"/>
      <c r="DR1017" s="24"/>
      <c r="DS1017" s="24"/>
      <c r="DT1017" s="24"/>
      <c r="DU1017" s="24"/>
      <c r="DV1017" s="24"/>
      <c r="DW1017" s="24"/>
      <c r="DX1017" s="24"/>
      <c r="DY1017" s="24"/>
      <c r="DZ1017" s="24"/>
      <c r="EA1017" s="24"/>
      <c r="EB1017" s="24"/>
      <c r="EC1017" s="24"/>
      <c r="ED1017" s="24"/>
      <c r="EE1017" s="24"/>
      <c r="EF1017" s="24"/>
      <c r="EG1017" s="24"/>
      <c r="EH1017" s="24"/>
      <c r="EI1017" s="24"/>
      <c r="EJ1017" s="24"/>
      <c r="EK1017" s="24"/>
      <c r="EL1017" s="24"/>
      <c r="EM1017" s="24"/>
      <c r="EN1017" s="24"/>
      <c r="EO1017" s="24"/>
      <c r="EP1017" s="24"/>
      <c r="EQ1017" s="24"/>
      <c r="ER1017" s="24"/>
      <c r="ES1017" s="24"/>
      <c r="ET1017" s="24"/>
      <c r="EU1017" s="24"/>
      <c r="EV1017" s="24"/>
      <c r="EW1017" s="24"/>
      <c r="EX1017" s="24"/>
      <c r="EY1017" s="24"/>
      <c r="EZ1017" s="24"/>
      <c r="FA1017" s="24"/>
      <c r="FB1017" s="24"/>
      <c r="FC1017" s="24"/>
      <c r="FD1017" s="24"/>
      <c r="FE1017" s="24"/>
      <c r="FF1017" s="24"/>
      <c r="FG1017" s="24"/>
      <c r="FH1017" s="24"/>
      <c r="FI1017" s="24"/>
      <c r="FJ1017" s="24"/>
      <c r="FK1017" s="24"/>
      <c r="FL1017" s="24"/>
      <c r="FM1017" s="24"/>
      <c r="FN1017" s="24"/>
      <c r="FO1017" s="24"/>
      <c r="FP1017" s="24"/>
      <c r="FQ1017" s="24"/>
      <c r="FR1017" s="24"/>
      <c r="FS1017" s="24"/>
      <c r="FT1017" s="24"/>
      <c r="FU1017" s="24"/>
      <c r="FV1017" s="24"/>
      <c r="FW1017" s="24"/>
      <c r="FX1017" s="24"/>
      <c r="FY1017" s="24"/>
      <c r="FZ1017" s="24"/>
      <c r="GA1017" s="24"/>
      <c r="GB1017" s="24"/>
      <c r="GC1017" s="24"/>
      <c r="GD1017" s="24"/>
      <c r="GE1017" s="24"/>
    </row>
    <row r="1018" spans="1:187" x14ac:dyDescent="0.2">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4"/>
      <c r="DE1018" s="24"/>
      <c r="DF1018" s="24"/>
      <c r="DG1018" s="24"/>
      <c r="DH1018" s="24"/>
      <c r="DI1018" s="24"/>
      <c r="DJ1018" s="24"/>
      <c r="DK1018" s="24"/>
      <c r="DL1018" s="24"/>
      <c r="DM1018" s="24"/>
      <c r="DN1018" s="24"/>
      <c r="DO1018" s="24"/>
      <c r="DP1018" s="24"/>
      <c r="DQ1018" s="24"/>
      <c r="DR1018" s="24"/>
      <c r="DS1018" s="24"/>
      <c r="DT1018" s="24"/>
      <c r="DU1018" s="24"/>
      <c r="DV1018" s="24"/>
      <c r="DW1018" s="24"/>
      <c r="DX1018" s="24"/>
      <c r="DY1018" s="24"/>
      <c r="DZ1018" s="24"/>
      <c r="EA1018" s="24"/>
      <c r="EB1018" s="24"/>
      <c r="EC1018" s="24"/>
      <c r="ED1018" s="24"/>
      <c r="EE1018" s="24"/>
      <c r="EF1018" s="24"/>
      <c r="EG1018" s="24"/>
      <c r="EH1018" s="24"/>
      <c r="EI1018" s="24"/>
      <c r="EJ1018" s="24"/>
      <c r="EK1018" s="24"/>
      <c r="EL1018" s="24"/>
      <c r="EM1018" s="24"/>
      <c r="EN1018" s="24"/>
      <c r="EO1018" s="24"/>
      <c r="EP1018" s="24"/>
      <c r="EQ1018" s="24"/>
      <c r="ER1018" s="24"/>
      <c r="ES1018" s="24"/>
      <c r="ET1018" s="24"/>
      <c r="EU1018" s="24"/>
      <c r="EV1018" s="24"/>
      <c r="EW1018" s="24"/>
      <c r="EX1018" s="24"/>
      <c r="EY1018" s="24"/>
      <c r="EZ1018" s="24"/>
      <c r="FA1018" s="24"/>
      <c r="FB1018" s="24"/>
      <c r="FC1018" s="24"/>
      <c r="FD1018" s="24"/>
      <c r="FE1018" s="24"/>
      <c r="FF1018" s="24"/>
      <c r="FG1018" s="24"/>
      <c r="FH1018" s="24"/>
      <c r="FI1018" s="24"/>
      <c r="FJ1018" s="24"/>
      <c r="FK1018" s="24"/>
      <c r="FL1018" s="24"/>
      <c r="FM1018" s="24"/>
      <c r="FN1018" s="24"/>
      <c r="FO1018" s="24"/>
      <c r="FP1018" s="24"/>
      <c r="FQ1018" s="24"/>
      <c r="FR1018" s="24"/>
      <c r="FS1018" s="24"/>
      <c r="FT1018" s="24"/>
      <c r="FU1018" s="24"/>
      <c r="FV1018" s="24"/>
      <c r="FW1018" s="24"/>
      <c r="FX1018" s="24"/>
      <c r="FY1018" s="24"/>
      <c r="FZ1018" s="24"/>
      <c r="GA1018" s="24"/>
      <c r="GB1018" s="24"/>
      <c r="GC1018" s="24"/>
      <c r="GD1018" s="24"/>
      <c r="GE1018" s="24"/>
    </row>
    <row r="1019" spans="1:187" x14ac:dyDescent="0.2">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c r="CB1019" s="24"/>
      <c r="CC1019" s="24"/>
      <c r="CD1019" s="24"/>
      <c r="CE1019" s="24"/>
      <c r="CF1019" s="24"/>
      <c r="CG1019" s="24"/>
      <c r="CH1019" s="24"/>
      <c r="CI1019" s="24"/>
      <c r="CJ1019" s="24"/>
      <c r="CK1019" s="24"/>
      <c r="CL1019" s="24"/>
      <c r="CM1019" s="24"/>
      <c r="CN1019" s="24"/>
      <c r="CO1019" s="24"/>
      <c r="CP1019" s="24"/>
      <c r="CQ1019" s="24"/>
      <c r="CR1019" s="24"/>
      <c r="CS1019" s="24"/>
      <c r="CT1019" s="24"/>
      <c r="CU1019" s="24"/>
      <c r="CV1019" s="24"/>
      <c r="CW1019" s="24"/>
      <c r="CX1019" s="24"/>
      <c r="CY1019" s="24"/>
      <c r="CZ1019" s="24"/>
      <c r="DA1019" s="24"/>
      <c r="DB1019" s="24"/>
      <c r="DC1019" s="24"/>
      <c r="DD1019" s="24"/>
      <c r="DE1019" s="24"/>
      <c r="DF1019" s="24"/>
      <c r="DG1019" s="24"/>
      <c r="DH1019" s="24"/>
      <c r="DI1019" s="24"/>
      <c r="DJ1019" s="24"/>
      <c r="DK1019" s="24"/>
      <c r="DL1019" s="24"/>
      <c r="DM1019" s="24"/>
      <c r="DN1019" s="24"/>
      <c r="DO1019" s="24"/>
      <c r="DP1019" s="24"/>
      <c r="DQ1019" s="24"/>
      <c r="DR1019" s="24"/>
      <c r="DS1019" s="24"/>
      <c r="DT1019" s="24"/>
      <c r="DU1019" s="24"/>
      <c r="DV1019" s="24"/>
      <c r="DW1019" s="24"/>
      <c r="DX1019" s="24"/>
      <c r="DY1019" s="24"/>
      <c r="DZ1019" s="24"/>
      <c r="EA1019" s="24"/>
      <c r="EB1019" s="24"/>
      <c r="EC1019" s="24"/>
      <c r="ED1019" s="24"/>
      <c r="EE1019" s="24"/>
      <c r="EF1019" s="24"/>
      <c r="EG1019" s="24"/>
      <c r="EH1019" s="24"/>
      <c r="EI1019" s="24"/>
      <c r="EJ1019" s="24"/>
      <c r="EK1019" s="24"/>
      <c r="EL1019" s="24"/>
      <c r="EM1019" s="24"/>
      <c r="EN1019" s="24"/>
      <c r="EO1019" s="24"/>
      <c r="EP1019" s="24"/>
      <c r="EQ1019" s="24"/>
      <c r="ER1019" s="24"/>
      <c r="ES1019" s="24"/>
      <c r="ET1019" s="24"/>
      <c r="EU1019" s="24"/>
      <c r="EV1019" s="24"/>
      <c r="EW1019" s="24"/>
      <c r="EX1019" s="24"/>
      <c r="EY1019" s="24"/>
      <c r="EZ1019" s="24"/>
      <c r="FA1019" s="24"/>
      <c r="FB1019" s="24"/>
      <c r="FC1019" s="24"/>
      <c r="FD1019" s="24"/>
      <c r="FE1019" s="24"/>
      <c r="FF1019" s="24"/>
      <c r="FG1019" s="24"/>
      <c r="FH1019" s="24"/>
      <c r="FI1019" s="24"/>
      <c r="FJ1019" s="24"/>
      <c r="FK1019" s="24"/>
      <c r="FL1019" s="24"/>
      <c r="FM1019" s="24"/>
      <c r="FN1019" s="24"/>
      <c r="FO1019" s="24"/>
      <c r="FP1019" s="24"/>
      <c r="FQ1019" s="24"/>
      <c r="FR1019" s="24"/>
      <c r="FS1019" s="24"/>
      <c r="FT1019" s="24"/>
      <c r="FU1019" s="24"/>
      <c r="FV1019" s="24"/>
      <c r="FW1019" s="24"/>
      <c r="FX1019" s="24"/>
      <c r="FY1019" s="24"/>
      <c r="FZ1019" s="24"/>
      <c r="GA1019" s="24"/>
      <c r="GB1019" s="24"/>
      <c r="GC1019" s="24"/>
      <c r="GD1019" s="24"/>
      <c r="GE1019" s="24"/>
    </row>
    <row r="1020" spans="1:187" x14ac:dyDescent="0.2">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c r="CB1020" s="24"/>
      <c r="CC1020" s="24"/>
      <c r="CD1020" s="24"/>
      <c r="CE1020" s="24"/>
      <c r="CF1020" s="24"/>
      <c r="CG1020" s="24"/>
      <c r="CH1020" s="24"/>
      <c r="CI1020" s="24"/>
      <c r="CJ1020" s="24"/>
      <c r="CK1020" s="24"/>
      <c r="CL1020" s="24"/>
      <c r="CM1020" s="24"/>
      <c r="CN1020" s="24"/>
      <c r="CO1020" s="24"/>
      <c r="CP1020" s="24"/>
      <c r="CQ1020" s="24"/>
      <c r="CR1020" s="24"/>
      <c r="CS1020" s="24"/>
      <c r="CT1020" s="24"/>
      <c r="CU1020" s="24"/>
      <c r="CV1020" s="24"/>
      <c r="CW1020" s="24"/>
      <c r="CX1020" s="24"/>
      <c r="CY1020" s="24"/>
      <c r="CZ1020" s="24"/>
      <c r="DA1020" s="24"/>
      <c r="DB1020" s="24"/>
      <c r="DC1020" s="24"/>
      <c r="DD1020" s="24"/>
      <c r="DE1020" s="24"/>
      <c r="DF1020" s="24"/>
      <c r="DG1020" s="24"/>
      <c r="DH1020" s="24"/>
      <c r="DI1020" s="24"/>
      <c r="DJ1020" s="24"/>
      <c r="DK1020" s="24"/>
      <c r="DL1020" s="24"/>
      <c r="DM1020" s="24"/>
      <c r="DN1020" s="24"/>
      <c r="DO1020" s="24"/>
      <c r="DP1020" s="24"/>
      <c r="DQ1020" s="24"/>
      <c r="DR1020" s="24"/>
      <c r="DS1020" s="24"/>
      <c r="DT1020" s="24"/>
      <c r="DU1020" s="24"/>
      <c r="DV1020" s="24"/>
      <c r="DW1020" s="24"/>
      <c r="DX1020" s="24"/>
      <c r="DY1020" s="24"/>
      <c r="DZ1020" s="24"/>
      <c r="EA1020" s="24"/>
      <c r="EB1020" s="24"/>
      <c r="EC1020" s="24"/>
      <c r="ED1020" s="24"/>
      <c r="EE1020" s="24"/>
      <c r="EF1020" s="24"/>
      <c r="EG1020" s="24"/>
      <c r="EH1020" s="24"/>
      <c r="EI1020" s="24"/>
      <c r="EJ1020" s="24"/>
      <c r="EK1020" s="24"/>
      <c r="EL1020" s="24"/>
      <c r="EM1020" s="24"/>
      <c r="EN1020" s="24"/>
      <c r="EO1020" s="24"/>
      <c r="EP1020" s="24"/>
      <c r="EQ1020" s="24"/>
      <c r="ER1020" s="24"/>
      <c r="ES1020" s="24"/>
      <c r="ET1020" s="24"/>
      <c r="EU1020" s="24"/>
      <c r="EV1020" s="24"/>
      <c r="EW1020" s="24"/>
      <c r="EX1020" s="24"/>
      <c r="EY1020" s="24"/>
      <c r="EZ1020" s="24"/>
      <c r="FA1020" s="24"/>
      <c r="FB1020" s="24"/>
      <c r="FC1020" s="24"/>
      <c r="FD1020" s="24"/>
      <c r="FE1020" s="24"/>
      <c r="FF1020" s="24"/>
      <c r="FG1020" s="24"/>
      <c r="FH1020" s="24"/>
      <c r="FI1020" s="24"/>
      <c r="FJ1020" s="24"/>
      <c r="FK1020" s="24"/>
      <c r="FL1020" s="24"/>
      <c r="FM1020" s="24"/>
      <c r="FN1020" s="24"/>
      <c r="FO1020" s="24"/>
      <c r="FP1020" s="24"/>
      <c r="FQ1020" s="24"/>
      <c r="FR1020" s="24"/>
      <c r="FS1020" s="24"/>
      <c r="FT1020" s="24"/>
      <c r="FU1020" s="24"/>
      <c r="FV1020" s="24"/>
      <c r="FW1020" s="24"/>
      <c r="FX1020" s="24"/>
      <c r="FY1020" s="24"/>
      <c r="FZ1020" s="24"/>
      <c r="GA1020" s="24"/>
      <c r="GB1020" s="24"/>
      <c r="GC1020" s="24"/>
      <c r="GD1020" s="24"/>
      <c r="GE1020" s="24"/>
    </row>
    <row r="1021" spans="1:187" x14ac:dyDescent="0.2">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c r="CB1021" s="24"/>
      <c r="CC1021" s="24"/>
      <c r="CD1021" s="24"/>
      <c r="CE1021" s="24"/>
      <c r="CF1021" s="24"/>
      <c r="CG1021" s="24"/>
      <c r="CH1021" s="24"/>
      <c r="CI1021" s="24"/>
      <c r="CJ1021" s="24"/>
      <c r="CK1021" s="24"/>
      <c r="CL1021" s="24"/>
      <c r="CM1021" s="24"/>
      <c r="CN1021" s="24"/>
      <c r="CO1021" s="24"/>
      <c r="CP1021" s="24"/>
      <c r="CQ1021" s="24"/>
      <c r="CR1021" s="24"/>
      <c r="CS1021" s="24"/>
      <c r="CT1021" s="24"/>
      <c r="CU1021" s="24"/>
      <c r="CV1021" s="24"/>
      <c r="CW1021" s="24"/>
      <c r="CX1021" s="24"/>
      <c r="CY1021" s="24"/>
      <c r="CZ1021" s="24"/>
      <c r="DA1021" s="24"/>
      <c r="DB1021" s="24"/>
      <c r="DC1021" s="24"/>
      <c r="DD1021" s="24"/>
      <c r="DE1021" s="24"/>
      <c r="DF1021" s="24"/>
      <c r="DG1021" s="24"/>
      <c r="DH1021" s="24"/>
      <c r="DI1021" s="24"/>
      <c r="DJ1021" s="24"/>
      <c r="DK1021" s="24"/>
      <c r="DL1021" s="24"/>
      <c r="DM1021" s="24"/>
      <c r="DN1021" s="24"/>
      <c r="DO1021" s="24"/>
      <c r="DP1021" s="24"/>
      <c r="DQ1021" s="24"/>
      <c r="DR1021" s="24"/>
      <c r="DS1021" s="24"/>
      <c r="DT1021" s="24"/>
      <c r="DU1021" s="24"/>
      <c r="DV1021" s="24"/>
      <c r="DW1021" s="24"/>
      <c r="DX1021" s="24"/>
      <c r="DY1021" s="24"/>
      <c r="DZ1021" s="24"/>
      <c r="EA1021" s="24"/>
      <c r="EB1021" s="24"/>
      <c r="EC1021" s="24"/>
      <c r="ED1021" s="24"/>
      <c r="EE1021" s="24"/>
      <c r="EF1021" s="24"/>
      <c r="EG1021" s="24"/>
      <c r="EH1021" s="24"/>
      <c r="EI1021" s="24"/>
      <c r="EJ1021" s="24"/>
      <c r="EK1021" s="24"/>
      <c r="EL1021" s="24"/>
      <c r="EM1021" s="24"/>
      <c r="EN1021" s="24"/>
      <c r="EO1021" s="24"/>
      <c r="EP1021" s="24"/>
      <c r="EQ1021" s="24"/>
      <c r="ER1021" s="24"/>
      <c r="ES1021" s="24"/>
      <c r="ET1021" s="24"/>
      <c r="EU1021" s="24"/>
      <c r="EV1021" s="24"/>
      <c r="EW1021" s="24"/>
      <c r="EX1021" s="24"/>
      <c r="EY1021" s="24"/>
      <c r="EZ1021" s="24"/>
      <c r="FA1021" s="24"/>
      <c r="FB1021" s="24"/>
      <c r="FC1021" s="24"/>
      <c r="FD1021" s="24"/>
      <c r="FE1021" s="24"/>
      <c r="FF1021" s="24"/>
      <c r="FG1021" s="24"/>
      <c r="FH1021" s="24"/>
      <c r="FI1021" s="24"/>
      <c r="FJ1021" s="24"/>
      <c r="FK1021" s="24"/>
      <c r="FL1021" s="24"/>
      <c r="FM1021" s="24"/>
      <c r="FN1021" s="24"/>
      <c r="FO1021" s="24"/>
      <c r="FP1021" s="24"/>
      <c r="FQ1021" s="24"/>
      <c r="FR1021" s="24"/>
      <c r="FS1021" s="24"/>
      <c r="FT1021" s="24"/>
      <c r="FU1021" s="24"/>
      <c r="FV1021" s="24"/>
      <c r="FW1021" s="24"/>
      <c r="FX1021" s="24"/>
      <c r="FY1021" s="24"/>
      <c r="FZ1021" s="24"/>
      <c r="GA1021" s="24"/>
      <c r="GB1021" s="24"/>
      <c r="GC1021" s="24"/>
      <c r="GD1021" s="24"/>
      <c r="GE1021" s="24"/>
    </row>
    <row r="1022" spans="1:187" x14ac:dyDescent="0.2">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4"/>
      <c r="DE1022" s="24"/>
      <c r="DF1022" s="24"/>
      <c r="DG1022" s="24"/>
      <c r="DH1022" s="24"/>
      <c r="DI1022" s="24"/>
      <c r="DJ1022" s="24"/>
      <c r="DK1022" s="24"/>
      <c r="DL1022" s="24"/>
      <c r="DM1022" s="24"/>
      <c r="DN1022" s="24"/>
      <c r="DO1022" s="24"/>
      <c r="DP1022" s="24"/>
      <c r="DQ1022" s="24"/>
      <c r="DR1022" s="24"/>
      <c r="DS1022" s="24"/>
      <c r="DT1022" s="24"/>
      <c r="DU1022" s="24"/>
      <c r="DV1022" s="24"/>
      <c r="DW1022" s="24"/>
      <c r="DX1022" s="24"/>
      <c r="DY1022" s="24"/>
      <c r="DZ1022" s="24"/>
      <c r="EA1022" s="24"/>
      <c r="EB1022" s="24"/>
      <c r="EC1022" s="24"/>
      <c r="ED1022" s="24"/>
      <c r="EE1022" s="24"/>
      <c r="EF1022" s="24"/>
      <c r="EG1022" s="24"/>
      <c r="EH1022" s="24"/>
      <c r="EI1022" s="24"/>
      <c r="EJ1022" s="24"/>
      <c r="EK1022" s="24"/>
      <c r="EL1022" s="24"/>
      <c r="EM1022" s="24"/>
      <c r="EN1022" s="24"/>
      <c r="EO1022" s="24"/>
      <c r="EP1022" s="24"/>
      <c r="EQ1022" s="24"/>
      <c r="ER1022" s="24"/>
      <c r="ES1022" s="24"/>
      <c r="ET1022" s="24"/>
      <c r="EU1022" s="24"/>
      <c r="EV1022" s="24"/>
      <c r="EW1022" s="24"/>
      <c r="EX1022" s="24"/>
      <c r="EY1022" s="24"/>
      <c r="EZ1022" s="24"/>
      <c r="FA1022" s="24"/>
      <c r="FB1022" s="24"/>
      <c r="FC1022" s="24"/>
      <c r="FD1022" s="24"/>
      <c r="FE1022" s="24"/>
      <c r="FF1022" s="24"/>
      <c r="FG1022" s="24"/>
      <c r="FH1022" s="24"/>
      <c r="FI1022" s="24"/>
      <c r="FJ1022" s="24"/>
      <c r="FK1022" s="24"/>
      <c r="FL1022" s="24"/>
      <c r="FM1022" s="24"/>
      <c r="FN1022" s="24"/>
      <c r="FO1022" s="24"/>
      <c r="FP1022" s="24"/>
      <c r="FQ1022" s="24"/>
      <c r="FR1022" s="24"/>
      <c r="FS1022" s="24"/>
      <c r="FT1022" s="24"/>
      <c r="FU1022" s="24"/>
      <c r="FV1022" s="24"/>
      <c r="FW1022" s="24"/>
      <c r="FX1022" s="24"/>
      <c r="FY1022" s="24"/>
      <c r="FZ1022" s="24"/>
      <c r="GA1022" s="24"/>
      <c r="GB1022" s="24"/>
      <c r="GC1022" s="24"/>
      <c r="GD1022" s="24"/>
      <c r="GE1022" s="24"/>
    </row>
    <row r="1023" spans="1:187" x14ac:dyDescent="0.2">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c r="CB1023" s="24"/>
      <c r="CC1023" s="24"/>
      <c r="CD1023" s="24"/>
      <c r="CE1023" s="24"/>
      <c r="CF1023" s="24"/>
      <c r="CG1023" s="24"/>
      <c r="CH1023" s="24"/>
      <c r="CI1023" s="24"/>
      <c r="CJ1023" s="24"/>
      <c r="CK1023" s="24"/>
      <c r="CL1023" s="24"/>
      <c r="CM1023" s="24"/>
      <c r="CN1023" s="24"/>
      <c r="CO1023" s="24"/>
      <c r="CP1023" s="24"/>
      <c r="CQ1023" s="24"/>
      <c r="CR1023" s="24"/>
      <c r="CS1023" s="24"/>
      <c r="CT1023" s="24"/>
      <c r="CU1023" s="24"/>
      <c r="CV1023" s="24"/>
      <c r="CW1023" s="24"/>
      <c r="CX1023" s="24"/>
      <c r="CY1023" s="24"/>
      <c r="CZ1023" s="24"/>
      <c r="DA1023" s="24"/>
      <c r="DB1023" s="24"/>
      <c r="DC1023" s="24"/>
      <c r="DD1023" s="24"/>
      <c r="DE1023" s="24"/>
      <c r="DF1023" s="24"/>
      <c r="DG1023" s="24"/>
      <c r="DH1023" s="24"/>
      <c r="DI1023" s="24"/>
      <c r="DJ1023" s="24"/>
      <c r="DK1023" s="24"/>
      <c r="DL1023" s="24"/>
      <c r="DM1023" s="24"/>
      <c r="DN1023" s="24"/>
      <c r="DO1023" s="24"/>
      <c r="DP1023" s="24"/>
      <c r="DQ1023" s="24"/>
      <c r="DR1023" s="24"/>
      <c r="DS1023" s="24"/>
      <c r="DT1023" s="24"/>
      <c r="DU1023" s="24"/>
      <c r="DV1023" s="24"/>
      <c r="DW1023" s="24"/>
      <c r="DX1023" s="24"/>
      <c r="DY1023" s="24"/>
      <c r="DZ1023" s="24"/>
      <c r="EA1023" s="24"/>
      <c r="EB1023" s="24"/>
      <c r="EC1023" s="24"/>
      <c r="ED1023" s="24"/>
      <c r="EE1023" s="24"/>
      <c r="EF1023" s="24"/>
      <c r="EG1023" s="24"/>
      <c r="EH1023" s="24"/>
      <c r="EI1023" s="24"/>
      <c r="EJ1023" s="24"/>
      <c r="EK1023" s="24"/>
      <c r="EL1023" s="24"/>
      <c r="EM1023" s="24"/>
      <c r="EN1023" s="24"/>
      <c r="EO1023" s="24"/>
      <c r="EP1023" s="24"/>
      <c r="EQ1023" s="24"/>
      <c r="ER1023" s="24"/>
      <c r="ES1023" s="24"/>
      <c r="ET1023" s="24"/>
      <c r="EU1023" s="24"/>
      <c r="EV1023" s="24"/>
      <c r="EW1023" s="24"/>
      <c r="EX1023" s="24"/>
      <c r="EY1023" s="24"/>
      <c r="EZ1023" s="24"/>
      <c r="FA1023" s="24"/>
      <c r="FB1023" s="24"/>
      <c r="FC1023" s="24"/>
      <c r="FD1023" s="24"/>
      <c r="FE1023" s="24"/>
      <c r="FF1023" s="24"/>
      <c r="FG1023" s="24"/>
      <c r="FH1023" s="24"/>
      <c r="FI1023" s="24"/>
      <c r="FJ1023" s="24"/>
      <c r="FK1023" s="24"/>
      <c r="FL1023" s="24"/>
      <c r="FM1023" s="24"/>
      <c r="FN1023" s="24"/>
      <c r="FO1023" s="24"/>
      <c r="FP1023" s="24"/>
      <c r="FQ1023" s="24"/>
      <c r="FR1023" s="24"/>
      <c r="FS1023" s="24"/>
      <c r="FT1023" s="24"/>
      <c r="FU1023" s="24"/>
      <c r="FV1023" s="24"/>
      <c r="FW1023" s="24"/>
      <c r="FX1023" s="24"/>
      <c r="FY1023" s="24"/>
      <c r="FZ1023" s="24"/>
      <c r="GA1023" s="24"/>
      <c r="GB1023" s="24"/>
      <c r="GC1023" s="24"/>
      <c r="GD1023" s="24"/>
      <c r="GE1023" s="24"/>
    </row>
    <row r="1024" spans="1:187" x14ac:dyDescent="0.2">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c r="CB1024" s="24"/>
      <c r="CC1024" s="24"/>
      <c r="CD1024" s="24"/>
      <c r="CE1024" s="24"/>
      <c r="CF1024" s="24"/>
      <c r="CG1024" s="24"/>
      <c r="CH1024" s="24"/>
      <c r="CI1024" s="24"/>
      <c r="CJ1024" s="24"/>
      <c r="CK1024" s="24"/>
      <c r="CL1024" s="24"/>
      <c r="CM1024" s="24"/>
      <c r="CN1024" s="24"/>
      <c r="CO1024" s="24"/>
      <c r="CP1024" s="24"/>
      <c r="CQ1024" s="24"/>
      <c r="CR1024" s="24"/>
      <c r="CS1024" s="24"/>
      <c r="CT1024" s="24"/>
      <c r="CU1024" s="24"/>
      <c r="CV1024" s="24"/>
      <c r="CW1024" s="24"/>
      <c r="CX1024" s="24"/>
      <c r="CY1024" s="24"/>
      <c r="CZ1024" s="24"/>
      <c r="DA1024" s="24"/>
      <c r="DB1024" s="24"/>
      <c r="DC1024" s="24"/>
      <c r="DD1024" s="24"/>
      <c r="DE1024" s="24"/>
      <c r="DF1024" s="24"/>
      <c r="DG1024" s="24"/>
      <c r="DH1024" s="24"/>
      <c r="DI1024" s="24"/>
      <c r="DJ1024" s="24"/>
      <c r="DK1024" s="24"/>
      <c r="DL1024" s="24"/>
      <c r="DM1024" s="24"/>
      <c r="DN1024" s="24"/>
      <c r="DO1024" s="24"/>
      <c r="DP1024" s="24"/>
      <c r="DQ1024" s="24"/>
      <c r="DR1024" s="24"/>
      <c r="DS1024" s="24"/>
      <c r="DT1024" s="24"/>
      <c r="DU1024" s="24"/>
      <c r="DV1024" s="24"/>
      <c r="DW1024" s="24"/>
      <c r="DX1024" s="24"/>
      <c r="DY1024" s="24"/>
      <c r="DZ1024" s="24"/>
      <c r="EA1024" s="24"/>
      <c r="EB1024" s="24"/>
      <c r="EC1024" s="24"/>
      <c r="ED1024" s="24"/>
      <c r="EE1024" s="24"/>
      <c r="EF1024" s="24"/>
      <c r="EG1024" s="24"/>
      <c r="EH1024" s="24"/>
      <c r="EI1024" s="24"/>
      <c r="EJ1024" s="24"/>
      <c r="EK1024" s="24"/>
      <c r="EL1024" s="24"/>
      <c r="EM1024" s="24"/>
      <c r="EN1024" s="24"/>
      <c r="EO1024" s="24"/>
      <c r="EP1024" s="24"/>
      <c r="EQ1024" s="24"/>
      <c r="ER1024" s="24"/>
      <c r="ES1024" s="24"/>
      <c r="ET1024" s="24"/>
      <c r="EU1024" s="24"/>
      <c r="EV1024" s="24"/>
      <c r="EW1024" s="24"/>
      <c r="EX1024" s="24"/>
      <c r="EY1024" s="24"/>
      <c r="EZ1024" s="24"/>
      <c r="FA1024" s="24"/>
      <c r="FB1024" s="24"/>
      <c r="FC1024" s="24"/>
      <c r="FD1024" s="24"/>
      <c r="FE1024" s="24"/>
      <c r="FF1024" s="24"/>
      <c r="FG1024" s="24"/>
      <c r="FH1024" s="24"/>
      <c r="FI1024" s="24"/>
      <c r="FJ1024" s="24"/>
      <c r="FK1024" s="24"/>
      <c r="FL1024" s="24"/>
      <c r="FM1024" s="24"/>
      <c r="FN1024" s="24"/>
      <c r="FO1024" s="24"/>
      <c r="FP1024" s="24"/>
      <c r="FQ1024" s="24"/>
      <c r="FR1024" s="24"/>
      <c r="FS1024" s="24"/>
      <c r="FT1024" s="24"/>
      <c r="FU1024" s="24"/>
      <c r="FV1024" s="24"/>
      <c r="FW1024" s="24"/>
      <c r="FX1024" s="24"/>
      <c r="FY1024" s="24"/>
      <c r="FZ1024" s="24"/>
      <c r="GA1024" s="24"/>
      <c r="GB1024" s="24"/>
      <c r="GC1024" s="24"/>
      <c r="GD1024" s="24"/>
      <c r="GE1024" s="24"/>
    </row>
    <row r="1025" spans="1:187" x14ac:dyDescent="0.2">
      <c r="A1025" s="24"/>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c r="CB1025" s="24"/>
      <c r="CC1025" s="24"/>
      <c r="CD1025" s="24"/>
      <c r="CE1025" s="24"/>
      <c r="CF1025" s="24"/>
      <c r="CG1025" s="24"/>
      <c r="CH1025" s="24"/>
      <c r="CI1025" s="24"/>
      <c r="CJ1025" s="24"/>
      <c r="CK1025" s="24"/>
      <c r="CL1025" s="24"/>
      <c r="CM1025" s="24"/>
      <c r="CN1025" s="24"/>
      <c r="CO1025" s="24"/>
      <c r="CP1025" s="24"/>
      <c r="CQ1025" s="24"/>
      <c r="CR1025" s="24"/>
      <c r="CS1025" s="24"/>
      <c r="CT1025" s="24"/>
      <c r="CU1025" s="24"/>
      <c r="CV1025" s="24"/>
      <c r="CW1025" s="24"/>
      <c r="CX1025" s="24"/>
      <c r="CY1025" s="24"/>
      <c r="CZ1025" s="24"/>
      <c r="DA1025" s="24"/>
      <c r="DB1025" s="24"/>
      <c r="DC1025" s="24"/>
      <c r="DD1025" s="24"/>
      <c r="DE1025" s="24"/>
      <c r="DF1025" s="24"/>
      <c r="DG1025" s="24"/>
      <c r="DH1025" s="24"/>
      <c r="DI1025" s="24"/>
      <c r="DJ1025" s="24"/>
      <c r="DK1025" s="24"/>
      <c r="DL1025" s="24"/>
      <c r="DM1025" s="24"/>
      <c r="DN1025" s="24"/>
      <c r="DO1025" s="24"/>
      <c r="DP1025" s="24"/>
      <c r="DQ1025" s="24"/>
      <c r="DR1025" s="24"/>
      <c r="DS1025" s="24"/>
      <c r="DT1025" s="24"/>
      <c r="DU1025" s="24"/>
      <c r="DV1025" s="24"/>
      <c r="DW1025" s="24"/>
      <c r="DX1025" s="24"/>
      <c r="DY1025" s="24"/>
      <c r="DZ1025" s="24"/>
      <c r="EA1025" s="24"/>
      <c r="EB1025" s="24"/>
      <c r="EC1025" s="24"/>
      <c r="ED1025" s="24"/>
      <c r="EE1025" s="24"/>
      <c r="EF1025" s="24"/>
      <c r="EG1025" s="24"/>
      <c r="EH1025" s="24"/>
      <c r="EI1025" s="24"/>
      <c r="EJ1025" s="24"/>
      <c r="EK1025" s="24"/>
      <c r="EL1025" s="24"/>
      <c r="EM1025" s="24"/>
      <c r="EN1025" s="24"/>
      <c r="EO1025" s="24"/>
      <c r="EP1025" s="24"/>
      <c r="EQ1025" s="24"/>
      <c r="ER1025" s="24"/>
      <c r="ES1025" s="24"/>
      <c r="ET1025" s="24"/>
      <c r="EU1025" s="24"/>
      <c r="EV1025" s="24"/>
      <c r="EW1025" s="24"/>
      <c r="EX1025" s="24"/>
      <c r="EY1025" s="24"/>
      <c r="EZ1025" s="24"/>
      <c r="FA1025" s="24"/>
      <c r="FB1025" s="24"/>
      <c r="FC1025" s="24"/>
      <c r="FD1025" s="24"/>
      <c r="FE1025" s="24"/>
      <c r="FF1025" s="24"/>
      <c r="FG1025" s="24"/>
      <c r="FH1025" s="24"/>
      <c r="FI1025" s="24"/>
      <c r="FJ1025" s="24"/>
      <c r="FK1025" s="24"/>
      <c r="FL1025" s="24"/>
      <c r="FM1025" s="24"/>
      <c r="FN1025" s="24"/>
      <c r="FO1025" s="24"/>
      <c r="FP1025" s="24"/>
      <c r="FQ1025" s="24"/>
      <c r="FR1025" s="24"/>
      <c r="FS1025" s="24"/>
      <c r="FT1025" s="24"/>
      <c r="FU1025" s="24"/>
      <c r="FV1025" s="24"/>
      <c r="FW1025" s="24"/>
      <c r="FX1025" s="24"/>
      <c r="FY1025" s="24"/>
      <c r="FZ1025" s="24"/>
      <c r="GA1025" s="24"/>
      <c r="GB1025" s="24"/>
      <c r="GC1025" s="24"/>
      <c r="GD1025" s="24"/>
      <c r="GE1025" s="24"/>
    </row>
    <row r="1026" spans="1:187" x14ac:dyDescent="0.2">
      <c r="A1026" s="24"/>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row>
    <row r="1027" spans="1:187" x14ac:dyDescent="0.2">
      <c r="A1027" s="24"/>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c r="CB1027" s="24"/>
      <c r="CC1027" s="24"/>
      <c r="CD1027" s="24"/>
      <c r="CE1027" s="24"/>
      <c r="CF1027" s="24"/>
      <c r="CG1027" s="24"/>
      <c r="CH1027" s="24"/>
      <c r="CI1027" s="24"/>
      <c r="CJ1027" s="24"/>
      <c r="CK1027" s="24"/>
      <c r="CL1027" s="24"/>
      <c r="CM1027" s="24"/>
      <c r="CN1027" s="24"/>
      <c r="CO1027" s="24"/>
      <c r="CP1027" s="24"/>
      <c r="CQ1027" s="24"/>
      <c r="CR1027" s="24"/>
      <c r="CS1027" s="24"/>
      <c r="CT1027" s="24"/>
      <c r="CU1027" s="24"/>
      <c r="CV1027" s="24"/>
      <c r="CW1027" s="24"/>
      <c r="CX1027" s="24"/>
      <c r="CY1027" s="24"/>
      <c r="CZ1027" s="24"/>
      <c r="DA1027" s="24"/>
      <c r="DB1027" s="24"/>
      <c r="DC1027" s="24"/>
      <c r="DD1027" s="24"/>
      <c r="DE1027" s="24"/>
      <c r="DF1027" s="24"/>
      <c r="DG1027" s="24"/>
      <c r="DH1027" s="24"/>
      <c r="DI1027" s="24"/>
      <c r="DJ1027" s="24"/>
      <c r="DK1027" s="24"/>
      <c r="DL1027" s="24"/>
      <c r="DM1027" s="24"/>
      <c r="DN1027" s="24"/>
      <c r="DO1027" s="24"/>
      <c r="DP1027" s="24"/>
      <c r="DQ1027" s="24"/>
      <c r="DR1027" s="24"/>
      <c r="DS1027" s="24"/>
      <c r="DT1027" s="24"/>
      <c r="DU1027" s="24"/>
      <c r="DV1027" s="24"/>
      <c r="DW1027" s="24"/>
      <c r="DX1027" s="24"/>
      <c r="DY1027" s="24"/>
      <c r="DZ1027" s="24"/>
      <c r="EA1027" s="24"/>
      <c r="EB1027" s="24"/>
      <c r="EC1027" s="24"/>
      <c r="ED1027" s="24"/>
      <c r="EE1027" s="24"/>
      <c r="EF1027" s="24"/>
      <c r="EG1027" s="24"/>
      <c r="EH1027" s="24"/>
      <c r="EI1027" s="24"/>
      <c r="EJ1027" s="24"/>
      <c r="EK1027" s="24"/>
      <c r="EL1027" s="24"/>
      <c r="EM1027" s="24"/>
      <c r="EN1027" s="24"/>
      <c r="EO1027" s="24"/>
      <c r="EP1027" s="24"/>
      <c r="EQ1027" s="24"/>
      <c r="ER1027" s="24"/>
      <c r="ES1027" s="24"/>
      <c r="ET1027" s="24"/>
      <c r="EU1027" s="24"/>
      <c r="EV1027" s="24"/>
      <c r="EW1027" s="24"/>
      <c r="EX1027" s="24"/>
      <c r="EY1027" s="24"/>
      <c r="EZ1027" s="24"/>
      <c r="FA1027" s="24"/>
      <c r="FB1027" s="24"/>
      <c r="FC1027" s="24"/>
      <c r="FD1027" s="24"/>
      <c r="FE1027" s="24"/>
      <c r="FF1027" s="24"/>
      <c r="FG1027" s="24"/>
      <c r="FH1027" s="24"/>
      <c r="FI1027" s="24"/>
      <c r="FJ1027" s="24"/>
      <c r="FK1027" s="24"/>
      <c r="FL1027" s="24"/>
      <c r="FM1027" s="24"/>
      <c r="FN1027" s="24"/>
      <c r="FO1027" s="24"/>
      <c r="FP1027" s="24"/>
      <c r="FQ1027" s="24"/>
      <c r="FR1027" s="24"/>
      <c r="FS1027" s="24"/>
      <c r="FT1027" s="24"/>
      <c r="FU1027" s="24"/>
      <c r="FV1027" s="24"/>
      <c r="FW1027" s="24"/>
      <c r="FX1027" s="24"/>
      <c r="FY1027" s="24"/>
      <c r="FZ1027" s="24"/>
      <c r="GA1027" s="24"/>
      <c r="GB1027" s="24"/>
      <c r="GC1027" s="24"/>
      <c r="GD1027" s="24"/>
      <c r="GE1027" s="24"/>
    </row>
    <row r="1028" spans="1:187" x14ac:dyDescent="0.2">
      <c r="A1028" s="24"/>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24"/>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24"/>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row>
    <row r="1029" spans="1:187" x14ac:dyDescent="0.2">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24"/>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24"/>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row>
    <row r="1030" spans="1:187" x14ac:dyDescent="0.2">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24"/>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24"/>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row>
    <row r="1031" spans="1:187" x14ac:dyDescent="0.2">
      <c r="A1031" s="24"/>
      <c r="B1031" s="24"/>
      <c r="C1031" s="24"/>
      <c r="D1031" s="24"/>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24"/>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24"/>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row>
    <row r="1032" spans="1:187" x14ac:dyDescent="0.2">
      <c r="A1032" s="24"/>
      <c r="B1032" s="24"/>
      <c r="C1032" s="24"/>
      <c r="D1032" s="24"/>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24"/>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24"/>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row>
    <row r="1033" spans="1:187" x14ac:dyDescent="0.2">
      <c r="A1033" s="24"/>
      <c r="B1033" s="24"/>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24"/>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24"/>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row>
    <row r="1034" spans="1:187" x14ac:dyDescent="0.2">
      <c r="A1034" s="24"/>
      <c r="B1034" s="24"/>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24"/>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24"/>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row>
    <row r="1035" spans="1:187" x14ac:dyDescent="0.2">
      <c r="A1035" s="24"/>
      <c r="B1035" s="24"/>
      <c r="C1035" s="24"/>
      <c r="D1035" s="24"/>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24"/>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24"/>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row>
    <row r="1036" spans="1:187" x14ac:dyDescent="0.2">
      <c r="A1036" s="24"/>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24"/>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24"/>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row>
    <row r="1037" spans="1:187" x14ac:dyDescent="0.2">
      <c r="A1037" s="24"/>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24"/>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24"/>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row>
    <row r="1038" spans="1:187" x14ac:dyDescent="0.2">
      <c r="A1038" s="24"/>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24"/>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24"/>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row>
    <row r="1039" spans="1:187" x14ac:dyDescent="0.2">
      <c r="A1039" s="24"/>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24"/>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24"/>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row>
    <row r="1040" spans="1:187" x14ac:dyDescent="0.2">
      <c r="A1040" s="24"/>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24"/>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24"/>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row>
    <row r="1041" spans="1:187" x14ac:dyDescent="0.2">
      <c r="A1041" s="24"/>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row>
    <row r="1042" spans="1:187" x14ac:dyDescent="0.2">
      <c r="A1042" s="24"/>
      <c r="B1042" s="24"/>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24"/>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24"/>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row>
    <row r="1043" spans="1:187" x14ac:dyDescent="0.2">
      <c r="A1043" s="24"/>
      <c r="B1043" s="24"/>
      <c r="C1043" s="24"/>
      <c r="D1043" s="24"/>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24"/>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24"/>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row>
    <row r="1044" spans="1:187" x14ac:dyDescent="0.2">
      <c r="A1044" s="24"/>
      <c r="B1044" s="24"/>
      <c r="C1044" s="24"/>
      <c r="D1044" s="24"/>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24"/>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24"/>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row>
    <row r="1045" spans="1:187" x14ac:dyDescent="0.2">
      <c r="A1045" s="24"/>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24"/>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24"/>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row>
    <row r="1046" spans="1:187" x14ac:dyDescent="0.2">
      <c r="A1046" s="24"/>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24"/>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24"/>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row>
    <row r="1047" spans="1:187" x14ac:dyDescent="0.2">
      <c r="A1047" s="24"/>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24"/>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24"/>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row>
    <row r="1048" spans="1:187" x14ac:dyDescent="0.2">
      <c r="A1048" s="24"/>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24"/>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24"/>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row>
    <row r="1049" spans="1:187" x14ac:dyDescent="0.2">
      <c r="A1049" s="24"/>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24"/>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24"/>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row>
    <row r="1050" spans="1:187" x14ac:dyDescent="0.2">
      <c r="A1050" s="24"/>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24"/>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24"/>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row>
    <row r="1051" spans="1:187" x14ac:dyDescent="0.2">
      <c r="A1051" s="24"/>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24"/>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24"/>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row>
    <row r="1052" spans="1:187" x14ac:dyDescent="0.2">
      <c r="A1052" s="24"/>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24"/>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24"/>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row>
    <row r="1053" spans="1:187" x14ac:dyDescent="0.2">
      <c r="A1053" s="24"/>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24"/>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24"/>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row>
    <row r="1054" spans="1:187" x14ac:dyDescent="0.2">
      <c r="A1054" s="24"/>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24"/>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24"/>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row>
    <row r="1055" spans="1:187" x14ac:dyDescent="0.2">
      <c r="A1055" s="24"/>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24"/>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24"/>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row>
    <row r="1056" spans="1:187" x14ac:dyDescent="0.2">
      <c r="A1056" s="24"/>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24"/>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24"/>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row>
    <row r="1057" spans="1:187" x14ac:dyDescent="0.2">
      <c r="A1057" s="24"/>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row>
    <row r="1058" spans="1:187" x14ac:dyDescent="0.2">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24"/>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24"/>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row>
    <row r="1059" spans="1:187" x14ac:dyDescent="0.2">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24"/>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24"/>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row>
    <row r="1060" spans="1:187" x14ac:dyDescent="0.2">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24"/>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24"/>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row>
    <row r="1061" spans="1:187" x14ac:dyDescent="0.2">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24"/>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24"/>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row>
    <row r="1062" spans="1:187" x14ac:dyDescent="0.2">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24"/>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24"/>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row>
    <row r="1063" spans="1:187" x14ac:dyDescent="0.2">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24"/>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24"/>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row>
    <row r="1064" spans="1:187" x14ac:dyDescent="0.2">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24"/>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24"/>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row>
    <row r="1065" spans="1:187" x14ac:dyDescent="0.2">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24"/>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24"/>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row>
    <row r="1066" spans="1:187" x14ac:dyDescent="0.2">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24"/>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24"/>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row>
    <row r="1067" spans="1:187" x14ac:dyDescent="0.2">
      <c r="A1067" s="24"/>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24"/>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24"/>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row>
    <row r="1068" spans="1:187" x14ac:dyDescent="0.2">
      <c r="A1068" s="24"/>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24"/>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24"/>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row>
    <row r="1069" spans="1:187" x14ac:dyDescent="0.2">
      <c r="A1069" s="24"/>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24"/>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24"/>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row>
    <row r="1070" spans="1:187" x14ac:dyDescent="0.2">
      <c r="A1070" s="24"/>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24"/>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24"/>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row>
    <row r="1071" spans="1:187" x14ac:dyDescent="0.2">
      <c r="A1071" s="24"/>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24"/>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24"/>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row>
    <row r="1072" spans="1:187" x14ac:dyDescent="0.2">
      <c r="A1072" s="24"/>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24"/>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24"/>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row>
    <row r="1073" spans="1:187" x14ac:dyDescent="0.2">
      <c r="A1073" s="24"/>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24"/>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24"/>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row>
    <row r="1074" spans="1:187" x14ac:dyDescent="0.2">
      <c r="A1074" s="24"/>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24"/>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24"/>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row>
    <row r="1075" spans="1:187" x14ac:dyDescent="0.2">
      <c r="A1075" s="24"/>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24"/>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24"/>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row>
    <row r="1076" spans="1:187" x14ac:dyDescent="0.2">
      <c r="A1076" s="24"/>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24"/>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24"/>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row>
    <row r="1077" spans="1:187" x14ac:dyDescent="0.2">
      <c r="A1077" s="24"/>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24"/>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24"/>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row>
    <row r="1078" spans="1:187" x14ac:dyDescent="0.2">
      <c r="A1078" s="24"/>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row>
    <row r="1079" spans="1:187" x14ac:dyDescent="0.2">
      <c r="A1079" s="24"/>
      <c r="B1079" s="24"/>
      <c r="C1079" s="24"/>
      <c r="D1079" s="24"/>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24"/>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24"/>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row>
    <row r="1080" spans="1:187" x14ac:dyDescent="0.2">
      <c r="A1080" s="24"/>
      <c r="B1080" s="24"/>
      <c r="C1080" s="24"/>
      <c r="D1080" s="24"/>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row>
    <row r="1081" spans="1:187" x14ac:dyDescent="0.2">
      <c r="A1081" s="24"/>
      <c r="B1081" s="24"/>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24"/>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24"/>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row>
    <row r="1082" spans="1:187" x14ac:dyDescent="0.2">
      <c r="A1082" s="24"/>
      <c r="B1082" s="24"/>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24"/>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24"/>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row>
    <row r="1083" spans="1:187" x14ac:dyDescent="0.2">
      <c r="A1083" s="24"/>
      <c r="B1083" s="24"/>
      <c r="C1083" s="24"/>
      <c r="D1083" s="24"/>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24"/>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24"/>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row>
    <row r="1084" spans="1:187" x14ac:dyDescent="0.2">
      <c r="A1084" s="24"/>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24"/>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24"/>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row>
    <row r="1085" spans="1:187" x14ac:dyDescent="0.2">
      <c r="A1085" s="24"/>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24"/>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24"/>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row>
    <row r="1086" spans="1:187" x14ac:dyDescent="0.2">
      <c r="A1086" s="24"/>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24"/>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24"/>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row>
    <row r="1087" spans="1:187" x14ac:dyDescent="0.2">
      <c r="A1087" s="24"/>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24"/>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24"/>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row>
    <row r="1088" spans="1:187" x14ac:dyDescent="0.2">
      <c r="A1088" s="24"/>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24"/>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24"/>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row>
    <row r="1089" spans="1:187" x14ac:dyDescent="0.2">
      <c r="A1089" s="24"/>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24"/>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24"/>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row>
    <row r="1090" spans="1:187" x14ac:dyDescent="0.2">
      <c r="A1090" s="24"/>
      <c r="B1090" s="24"/>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24"/>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24"/>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row>
    <row r="1091" spans="1:187" x14ac:dyDescent="0.2">
      <c r="A1091" s="24"/>
      <c r="B1091" s="24"/>
      <c r="C1091" s="24"/>
      <c r="D1091" s="24"/>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24"/>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24"/>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row>
    <row r="1092" spans="1:187" x14ac:dyDescent="0.2">
      <c r="A1092" s="24"/>
      <c r="B1092" s="24"/>
      <c r="C1092" s="24"/>
      <c r="D1092" s="24"/>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24"/>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24"/>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row>
    <row r="1093" spans="1:187" x14ac:dyDescent="0.2">
      <c r="A1093" s="24"/>
      <c r="B1093" s="24"/>
      <c r="C1093" s="24"/>
      <c r="D1093" s="24"/>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24"/>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24"/>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row>
    <row r="1094" spans="1:187" x14ac:dyDescent="0.2">
      <c r="A1094" s="24"/>
      <c r="B1094" s="24"/>
      <c r="C1094" s="24"/>
      <c r="D1094" s="24"/>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24"/>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24"/>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row>
    <row r="1095" spans="1:187" x14ac:dyDescent="0.2">
      <c r="A1095" s="24"/>
      <c r="B1095" s="24"/>
      <c r="C1095" s="24"/>
      <c r="D1095" s="24"/>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24"/>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24"/>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row>
    <row r="1096" spans="1:187" x14ac:dyDescent="0.2">
      <c r="A1096" s="24"/>
      <c r="B1096" s="24"/>
      <c r="C1096" s="24"/>
      <c r="D1096" s="24"/>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24"/>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24"/>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row>
    <row r="1097" spans="1:187" x14ac:dyDescent="0.2">
      <c r="A1097" s="24"/>
      <c r="B1097" s="24"/>
      <c r="C1097" s="24"/>
      <c r="D1097" s="24"/>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24"/>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24"/>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row>
    <row r="1098" spans="1:187" x14ac:dyDescent="0.2">
      <c r="A1098" s="24"/>
      <c r="B1098" s="24"/>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24"/>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24"/>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row>
    <row r="1099" spans="1:187" x14ac:dyDescent="0.2">
      <c r="A1099" s="24"/>
      <c r="B1099" s="24"/>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24"/>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24"/>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row>
    <row r="1100" spans="1:187" x14ac:dyDescent="0.2">
      <c r="A1100" s="24"/>
      <c r="B1100" s="24"/>
      <c r="C1100" s="24"/>
      <c r="D1100" s="24"/>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24"/>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24"/>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row>
    <row r="1101" spans="1:187" x14ac:dyDescent="0.2">
      <c r="A1101" s="24"/>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24"/>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24"/>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row>
    <row r="1102" spans="1:187" x14ac:dyDescent="0.2">
      <c r="A1102" s="24"/>
      <c r="B1102" s="24"/>
      <c r="C1102" s="24"/>
      <c r="D1102" s="24"/>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24"/>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24"/>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row>
    <row r="1103" spans="1:187" x14ac:dyDescent="0.2">
      <c r="A1103" s="24"/>
      <c r="B1103" s="24"/>
      <c r="C1103" s="24"/>
      <c r="D1103" s="24"/>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24"/>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24"/>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row>
    <row r="1104" spans="1:187" x14ac:dyDescent="0.2">
      <c r="A1104" s="24"/>
      <c r="B1104" s="24"/>
      <c r="C1104" s="24"/>
      <c r="D1104" s="24"/>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24"/>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24"/>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row>
    <row r="1105" spans="1:187" x14ac:dyDescent="0.2">
      <c r="A1105" s="24"/>
      <c r="B1105" s="24"/>
      <c r="C1105" s="24"/>
      <c r="D1105" s="24"/>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24"/>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24"/>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row>
    <row r="1106" spans="1:187" x14ac:dyDescent="0.2">
      <c r="A1106" s="24"/>
      <c r="B1106" s="24"/>
      <c r="C1106" s="24"/>
      <c r="D1106" s="24"/>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24"/>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24"/>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row>
    <row r="1107" spans="1:187" x14ac:dyDescent="0.2">
      <c r="A1107" s="24"/>
      <c r="B1107" s="24"/>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24"/>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24"/>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row>
    <row r="1108" spans="1:187" x14ac:dyDescent="0.2">
      <c r="A1108" s="24"/>
      <c r="B1108" s="24"/>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24"/>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24"/>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row>
    <row r="1109" spans="1:187" x14ac:dyDescent="0.2">
      <c r="A1109" s="24"/>
      <c r="B1109" s="24"/>
      <c r="C1109" s="24"/>
      <c r="D1109" s="24"/>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24"/>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24"/>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row>
    <row r="1110" spans="1:187" x14ac:dyDescent="0.2">
      <c r="A1110" s="24"/>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24"/>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24"/>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row>
    <row r="1111" spans="1:187" x14ac:dyDescent="0.2">
      <c r="A1111" s="24"/>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24"/>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24"/>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row>
    <row r="1112" spans="1:187" x14ac:dyDescent="0.2">
      <c r="A1112" s="24"/>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24"/>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24"/>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row>
    <row r="1113" spans="1:187" x14ac:dyDescent="0.2">
      <c r="A1113" s="24"/>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24"/>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24"/>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row>
    <row r="1114" spans="1:187" x14ac:dyDescent="0.2">
      <c r="A1114" s="24"/>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24"/>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24"/>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row>
    <row r="1115" spans="1:187" x14ac:dyDescent="0.2">
      <c r="A1115" s="24"/>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24"/>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24"/>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row>
    <row r="1116" spans="1:187" x14ac:dyDescent="0.2">
      <c r="A1116" s="24"/>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24"/>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24"/>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row>
    <row r="1117" spans="1:187" x14ac:dyDescent="0.2">
      <c r="A1117" s="24"/>
      <c r="B1117" s="24"/>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24"/>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24"/>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row>
    <row r="1118" spans="1:187" x14ac:dyDescent="0.2">
      <c r="A1118" s="24"/>
      <c r="B1118" s="24"/>
      <c r="C1118" s="24"/>
      <c r="D1118" s="24"/>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24"/>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24"/>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row>
    <row r="1119" spans="1:187" x14ac:dyDescent="0.2">
      <c r="A1119" s="24"/>
      <c r="B1119" s="24"/>
      <c r="C1119" s="24"/>
      <c r="D1119" s="24"/>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24"/>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24"/>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row>
    <row r="1120" spans="1:187" x14ac:dyDescent="0.2">
      <c r="A1120" s="24"/>
      <c r="B1120" s="24"/>
      <c r="C1120" s="24"/>
      <c r="D1120" s="24"/>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24"/>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24"/>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row>
    <row r="1121" spans="1:187" x14ac:dyDescent="0.2">
      <c r="A1121" s="24"/>
      <c r="B1121" s="24"/>
      <c r="C1121" s="24"/>
      <c r="D1121" s="24"/>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24"/>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24"/>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row>
    <row r="1122" spans="1:187" x14ac:dyDescent="0.2">
      <c r="A1122" s="24"/>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24"/>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24"/>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row>
    <row r="1123" spans="1:187" x14ac:dyDescent="0.2">
      <c r="A1123" s="24"/>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row>
    <row r="1124" spans="1:187" x14ac:dyDescent="0.2">
      <c r="A1124" s="24"/>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24"/>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24"/>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row>
    <row r="1125" spans="1:187" x14ac:dyDescent="0.2">
      <c r="A1125" s="24"/>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24"/>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24"/>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row>
    <row r="1126" spans="1:187" x14ac:dyDescent="0.2">
      <c r="A1126" s="24"/>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24"/>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24"/>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row>
    <row r="1127" spans="1:187" x14ac:dyDescent="0.2">
      <c r="A1127" s="24"/>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24"/>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24"/>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row>
    <row r="1128" spans="1:187" x14ac:dyDescent="0.2">
      <c r="A1128" s="24"/>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24"/>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24"/>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row>
    <row r="1129" spans="1:187" x14ac:dyDescent="0.2">
      <c r="A1129" s="24"/>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24"/>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24"/>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row>
    <row r="1130" spans="1:187" x14ac:dyDescent="0.2">
      <c r="A1130" s="24"/>
      <c r="B1130" s="24"/>
      <c r="C1130" s="24"/>
      <c r="D1130" s="24"/>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24"/>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24"/>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row>
    <row r="1131" spans="1:187" x14ac:dyDescent="0.2">
      <c r="A1131" s="24"/>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24"/>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24"/>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row>
    <row r="1132" spans="1:187" x14ac:dyDescent="0.2">
      <c r="A1132" s="24"/>
      <c r="B1132" s="24"/>
      <c r="C1132" s="24"/>
      <c r="D1132" s="24"/>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24"/>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24"/>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row>
    <row r="1133" spans="1:187" x14ac:dyDescent="0.2">
      <c r="A1133" s="24"/>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24"/>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24"/>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row>
    <row r="1134" spans="1:187" x14ac:dyDescent="0.2">
      <c r="A1134" s="24"/>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24"/>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24"/>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row>
    <row r="1135" spans="1:187" x14ac:dyDescent="0.2">
      <c r="A1135" s="24"/>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24"/>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24"/>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row>
    <row r="1136" spans="1:187" x14ac:dyDescent="0.2">
      <c r="A1136" s="24"/>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row>
    <row r="1137" spans="1:187" x14ac:dyDescent="0.2">
      <c r="A1137" s="24"/>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24"/>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24"/>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row>
    <row r="1138" spans="1:187" x14ac:dyDescent="0.2">
      <c r="A1138" s="24"/>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24"/>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24"/>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row>
    <row r="1139" spans="1:187" x14ac:dyDescent="0.2">
      <c r="A1139" s="24"/>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24"/>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24"/>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row>
    <row r="1140" spans="1:187" x14ac:dyDescent="0.2">
      <c r="A1140" s="24"/>
      <c r="B1140" s="24"/>
      <c r="C1140" s="24"/>
      <c r="D1140" s="24"/>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24"/>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24"/>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row>
    <row r="1141" spans="1:187" x14ac:dyDescent="0.2">
      <c r="A1141" s="24"/>
      <c r="B1141" s="24"/>
      <c r="C1141" s="24"/>
      <c r="D1141" s="24"/>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24"/>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24"/>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row>
    <row r="1142" spans="1:187" x14ac:dyDescent="0.2">
      <c r="A1142" s="24"/>
      <c r="B1142" s="24"/>
      <c r="C1142" s="24"/>
      <c r="D1142" s="24"/>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24"/>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24"/>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row>
    <row r="1143" spans="1:187" x14ac:dyDescent="0.2">
      <c r="A1143" s="24"/>
      <c r="B1143" s="24"/>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24"/>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24"/>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row>
    <row r="1144" spans="1:187" x14ac:dyDescent="0.2">
      <c r="A1144" s="24"/>
      <c r="B1144" s="24"/>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24"/>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24"/>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row>
    <row r="1145" spans="1:187" x14ac:dyDescent="0.2">
      <c r="A1145" s="24"/>
      <c r="B1145" s="24"/>
      <c r="C1145" s="24"/>
      <c r="D1145" s="24"/>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24"/>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24"/>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row>
    <row r="1146" spans="1:187" x14ac:dyDescent="0.2">
      <c r="A1146" s="24"/>
      <c r="B1146" s="24"/>
      <c r="C1146" s="24"/>
      <c r="D1146" s="24"/>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24"/>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24"/>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row>
    <row r="1147" spans="1:187" x14ac:dyDescent="0.2">
      <c r="A1147" s="24"/>
      <c r="B1147" s="24"/>
      <c r="C1147" s="24"/>
      <c r="D1147" s="24"/>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24"/>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24"/>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row>
    <row r="1148" spans="1:187" x14ac:dyDescent="0.2">
      <c r="A1148" s="24"/>
      <c r="B1148" s="24"/>
      <c r="C1148" s="24"/>
      <c r="D1148" s="24"/>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24"/>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24"/>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row>
    <row r="1149" spans="1:187" x14ac:dyDescent="0.2">
      <c r="A1149" s="24"/>
      <c r="B1149" s="24"/>
      <c r="C1149" s="24"/>
      <c r="D1149" s="24"/>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24"/>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24"/>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row>
    <row r="1150" spans="1:187" x14ac:dyDescent="0.2">
      <c r="A1150" s="24"/>
      <c r="B1150" s="24"/>
      <c r="C1150" s="24"/>
      <c r="D1150" s="24"/>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24"/>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24"/>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row>
    <row r="1151" spans="1:187" x14ac:dyDescent="0.2">
      <c r="A1151" s="24"/>
      <c r="B1151" s="24"/>
      <c r="C1151" s="24"/>
      <c r="D1151" s="24"/>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24"/>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24"/>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row>
    <row r="1152" spans="1:187" x14ac:dyDescent="0.2">
      <c r="A1152" s="24"/>
      <c r="B1152" s="24"/>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24"/>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24"/>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row>
    <row r="1153" spans="1:187" x14ac:dyDescent="0.2">
      <c r="A1153" s="24"/>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24"/>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24"/>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row>
    <row r="1154" spans="1:187" x14ac:dyDescent="0.2">
      <c r="A1154" s="24"/>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24"/>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24"/>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row>
    <row r="1155" spans="1:187" x14ac:dyDescent="0.2">
      <c r="A1155" s="24"/>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24"/>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24"/>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row>
    <row r="1156" spans="1:187" x14ac:dyDescent="0.2">
      <c r="A1156" s="24"/>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24"/>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24"/>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row>
    <row r="1157" spans="1:187" x14ac:dyDescent="0.2">
      <c r="A1157" s="24"/>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24"/>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24"/>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row>
    <row r="1158" spans="1:187" x14ac:dyDescent="0.2">
      <c r="A1158" s="24"/>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24"/>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24"/>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row>
    <row r="1159" spans="1:187" x14ac:dyDescent="0.2">
      <c r="A1159" s="24"/>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24"/>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24"/>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row>
    <row r="1160" spans="1:187" x14ac:dyDescent="0.2">
      <c r="A1160" s="24"/>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24"/>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24"/>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row>
    <row r="1161" spans="1:187" x14ac:dyDescent="0.2">
      <c r="A1161" s="24"/>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24"/>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24"/>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row>
    <row r="1162" spans="1:187" x14ac:dyDescent="0.2">
      <c r="A1162" s="24"/>
      <c r="B1162" s="24"/>
      <c r="C1162" s="24"/>
      <c r="D1162" s="24"/>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24"/>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24"/>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row>
    <row r="1163" spans="1:187" x14ac:dyDescent="0.2">
      <c r="A1163" s="24"/>
      <c r="B1163" s="24"/>
      <c r="C1163" s="24"/>
      <c r="D1163" s="24"/>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24"/>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24"/>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row>
    <row r="1164" spans="1:187" x14ac:dyDescent="0.2">
      <c r="A1164" s="24"/>
      <c r="B1164" s="24"/>
      <c r="C1164" s="24"/>
      <c r="D1164" s="24"/>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24"/>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24"/>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row>
    <row r="1165" spans="1:187" x14ac:dyDescent="0.2">
      <c r="A1165" s="24"/>
      <c r="B1165" s="24"/>
      <c r="C1165" s="24"/>
      <c r="D1165" s="24"/>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24"/>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24"/>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row>
    <row r="1166" spans="1:187" x14ac:dyDescent="0.2">
      <c r="A1166" s="24"/>
      <c r="B1166" s="24"/>
      <c r="C1166" s="24"/>
      <c r="D1166" s="24"/>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24"/>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24"/>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row>
    <row r="1167" spans="1:187" x14ac:dyDescent="0.2">
      <c r="A1167" s="24"/>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24"/>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24"/>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row>
    <row r="1168" spans="1:187" x14ac:dyDescent="0.2">
      <c r="A1168" s="24"/>
      <c r="B1168" s="24"/>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24"/>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24"/>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row>
    <row r="1169" spans="1:187" x14ac:dyDescent="0.2">
      <c r="A1169" s="24"/>
      <c r="B1169" s="24"/>
      <c r="C1169" s="24"/>
      <c r="D1169" s="24"/>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row>
    <row r="1170" spans="1:187" x14ac:dyDescent="0.2">
      <c r="A1170" s="24"/>
      <c r="B1170" s="24"/>
      <c r="C1170" s="24"/>
      <c r="D1170" s="24"/>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row>
    <row r="1171" spans="1:187" x14ac:dyDescent="0.2">
      <c r="A1171" s="24"/>
      <c r="B1171" s="24"/>
      <c r="C1171" s="24"/>
      <c r="D1171" s="24"/>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24"/>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24"/>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row>
    <row r="1172" spans="1:187" x14ac:dyDescent="0.2">
      <c r="A1172" s="24"/>
      <c r="B1172" s="24"/>
      <c r="C1172" s="24"/>
      <c r="D1172" s="24"/>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24"/>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24"/>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row>
    <row r="1173" spans="1:187" x14ac:dyDescent="0.2">
      <c r="A1173" s="24"/>
      <c r="B1173" s="24"/>
      <c r="C1173" s="24"/>
      <c r="D1173" s="24"/>
      <c r="E1173" s="24"/>
      <c r="F1173" s="24"/>
      <c r="G1173" s="24"/>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c r="CA1173" s="24"/>
      <c r="CB1173" s="24"/>
      <c r="CC1173" s="24"/>
      <c r="CD1173" s="24"/>
      <c r="CE1173" s="24"/>
      <c r="CF1173" s="24"/>
      <c r="CG1173" s="24"/>
      <c r="CH1173" s="24"/>
      <c r="CI1173" s="24"/>
      <c r="CJ1173" s="24"/>
      <c r="CK1173" s="24"/>
      <c r="CL1173" s="24"/>
      <c r="CM1173" s="24"/>
      <c r="CN1173" s="24"/>
      <c r="CO1173" s="24"/>
      <c r="CP1173" s="24"/>
      <c r="CQ1173" s="24"/>
      <c r="CR1173" s="24"/>
      <c r="CS1173" s="24"/>
      <c r="CT1173" s="24"/>
      <c r="CU1173" s="24"/>
      <c r="CV1173" s="24"/>
      <c r="CW1173" s="24"/>
      <c r="CX1173" s="24"/>
      <c r="CY1173" s="24"/>
      <c r="CZ1173" s="24"/>
      <c r="DA1173" s="24"/>
      <c r="DB1173" s="24"/>
      <c r="DC1173" s="24"/>
      <c r="DD1173" s="24"/>
      <c r="DE1173" s="24"/>
      <c r="DF1173" s="24"/>
      <c r="DG1173" s="24"/>
      <c r="DH1173" s="24"/>
      <c r="DI1173" s="24"/>
      <c r="DJ1173" s="24"/>
      <c r="DK1173" s="24"/>
      <c r="DL1173" s="24"/>
      <c r="DM1173" s="24"/>
      <c r="DN1173" s="24"/>
      <c r="DO1173" s="24"/>
      <c r="DP1173" s="24"/>
      <c r="DQ1173" s="24"/>
      <c r="DR1173" s="24"/>
      <c r="DS1173" s="24"/>
      <c r="DT1173" s="24"/>
      <c r="DU1173" s="24"/>
      <c r="DV1173" s="24"/>
      <c r="DW1173" s="24"/>
      <c r="DX1173" s="24"/>
      <c r="DY1173" s="24"/>
      <c r="DZ1173" s="24"/>
      <c r="EA1173" s="24"/>
      <c r="EB1173" s="24"/>
      <c r="EC1173" s="24"/>
      <c r="ED1173" s="24"/>
      <c r="EE1173" s="24"/>
      <c r="EF1173" s="24"/>
      <c r="EG1173" s="24"/>
      <c r="EH1173" s="24"/>
      <c r="EI1173" s="24"/>
      <c r="EJ1173" s="24"/>
      <c r="EK1173" s="24"/>
      <c r="EL1173" s="24"/>
      <c r="EM1173" s="24"/>
      <c r="EN1173" s="24"/>
      <c r="EO1173" s="24"/>
      <c r="EP1173" s="24"/>
      <c r="EQ1173" s="24"/>
      <c r="ER1173" s="24"/>
      <c r="ES1173" s="24"/>
      <c r="ET1173" s="24"/>
      <c r="EU1173" s="24"/>
      <c r="EV1173" s="24"/>
      <c r="EW1173" s="24"/>
      <c r="EX1173" s="24"/>
      <c r="EY1173" s="24"/>
      <c r="EZ1173" s="24"/>
      <c r="FA1173" s="24"/>
      <c r="FB1173" s="24"/>
      <c r="FC1173" s="24"/>
      <c r="FD1173" s="24"/>
      <c r="FE1173" s="24"/>
      <c r="FF1173" s="24"/>
      <c r="FG1173" s="24"/>
      <c r="FH1173" s="24"/>
      <c r="FI1173" s="24"/>
      <c r="FJ1173" s="24"/>
      <c r="FK1173" s="24"/>
      <c r="FL1173" s="24"/>
      <c r="FM1173" s="24"/>
      <c r="FN1173" s="24"/>
      <c r="FO1173" s="24"/>
      <c r="FP1173" s="24"/>
      <c r="FQ1173" s="24"/>
      <c r="FR1173" s="24"/>
      <c r="FS1173" s="24"/>
      <c r="FT1173" s="24"/>
      <c r="FU1173" s="24"/>
      <c r="FV1173" s="24"/>
      <c r="FW1173" s="24"/>
      <c r="FX1173" s="24"/>
      <c r="FY1173" s="24"/>
      <c r="FZ1173" s="24"/>
      <c r="GA1173" s="24"/>
      <c r="GB1173" s="24"/>
      <c r="GC1173" s="24"/>
      <c r="GD1173" s="24"/>
      <c r="GE1173" s="24"/>
    </row>
    <row r="1174" spans="1:187" x14ac:dyDescent="0.2">
      <c r="A1174" s="24"/>
      <c r="B1174" s="24"/>
      <c r="C1174" s="24"/>
      <c r="D1174" s="24"/>
      <c r="E1174" s="24"/>
      <c r="F1174" s="24"/>
      <c r="G1174" s="24"/>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c r="CA1174" s="24"/>
      <c r="CB1174" s="24"/>
      <c r="CC1174" s="24"/>
      <c r="CD1174" s="24"/>
      <c r="CE1174" s="24"/>
      <c r="CF1174" s="24"/>
      <c r="CG1174" s="24"/>
      <c r="CH1174" s="24"/>
      <c r="CI1174" s="24"/>
      <c r="CJ1174" s="24"/>
      <c r="CK1174" s="24"/>
      <c r="CL1174" s="24"/>
      <c r="CM1174" s="24"/>
      <c r="CN1174" s="24"/>
      <c r="CO1174" s="24"/>
      <c r="CP1174" s="24"/>
      <c r="CQ1174" s="24"/>
      <c r="CR1174" s="24"/>
      <c r="CS1174" s="24"/>
      <c r="CT1174" s="24"/>
      <c r="CU1174" s="24"/>
      <c r="CV1174" s="24"/>
      <c r="CW1174" s="24"/>
      <c r="CX1174" s="24"/>
      <c r="CY1174" s="24"/>
      <c r="CZ1174" s="24"/>
      <c r="DA1174" s="24"/>
      <c r="DB1174" s="24"/>
      <c r="DC1174" s="24"/>
      <c r="DD1174" s="24"/>
      <c r="DE1174" s="24"/>
      <c r="DF1174" s="24"/>
      <c r="DG1174" s="24"/>
      <c r="DH1174" s="24"/>
      <c r="DI1174" s="24"/>
      <c r="DJ1174" s="24"/>
      <c r="DK1174" s="24"/>
      <c r="DL1174" s="24"/>
      <c r="DM1174" s="24"/>
      <c r="DN1174" s="24"/>
      <c r="DO1174" s="24"/>
      <c r="DP1174" s="24"/>
      <c r="DQ1174" s="24"/>
      <c r="DR1174" s="24"/>
      <c r="DS1174" s="24"/>
      <c r="DT1174" s="24"/>
      <c r="DU1174" s="24"/>
      <c r="DV1174" s="24"/>
      <c r="DW1174" s="24"/>
      <c r="DX1174" s="24"/>
      <c r="DY1174" s="24"/>
      <c r="DZ1174" s="24"/>
      <c r="EA1174" s="24"/>
      <c r="EB1174" s="24"/>
      <c r="EC1174" s="24"/>
      <c r="ED1174" s="24"/>
      <c r="EE1174" s="24"/>
      <c r="EF1174" s="24"/>
      <c r="EG1174" s="24"/>
      <c r="EH1174" s="24"/>
      <c r="EI1174" s="24"/>
      <c r="EJ1174" s="24"/>
      <c r="EK1174" s="24"/>
      <c r="EL1174" s="24"/>
      <c r="EM1174" s="24"/>
      <c r="EN1174" s="24"/>
      <c r="EO1174" s="24"/>
      <c r="EP1174" s="24"/>
      <c r="EQ1174" s="24"/>
      <c r="ER1174" s="24"/>
      <c r="ES1174" s="24"/>
      <c r="ET1174" s="24"/>
      <c r="EU1174" s="24"/>
      <c r="EV1174" s="24"/>
      <c r="EW1174" s="24"/>
      <c r="EX1174" s="24"/>
      <c r="EY1174" s="24"/>
      <c r="EZ1174" s="24"/>
      <c r="FA1174" s="24"/>
      <c r="FB1174" s="24"/>
      <c r="FC1174" s="24"/>
      <c r="FD1174" s="24"/>
      <c r="FE1174" s="24"/>
      <c r="FF1174" s="24"/>
      <c r="FG1174" s="24"/>
      <c r="FH1174" s="24"/>
      <c r="FI1174" s="24"/>
      <c r="FJ1174" s="24"/>
      <c r="FK1174" s="24"/>
      <c r="FL1174" s="24"/>
      <c r="FM1174" s="24"/>
      <c r="FN1174" s="24"/>
      <c r="FO1174" s="24"/>
      <c r="FP1174" s="24"/>
      <c r="FQ1174" s="24"/>
      <c r="FR1174" s="24"/>
      <c r="FS1174" s="24"/>
      <c r="FT1174" s="24"/>
      <c r="FU1174" s="24"/>
      <c r="FV1174" s="24"/>
      <c r="FW1174" s="24"/>
      <c r="FX1174" s="24"/>
      <c r="FY1174" s="24"/>
      <c r="FZ1174" s="24"/>
      <c r="GA1174" s="24"/>
      <c r="GB1174" s="24"/>
      <c r="GC1174" s="24"/>
      <c r="GD1174" s="24"/>
      <c r="GE1174" s="24"/>
    </row>
    <row r="1175" spans="1:187" x14ac:dyDescent="0.2">
      <c r="A1175" s="24"/>
      <c r="B1175" s="24"/>
      <c r="C1175" s="24"/>
      <c r="D1175" s="24"/>
      <c r="E1175" s="24"/>
      <c r="F1175" s="24"/>
      <c r="G1175" s="24"/>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c r="CA1175" s="24"/>
      <c r="CB1175" s="24"/>
      <c r="CC1175" s="24"/>
      <c r="CD1175" s="24"/>
      <c r="CE1175" s="24"/>
      <c r="CF1175" s="24"/>
      <c r="CG1175" s="24"/>
      <c r="CH1175" s="24"/>
      <c r="CI1175" s="24"/>
      <c r="CJ1175" s="24"/>
      <c r="CK1175" s="24"/>
      <c r="CL1175" s="24"/>
      <c r="CM1175" s="24"/>
      <c r="CN1175" s="24"/>
      <c r="CO1175" s="24"/>
      <c r="CP1175" s="24"/>
      <c r="CQ1175" s="24"/>
      <c r="CR1175" s="24"/>
      <c r="CS1175" s="24"/>
      <c r="CT1175" s="24"/>
      <c r="CU1175" s="24"/>
      <c r="CV1175" s="24"/>
      <c r="CW1175" s="24"/>
      <c r="CX1175" s="24"/>
      <c r="CY1175" s="24"/>
      <c r="CZ1175" s="24"/>
      <c r="DA1175" s="24"/>
      <c r="DB1175" s="24"/>
      <c r="DC1175" s="24"/>
      <c r="DD1175" s="24"/>
      <c r="DE1175" s="24"/>
      <c r="DF1175" s="24"/>
      <c r="DG1175" s="24"/>
      <c r="DH1175" s="24"/>
      <c r="DI1175" s="24"/>
      <c r="DJ1175" s="24"/>
      <c r="DK1175" s="24"/>
      <c r="DL1175" s="24"/>
      <c r="DM1175" s="24"/>
      <c r="DN1175" s="24"/>
      <c r="DO1175" s="24"/>
      <c r="DP1175" s="24"/>
      <c r="DQ1175" s="24"/>
      <c r="DR1175" s="24"/>
      <c r="DS1175" s="24"/>
      <c r="DT1175" s="24"/>
      <c r="DU1175" s="24"/>
      <c r="DV1175" s="24"/>
      <c r="DW1175" s="24"/>
      <c r="DX1175" s="24"/>
      <c r="DY1175" s="24"/>
      <c r="DZ1175" s="24"/>
      <c r="EA1175" s="24"/>
      <c r="EB1175" s="24"/>
      <c r="EC1175" s="24"/>
      <c r="ED1175" s="24"/>
      <c r="EE1175" s="24"/>
      <c r="EF1175" s="24"/>
      <c r="EG1175" s="24"/>
      <c r="EH1175" s="24"/>
      <c r="EI1175" s="24"/>
      <c r="EJ1175" s="24"/>
      <c r="EK1175" s="24"/>
      <c r="EL1175" s="24"/>
      <c r="EM1175" s="24"/>
      <c r="EN1175" s="24"/>
      <c r="EO1175" s="24"/>
      <c r="EP1175" s="24"/>
      <c r="EQ1175" s="24"/>
      <c r="ER1175" s="24"/>
      <c r="ES1175" s="24"/>
      <c r="ET1175" s="24"/>
      <c r="EU1175" s="24"/>
      <c r="EV1175" s="24"/>
      <c r="EW1175" s="24"/>
      <c r="EX1175" s="24"/>
      <c r="EY1175" s="24"/>
      <c r="EZ1175" s="24"/>
      <c r="FA1175" s="24"/>
      <c r="FB1175" s="24"/>
      <c r="FC1175" s="24"/>
      <c r="FD1175" s="24"/>
      <c r="FE1175" s="24"/>
      <c r="FF1175" s="24"/>
      <c r="FG1175" s="24"/>
      <c r="FH1175" s="24"/>
      <c r="FI1175" s="24"/>
      <c r="FJ1175" s="24"/>
      <c r="FK1175" s="24"/>
      <c r="FL1175" s="24"/>
      <c r="FM1175" s="24"/>
      <c r="FN1175" s="24"/>
      <c r="FO1175" s="24"/>
      <c r="FP1175" s="24"/>
      <c r="FQ1175" s="24"/>
      <c r="FR1175" s="24"/>
      <c r="FS1175" s="24"/>
      <c r="FT1175" s="24"/>
      <c r="FU1175" s="24"/>
      <c r="FV1175" s="24"/>
      <c r="FW1175" s="24"/>
      <c r="FX1175" s="24"/>
      <c r="FY1175" s="24"/>
      <c r="FZ1175" s="24"/>
      <c r="GA1175" s="24"/>
      <c r="GB1175" s="24"/>
      <c r="GC1175" s="24"/>
      <c r="GD1175" s="24"/>
      <c r="GE1175" s="24"/>
    </row>
    <row r="1176" spans="1:187" x14ac:dyDescent="0.2">
      <c r="A1176" s="24"/>
      <c r="B1176" s="24"/>
      <c r="C1176" s="24"/>
      <c r="D1176" s="24"/>
      <c r="E1176" s="24"/>
      <c r="F1176" s="24"/>
      <c r="G1176" s="24"/>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c r="CA1176" s="24"/>
      <c r="CB1176" s="24"/>
      <c r="CC1176" s="24"/>
      <c r="CD1176" s="24"/>
      <c r="CE1176" s="24"/>
      <c r="CF1176" s="24"/>
      <c r="CG1176" s="24"/>
      <c r="CH1176" s="24"/>
      <c r="CI1176" s="24"/>
      <c r="CJ1176" s="24"/>
      <c r="CK1176" s="24"/>
      <c r="CL1176" s="24"/>
      <c r="CM1176" s="24"/>
      <c r="CN1176" s="24"/>
      <c r="CO1176" s="24"/>
      <c r="CP1176" s="24"/>
      <c r="CQ1176" s="24"/>
      <c r="CR1176" s="24"/>
      <c r="CS1176" s="24"/>
      <c r="CT1176" s="24"/>
      <c r="CU1176" s="24"/>
      <c r="CV1176" s="24"/>
      <c r="CW1176" s="24"/>
      <c r="CX1176" s="24"/>
      <c r="CY1176" s="24"/>
      <c r="CZ1176" s="24"/>
      <c r="DA1176" s="24"/>
      <c r="DB1176" s="24"/>
      <c r="DC1176" s="24"/>
      <c r="DD1176" s="24"/>
      <c r="DE1176" s="24"/>
      <c r="DF1176" s="24"/>
      <c r="DG1176" s="24"/>
      <c r="DH1176" s="24"/>
      <c r="DI1176" s="24"/>
      <c r="DJ1176" s="24"/>
      <c r="DK1176" s="24"/>
      <c r="DL1176" s="24"/>
      <c r="DM1176" s="24"/>
      <c r="DN1176" s="24"/>
      <c r="DO1176" s="24"/>
      <c r="DP1176" s="24"/>
      <c r="DQ1176" s="24"/>
      <c r="DR1176" s="24"/>
      <c r="DS1176" s="24"/>
      <c r="DT1176" s="24"/>
      <c r="DU1176" s="24"/>
      <c r="DV1176" s="24"/>
      <c r="DW1176" s="24"/>
      <c r="DX1176" s="24"/>
      <c r="DY1176" s="24"/>
      <c r="DZ1176" s="24"/>
      <c r="EA1176" s="24"/>
      <c r="EB1176" s="24"/>
      <c r="EC1176" s="24"/>
      <c r="ED1176" s="24"/>
      <c r="EE1176" s="24"/>
      <c r="EF1176" s="24"/>
      <c r="EG1176" s="24"/>
      <c r="EH1176" s="24"/>
      <c r="EI1176" s="24"/>
      <c r="EJ1176" s="24"/>
      <c r="EK1176" s="24"/>
      <c r="EL1176" s="24"/>
      <c r="EM1176" s="24"/>
      <c r="EN1176" s="24"/>
      <c r="EO1176" s="24"/>
      <c r="EP1176" s="24"/>
      <c r="EQ1176" s="24"/>
      <c r="ER1176" s="24"/>
      <c r="ES1176" s="24"/>
      <c r="ET1176" s="24"/>
      <c r="EU1176" s="24"/>
      <c r="EV1176" s="24"/>
      <c r="EW1176" s="24"/>
      <c r="EX1176" s="24"/>
      <c r="EY1176" s="24"/>
      <c r="EZ1176" s="24"/>
      <c r="FA1176" s="24"/>
      <c r="FB1176" s="24"/>
      <c r="FC1176" s="24"/>
      <c r="FD1176" s="24"/>
      <c r="FE1176" s="24"/>
      <c r="FF1176" s="24"/>
      <c r="FG1176" s="24"/>
      <c r="FH1176" s="24"/>
      <c r="FI1176" s="24"/>
      <c r="FJ1176" s="24"/>
      <c r="FK1176" s="24"/>
      <c r="FL1176" s="24"/>
      <c r="FM1176" s="24"/>
      <c r="FN1176" s="24"/>
      <c r="FO1176" s="24"/>
      <c r="FP1176" s="24"/>
      <c r="FQ1176" s="24"/>
      <c r="FR1176" s="24"/>
      <c r="FS1176" s="24"/>
      <c r="FT1176" s="24"/>
      <c r="FU1176" s="24"/>
      <c r="FV1176" s="24"/>
      <c r="FW1176" s="24"/>
      <c r="FX1176" s="24"/>
      <c r="FY1176" s="24"/>
      <c r="FZ1176" s="24"/>
      <c r="GA1176" s="24"/>
      <c r="GB1176" s="24"/>
      <c r="GC1176" s="24"/>
      <c r="GD1176" s="24"/>
      <c r="GE1176" s="24"/>
    </row>
    <row r="1177" spans="1:187" x14ac:dyDescent="0.2">
      <c r="A1177" s="24"/>
      <c r="B1177" s="24"/>
      <c r="C1177" s="24"/>
      <c r="D1177" s="24"/>
      <c r="E1177" s="24"/>
      <c r="F1177" s="24"/>
      <c r="G1177" s="24"/>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c r="CA1177" s="24"/>
      <c r="CB1177" s="24"/>
      <c r="CC1177" s="24"/>
      <c r="CD1177" s="24"/>
      <c r="CE1177" s="24"/>
      <c r="CF1177" s="24"/>
      <c r="CG1177" s="24"/>
      <c r="CH1177" s="24"/>
      <c r="CI1177" s="24"/>
      <c r="CJ1177" s="24"/>
      <c r="CK1177" s="24"/>
      <c r="CL1177" s="24"/>
      <c r="CM1177" s="24"/>
      <c r="CN1177" s="24"/>
      <c r="CO1177" s="24"/>
      <c r="CP1177" s="24"/>
      <c r="CQ1177" s="24"/>
      <c r="CR1177" s="24"/>
      <c r="CS1177" s="24"/>
      <c r="CT1177" s="24"/>
      <c r="CU1177" s="24"/>
      <c r="CV1177" s="24"/>
      <c r="CW1177" s="24"/>
      <c r="CX1177" s="24"/>
      <c r="CY1177" s="24"/>
      <c r="CZ1177" s="24"/>
      <c r="DA1177" s="24"/>
      <c r="DB1177" s="24"/>
      <c r="DC1177" s="24"/>
      <c r="DD1177" s="24"/>
      <c r="DE1177" s="24"/>
      <c r="DF1177" s="24"/>
      <c r="DG1177" s="24"/>
      <c r="DH1177" s="24"/>
      <c r="DI1177" s="24"/>
      <c r="DJ1177" s="24"/>
      <c r="DK1177" s="24"/>
      <c r="DL1177" s="24"/>
      <c r="DM1177" s="24"/>
      <c r="DN1177" s="24"/>
      <c r="DO1177" s="24"/>
      <c r="DP1177" s="24"/>
      <c r="DQ1177" s="24"/>
      <c r="DR1177" s="24"/>
      <c r="DS1177" s="24"/>
      <c r="DT1177" s="24"/>
      <c r="DU1177" s="24"/>
      <c r="DV1177" s="24"/>
      <c r="DW1177" s="24"/>
      <c r="DX1177" s="24"/>
      <c r="DY1177" s="24"/>
      <c r="DZ1177" s="24"/>
      <c r="EA1177" s="24"/>
      <c r="EB1177" s="24"/>
      <c r="EC1177" s="24"/>
      <c r="ED1177" s="24"/>
      <c r="EE1177" s="24"/>
      <c r="EF1177" s="24"/>
      <c r="EG1177" s="24"/>
      <c r="EH1177" s="24"/>
      <c r="EI1177" s="24"/>
      <c r="EJ1177" s="24"/>
      <c r="EK1177" s="24"/>
      <c r="EL1177" s="24"/>
      <c r="EM1177" s="24"/>
      <c r="EN1177" s="24"/>
      <c r="EO1177" s="24"/>
      <c r="EP1177" s="24"/>
      <c r="EQ1177" s="24"/>
      <c r="ER1177" s="24"/>
      <c r="ES1177" s="24"/>
      <c r="ET1177" s="24"/>
      <c r="EU1177" s="24"/>
      <c r="EV1177" s="24"/>
      <c r="EW1177" s="24"/>
      <c r="EX1177" s="24"/>
      <c r="EY1177" s="24"/>
      <c r="EZ1177" s="24"/>
      <c r="FA1177" s="24"/>
      <c r="FB1177" s="24"/>
      <c r="FC1177" s="24"/>
      <c r="FD1177" s="24"/>
      <c r="FE1177" s="24"/>
      <c r="FF1177" s="24"/>
      <c r="FG1177" s="24"/>
      <c r="FH1177" s="24"/>
      <c r="FI1177" s="24"/>
      <c r="FJ1177" s="24"/>
      <c r="FK1177" s="24"/>
      <c r="FL1177" s="24"/>
      <c r="FM1177" s="24"/>
      <c r="FN1177" s="24"/>
      <c r="FO1177" s="24"/>
      <c r="FP1177" s="24"/>
      <c r="FQ1177" s="24"/>
      <c r="FR1177" s="24"/>
      <c r="FS1177" s="24"/>
      <c r="FT1177" s="24"/>
      <c r="FU1177" s="24"/>
      <c r="FV1177" s="24"/>
      <c r="FW1177" s="24"/>
      <c r="FX1177" s="24"/>
      <c r="FY1177" s="24"/>
      <c r="FZ1177" s="24"/>
      <c r="GA1177" s="24"/>
      <c r="GB1177" s="24"/>
      <c r="GC1177" s="24"/>
      <c r="GD1177" s="24"/>
      <c r="GE1177" s="24"/>
    </row>
  </sheetData>
  <pageMargins left="0.25" right="0.25" top="0.75" bottom="0.75" header="0.3" footer="0.3"/>
  <pageSetup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V1172"/>
  <sheetViews>
    <sheetView showGridLines="0" zoomScaleNormal="100" workbookViewId="0">
      <selection activeCell="K9" sqref="K9"/>
    </sheetView>
  </sheetViews>
  <sheetFormatPr defaultColWidth="9.28515625" defaultRowHeight="14.25" outlineLevelCol="1" x14ac:dyDescent="0.2"/>
  <cols>
    <col min="1" max="1" width="9.28515625" style="154"/>
    <col min="2" max="2" width="50.28515625" style="155" customWidth="1"/>
    <col min="3" max="3" width="21.42578125" style="156" customWidth="1" outlineLevel="1"/>
    <col min="4" max="4" width="21.42578125" style="154" customWidth="1"/>
    <col min="5" max="5" width="21.42578125" style="156" customWidth="1" outlineLevel="1"/>
    <col min="6" max="6" width="21.42578125" style="156" customWidth="1"/>
    <col min="7" max="16384" width="9.28515625" style="156"/>
  </cols>
  <sheetData>
    <row r="1" spans="1:230" ht="15" x14ac:dyDescent="0.25">
      <c r="A1" s="39" t="s">
        <v>218</v>
      </c>
    </row>
    <row r="2" spans="1:230" x14ac:dyDescent="0.2">
      <c r="A2" s="24" t="s">
        <v>219</v>
      </c>
    </row>
    <row r="3" spans="1:230" x14ac:dyDescent="0.2">
      <c r="C3" s="154" t="s">
        <v>92</v>
      </c>
      <c r="D3" s="154" t="s">
        <v>92</v>
      </c>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row>
    <row r="4" spans="1:230" ht="30" x14ac:dyDescent="0.25">
      <c r="A4" s="156"/>
      <c r="B4" s="39"/>
      <c r="C4" s="161" t="s">
        <v>38</v>
      </c>
      <c r="D4" s="152" t="s">
        <v>39</v>
      </c>
      <c r="E4" s="161" t="s">
        <v>38</v>
      </c>
      <c r="F4" s="152" t="s">
        <v>39</v>
      </c>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row>
    <row r="5" spans="1:230" ht="15" x14ac:dyDescent="0.25">
      <c r="A5" s="156"/>
      <c r="B5" s="39"/>
      <c r="C5" s="171" t="s">
        <v>220</v>
      </c>
      <c r="D5" s="149">
        <v>43100</v>
      </c>
      <c r="E5" s="171" t="s">
        <v>200</v>
      </c>
      <c r="F5" s="149">
        <v>43465</v>
      </c>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row>
    <row r="6" spans="1:230" hidden="1" x14ac:dyDescent="0.2">
      <c r="A6" s="21"/>
      <c r="B6" s="35"/>
      <c r="C6" s="59"/>
      <c r="D6" s="59"/>
      <c r="E6" s="74"/>
      <c r="F6" s="59"/>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row>
    <row r="7" spans="1:230" ht="15" x14ac:dyDescent="0.25">
      <c r="A7" s="103" t="s">
        <v>212</v>
      </c>
      <c r="B7" s="103"/>
      <c r="C7" s="241">
        <v>133.19999999999999</v>
      </c>
      <c r="D7" s="174">
        <v>181.6</v>
      </c>
      <c r="E7" s="207">
        <f>130.4</f>
        <v>130.4</v>
      </c>
      <c r="F7" s="174">
        <v>306.60000000000002</v>
      </c>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row>
    <row r="8" spans="1:230" ht="15" x14ac:dyDescent="0.25">
      <c r="A8" s="203" t="s">
        <v>100</v>
      </c>
      <c r="B8" s="39"/>
      <c r="C8" s="242">
        <v>144.80000000000001</v>
      </c>
      <c r="D8" s="208">
        <v>143.6</v>
      </c>
      <c r="E8" s="216">
        <v>209</v>
      </c>
      <c r="F8" s="208">
        <v>171.2</v>
      </c>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row>
    <row r="9" spans="1:230" ht="17.25" x14ac:dyDescent="0.25">
      <c r="A9" s="203" t="s">
        <v>221</v>
      </c>
      <c r="B9" s="39"/>
      <c r="C9" s="243">
        <v>155.69999999999999</v>
      </c>
      <c r="D9" s="208">
        <v>154.1</v>
      </c>
      <c r="E9" s="216">
        <v>222.2</v>
      </c>
      <c r="F9" s="208">
        <v>183.4</v>
      </c>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row>
    <row r="10" spans="1:230" ht="15" x14ac:dyDescent="0.25">
      <c r="A10" s="203" t="s">
        <v>222</v>
      </c>
      <c r="B10" s="39"/>
      <c r="C10" s="244">
        <f>C7/C8</f>
        <v>0.91988950276243076</v>
      </c>
      <c r="D10" s="209">
        <f t="shared" ref="D10:F10" si="0">D7/D8</f>
        <v>1.2646239554317549</v>
      </c>
      <c r="E10" s="209">
        <f>E7/E8</f>
        <v>0.62392344497607655</v>
      </c>
      <c r="F10" s="209">
        <f t="shared" si="0"/>
        <v>1.79088785046729</v>
      </c>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row>
    <row r="11" spans="1:230" ht="15" x14ac:dyDescent="0.25">
      <c r="A11" s="203" t="s">
        <v>223</v>
      </c>
      <c r="B11" s="39"/>
      <c r="C11" s="245">
        <f>C7/C9</f>
        <v>0.8554913294797688</v>
      </c>
      <c r="D11" s="210">
        <f t="shared" ref="D11:F11" si="1">D7/D9</f>
        <v>1.1784555483452304</v>
      </c>
      <c r="E11" s="210">
        <f>E7/E9</f>
        <v>0.58685868586858692</v>
      </c>
      <c r="F11" s="210">
        <f t="shared" si="1"/>
        <v>1.6717557251908397</v>
      </c>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row>
    <row r="12" spans="1:230" ht="15" x14ac:dyDescent="0.25">
      <c r="A12" s="39"/>
      <c r="B12" s="39"/>
      <c r="C12" s="202"/>
      <c r="D12" s="202"/>
      <c r="E12" s="202"/>
      <c r="F12" s="202"/>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row>
    <row r="13" spans="1:230" x14ac:dyDescent="0.2">
      <c r="A13" s="193" t="s">
        <v>195</v>
      </c>
      <c r="B13" s="194"/>
      <c r="C13" s="20"/>
      <c r="D13" s="20"/>
      <c r="E13" s="120"/>
      <c r="F13" s="120"/>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row>
    <row r="14" spans="1:230" ht="21" customHeight="1" x14ac:dyDescent="0.2">
      <c r="A14" s="276" t="s">
        <v>224</v>
      </c>
      <c r="B14" s="276"/>
      <c r="C14" s="276"/>
      <c r="D14" s="276"/>
      <c r="E14" s="276"/>
      <c r="F14" s="276"/>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row>
    <row r="15" spans="1:230" ht="14.25" customHeight="1" x14ac:dyDescent="0.2">
      <c r="A15" s="276"/>
      <c r="B15" s="276"/>
      <c r="C15" s="276"/>
      <c r="D15" s="276"/>
      <c r="E15" s="276"/>
      <c r="F15" s="276"/>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row>
    <row r="16" spans="1:230" ht="14.25" customHeight="1" x14ac:dyDescent="0.2">
      <c r="A16" s="195"/>
      <c r="B16" s="195"/>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row>
    <row r="17" spans="1:230" x14ac:dyDescent="0.2">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row>
    <row r="18" spans="1:230" x14ac:dyDescent="0.2">
      <c r="A18" s="24"/>
      <c r="B18" s="156"/>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row>
    <row r="19" spans="1:230" x14ac:dyDescent="0.2">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row>
    <row r="20" spans="1:230" x14ac:dyDescent="0.2">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row>
    <row r="21" spans="1:230" x14ac:dyDescent="0.2">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row>
    <row r="22" spans="1:230"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row>
    <row r="23" spans="1:230" x14ac:dyDescent="0.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row>
    <row r="24" spans="1:230" x14ac:dyDescent="0.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row>
    <row r="25" spans="1:230" x14ac:dyDescent="0.2">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row>
    <row r="26" spans="1:230"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row>
    <row r="27" spans="1:230" x14ac:dyDescent="0.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row>
    <row r="28" spans="1:230"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row>
    <row r="29" spans="1:230"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row>
    <row r="30" spans="1:230"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row>
    <row r="31" spans="1:230" x14ac:dyDescent="0.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row>
    <row r="32" spans="1:230"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row>
    <row r="33" spans="1:230"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row>
    <row r="34" spans="1:230"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row>
    <row r="35" spans="1:230"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row>
    <row r="36" spans="1:230" x14ac:dyDescent="0.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row>
    <row r="37" spans="1:230"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row>
    <row r="38" spans="1:230"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row>
    <row r="39" spans="1:230"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row>
    <row r="40" spans="1:230"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row>
    <row r="41" spans="1:230"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row>
    <row r="42" spans="1:230"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row>
    <row r="43" spans="1:230"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row>
    <row r="44" spans="1:230"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row>
    <row r="45" spans="1:230"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row>
    <row r="46" spans="1:230"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row>
    <row r="47" spans="1:230"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row>
    <row r="48" spans="1:230"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row>
    <row r="49" spans="1:230"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row>
    <row r="50" spans="1:230"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row>
    <row r="51" spans="1:230"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row>
    <row r="52" spans="1:230"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row>
    <row r="53" spans="1:230"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row>
    <row r="54" spans="1:230"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row>
    <row r="55" spans="1:230"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row>
    <row r="56" spans="1:230"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row>
    <row r="57" spans="1:230"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row>
    <row r="58" spans="1:230"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row>
    <row r="59" spans="1:230"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row>
    <row r="60" spans="1:230"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row>
    <row r="61" spans="1:230"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row>
    <row r="62" spans="1:230"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row>
    <row r="63" spans="1:230"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row>
    <row r="64" spans="1:230"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row>
    <row r="65" spans="1:230"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row>
    <row r="66" spans="1:230"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row>
    <row r="67" spans="1:230"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row>
    <row r="68" spans="1:230"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row>
    <row r="69" spans="1:230"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row>
    <row r="70" spans="1:230"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row>
    <row r="71" spans="1:230"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row>
    <row r="72" spans="1:230"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row>
    <row r="73" spans="1:230"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row>
    <row r="74" spans="1:230"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row>
    <row r="75" spans="1:230"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row>
    <row r="76" spans="1:230"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row>
    <row r="77" spans="1:230"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row>
    <row r="78" spans="1:230"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row>
    <row r="79" spans="1:230"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row>
    <row r="80" spans="1:230"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row>
    <row r="81" spans="1:230"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row>
    <row r="82" spans="1:230"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row>
    <row r="83" spans="1:230"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row>
    <row r="84" spans="1:230"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row>
    <row r="85" spans="1:230"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row>
    <row r="86" spans="1:230"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row>
    <row r="87" spans="1:230"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row>
    <row r="88" spans="1:230"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row>
    <row r="89" spans="1:230"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row>
    <row r="90" spans="1:230"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row>
    <row r="91" spans="1:230"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row>
    <row r="92" spans="1:230"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row>
    <row r="93" spans="1:230"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row>
    <row r="94" spans="1:230"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row>
    <row r="95" spans="1:230"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row>
    <row r="96" spans="1:230"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row>
    <row r="97" spans="1:230"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row>
    <row r="98" spans="1:230"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row>
    <row r="99" spans="1:230"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row>
    <row r="100" spans="1:230"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row>
    <row r="101" spans="1:230"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row>
    <row r="102" spans="1:230"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row>
    <row r="103" spans="1:230"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row>
    <row r="104" spans="1:230"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row>
    <row r="105" spans="1:230"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row>
    <row r="106" spans="1:230"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row>
    <row r="107" spans="1:230"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row>
    <row r="108" spans="1:230"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row>
    <row r="109" spans="1:230"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row>
    <row r="110" spans="1:230"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row>
    <row r="111" spans="1:230"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row>
    <row r="112" spans="1:230"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row>
    <row r="113" spans="1:230"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row>
    <row r="114" spans="1:230"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row>
    <row r="115" spans="1:230"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row>
    <row r="116" spans="1:230"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row>
    <row r="117" spans="1:230"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row>
    <row r="118" spans="1:230"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row>
    <row r="119" spans="1:230"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row>
    <row r="120" spans="1:230"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row>
    <row r="121" spans="1:230"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row>
    <row r="122" spans="1:230"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row>
    <row r="123" spans="1:230"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row>
    <row r="124" spans="1:230"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row>
    <row r="125" spans="1:230"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row>
    <row r="126" spans="1:230"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row>
    <row r="127" spans="1:230"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row>
    <row r="128" spans="1:230"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row>
    <row r="129" spans="1:230"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row>
    <row r="130" spans="1:230"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row>
    <row r="131" spans="1:230"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row>
    <row r="132" spans="1:230"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row>
    <row r="133" spans="1:230"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row>
    <row r="134" spans="1:230"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row>
    <row r="135" spans="1:230"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row>
    <row r="136" spans="1:230"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row>
    <row r="137" spans="1:230"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row>
    <row r="138" spans="1:230"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row>
    <row r="139" spans="1:230"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row>
    <row r="140" spans="1:230"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row>
    <row r="141" spans="1:230"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row>
    <row r="142" spans="1:230"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row>
    <row r="143" spans="1:230"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row>
    <row r="144" spans="1:230"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row>
    <row r="145" spans="1:230"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row>
    <row r="146" spans="1:230"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row>
    <row r="147" spans="1:230"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row>
    <row r="148" spans="1:230"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row>
    <row r="149" spans="1:230"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row>
    <row r="150" spans="1:230"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row>
    <row r="151" spans="1:230"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row>
    <row r="152" spans="1:230"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row>
    <row r="153" spans="1:230"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row>
    <row r="154" spans="1:230"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row>
    <row r="155" spans="1:230"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row>
    <row r="156" spans="1:230"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row>
    <row r="157" spans="1:230"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row>
    <row r="158" spans="1:230"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row>
    <row r="159" spans="1:230"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row>
    <row r="160" spans="1:230"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row>
    <row r="161" spans="1:230"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row>
    <row r="162" spans="1:230"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row>
    <row r="163" spans="1:230"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row>
    <row r="164" spans="1:230"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row>
    <row r="165" spans="1:230"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row>
    <row r="166" spans="1:230"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row>
    <row r="167" spans="1:230"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row>
    <row r="168" spans="1:230"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row>
    <row r="169" spans="1:230"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row>
    <row r="170" spans="1:230"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row>
    <row r="171" spans="1:230"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row>
    <row r="172" spans="1:230"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row>
    <row r="173" spans="1:230"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row>
    <row r="174" spans="1:230"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row>
    <row r="175" spans="1:230"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row>
    <row r="176" spans="1:230"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row>
    <row r="177" spans="1:230"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row>
    <row r="178" spans="1:230"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row>
    <row r="179" spans="1:230"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row>
    <row r="180" spans="1:230"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row>
    <row r="181" spans="1:230"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row>
    <row r="182" spans="1:230"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row>
    <row r="183" spans="1:230"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row>
    <row r="184" spans="1:230"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row>
    <row r="185" spans="1:230"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row>
    <row r="186" spans="1:230"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row>
    <row r="187" spans="1:230"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row>
    <row r="188" spans="1:230"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row>
    <row r="189" spans="1:230"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row>
    <row r="190" spans="1:230"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row>
    <row r="191" spans="1:230"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row>
    <row r="192" spans="1:230"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row>
    <row r="193" spans="1:230"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row>
    <row r="194" spans="1:230"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row>
    <row r="195" spans="1:230"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row>
    <row r="196" spans="1:230"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row>
    <row r="197" spans="1:230"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row>
    <row r="198" spans="1:230"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row>
    <row r="199" spans="1:230"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row>
    <row r="200" spans="1:230"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row>
    <row r="201" spans="1:230"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row>
    <row r="202" spans="1:230"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row>
    <row r="203" spans="1:230"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row>
    <row r="204" spans="1:230"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row>
    <row r="205" spans="1:230"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row>
    <row r="206" spans="1:230"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row>
    <row r="207" spans="1:230"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row>
    <row r="208" spans="1:230"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row>
    <row r="209" spans="1:230"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row>
    <row r="210" spans="1:230"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row>
    <row r="211" spans="1:230"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c r="HV211" s="24"/>
    </row>
    <row r="212" spans="1:230"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c r="HV212" s="24"/>
    </row>
    <row r="213" spans="1:230"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c r="HV213" s="24"/>
    </row>
    <row r="214" spans="1:230"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row>
    <row r="215" spans="1:230"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row>
    <row r="216" spans="1:230"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row>
    <row r="217" spans="1:230"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row>
    <row r="218" spans="1:230"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row>
    <row r="219" spans="1:230"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row>
    <row r="220" spans="1:230"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row>
    <row r="221" spans="1:230"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row>
    <row r="222" spans="1:230"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row>
    <row r="223" spans="1:230"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row>
    <row r="224" spans="1:230"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row>
    <row r="225" spans="1:230"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row>
    <row r="226" spans="1:230"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row>
    <row r="227" spans="1:230"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row>
    <row r="228" spans="1:230"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row>
    <row r="229" spans="1:230"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row>
    <row r="230" spans="1:230"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row>
    <row r="231" spans="1:230"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row>
    <row r="232" spans="1:230"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row>
    <row r="233" spans="1:230"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row>
    <row r="234" spans="1:230"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row>
    <row r="235" spans="1:230"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row>
    <row r="236" spans="1:230"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row>
    <row r="237" spans="1:230"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row>
    <row r="238" spans="1:230"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row>
    <row r="239" spans="1:230"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row>
    <row r="240" spans="1:230"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row>
    <row r="241" spans="1:230"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row>
    <row r="242" spans="1:230"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row>
    <row r="243" spans="1:230"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row>
    <row r="244" spans="1:230"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row>
    <row r="245" spans="1:230"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row>
    <row r="246" spans="1:230"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row>
    <row r="247" spans="1:230"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row>
    <row r="248" spans="1:230"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row>
    <row r="249" spans="1:230"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row>
    <row r="250" spans="1:230"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row>
    <row r="251" spans="1:230"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row>
    <row r="252" spans="1:230"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row>
    <row r="253" spans="1:230"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row>
    <row r="254" spans="1:230"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row>
    <row r="255" spans="1:230"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row>
    <row r="256" spans="1:230"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row>
    <row r="257" spans="1:230"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row>
    <row r="258" spans="1:230"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row>
    <row r="259" spans="1:230"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row>
    <row r="260" spans="1:230"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row>
    <row r="261" spans="1:230"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row>
    <row r="262" spans="1:230"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row>
    <row r="263" spans="1:230"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row>
    <row r="264" spans="1:230"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row>
    <row r="265" spans="1:230"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row>
    <row r="266" spans="1:230"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row>
    <row r="267" spans="1:230"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row>
    <row r="268" spans="1:230"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row>
    <row r="269" spans="1:230"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row>
    <row r="270" spans="1:230"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row>
    <row r="271" spans="1:230"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row>
    <row r="272" spans="1:230"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row>
    <row r="273" spans="1:230"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row>
    <row r="274" spans="1:230"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row>
    <row r="275" spans="1:230"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row>
    <row r="276" spans="1:230"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row>
    <row r="277" spans="1:230"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row>
    <row r="278" spans="1:230"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row>
    <row r="279" spans="1:230"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row>
    <row r="280" spans="1:230"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row>
    <row r="281" spans="1:230"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row>
    <row r="282" spans="1:230"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row>
    <row r="283" spans="1:230"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row>
    <row r="284" spans="1:230"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row>
    <row r="285" spans="1:230"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row>
    <row r="286" spans="1:230"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row>
    <row r="287" spans="1:230"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row>
    <row r="288" spans="1:230"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row>
    <row r="289" spans="1:230"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row>
    <row r="290" spans="1:230"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row>
    <row r="291" spans="1:230"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row>
    <row r="292" spans="1:230"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row>
    <row r="293" spans="1:230"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row>
    <row r="294" spans="1:230"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row>
    <row r="295" spans="1:230"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row>
    <row r="296" spans="1:230"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row>
    <row r="297" spans="1:230"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row>
    <row r="298" spans="1:230"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row>
    <row r="299" spans="1:230"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row>
    <row r="300" spans="1:230"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row>
    <row r="301" spans="1:230"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row>
    <row r="302" spans="1:230"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row>
    <row r="303" spans="1:230"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row>
    <row r="304" spans="1:230"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row>
    <row r="305" spans="1:230"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row>
    <row r="306" spans="1:230"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row>
    <row r="307" spans="1:230"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row>
    <row r="308" spans="1:230"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row>
    <row r="309" spans="1:230"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row>
    <row r="310" spans="1:230"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row>
    <row r="311" spans="1:230"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row>
    <row r="312" spans="1:230"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row>
    <row r="313" spans="1:230"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row>
    <row r="314" spans="1:230"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row>
    <row r="315" spans="1:230"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row>
    <row r="316" spans="1:230"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row>
    <row r="317" spans="1:230"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row>
    <row r="318" spans="1:230"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row>
    <row r="319" spans="1:230"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row>
    <row r="320" spans="1:230"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row>
    <row r="321" spans="1:230"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row>
    <row r="322" spans="1:230"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row>
    <row r="323" spans="1:230"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row>
    <row r="324" spans="1:230"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row>
    <row r="325" spans="1:230"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row>
    <row r="326" spans="1:230"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row>
    <row r="327" spans="1:230"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row>
    <row r="328" spans="1:230"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row>
    <row r="329" spans="1:230"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row>
    <row r="330" spans="1:230"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row>
    <row r="331" spans="1:230"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row>
    <row r="332" spans="1:230"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row>
    <row r="333" spans="1:230"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row>
    <row r="334" spans="1:230"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row>
    <row r="335" spans="1:230"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row>
    <row r="336" spans="1:230"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row>
    <row r="337" spans="1:230"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row>
    <row r="338" spans="1:230"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row>
    <row r="339" spans="1:230"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row>
    <row r="340" spans="1:230"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row>
    <row r="341" spans="1:230"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row>
    <row r="342" spans="1:230"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row>
    <row r="343" spans="1:230"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row>
    <row r="344" spans="1:230"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row>
    <row r="345" spans="1:230"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row>
    <row r="346" spans="1:230"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row>
    <row r="347" spans="1:230"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row>
    <row r="348" spans="1:230"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row>
    <row r="349" spans="1:230"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row>
    <row r="350" spans="1:230"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row>
    <row r="351" spans="1:230"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row>
    <row r="352" spans="1:230"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row>
    <row r="353" spans="1:230"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row>
    <row r="354" spans="1:230"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row>
    <row r="355" spans="1:230"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row>
    <row r="356" spans="1:230"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row>
    <row r="357" spans="1:230"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row>
    <row r="358" spans="1:230"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row>
    <row r="359" spans="1:230"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row>
    <row r="360" spans="1:230"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row>
    <row r="361" spans="1:230"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row>
    <row r="362" spans="1:230"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row>
    <row r="363" spans="1:230"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row>
    <row r="364" spans="1:230"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row>
    <row r="365" spans="1:230"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row>
    <row r="366" spans="1:230"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row>
    <row r="367" spans="1:230"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row>
    <row r="368" spans="1:230"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row>
    <row r="369" spans="1:230"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row>
    <row r="370" spans="1:230"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row>
    <row r="371" spans="1:230"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row>
    <row r="372" spans="1:230"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row>
    <row r="373" spans="1:230"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row>
    <row r="374" spans="1:230"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row>
    <row r="375" spans="1:230"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row>
    <row r="376" spans="1:230"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row>
    <row r="377" spans="1:230"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row>
    <row r="378" spans="1:230"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row>
    <row r="379" spans="1:230"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row>
    <row r="380" spans="1:230"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row>
    <row r="381" spans="1:230"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row>
    <row r="382" spans="1:230"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row>
    <row r="383" spans="1:230"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row>
    <row r="384" spans="1:230"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row>
    <row r="385" spans="1:188"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row>
    <row r="386" spans="1:188"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row>
    <row r="387" spans="1:188"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row>
    <row r="388" spans="1:188"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row>
    <row r="389" spans="1:188"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row>
    <row r="390" spans="1:188"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row>
    <row r="391" spans="1:188"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row>
    <row r="392" spans="1:188"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row>
    <row r="393" spans="1:188"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row>
    <row r="394" spans="1:188"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row>
    <row r="395" spans="1:188"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row>
    <row r="396" spans="1:188"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row>
    <row r="397" spans="1:188"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row>
    <row r="398" spans="1:188"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row>
    <row r="399" spans="1:188"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row>
    <row r="400" spans="1:188"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row>
    <row r="401" spans="1:188"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row>
    <row r="402" spans="1:188"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row>
    <row r="403" spans="1:188"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row>
    <row r="404" spans="1:188"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row>
    <row r="405" spans="1:188"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row>
    <row r="406" spans="1:188"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row>
    <row r="407" spans="1:188"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row>
    <row r="408" spans="1:188"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row>
    <row r="409" spans="1:188"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row>
    <row r="410" spans="1:188"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row>
    <row r="411" spans="1:188"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row>
    <row r="412" spans="1:188"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row>
    <row r="413" spans="1:188"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row>
    <row r="414" spans="1:188"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row>
    <row r="415" spans="1:188"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c r="GF415" s="24"/>
    </row>
    <row r="416" spans="1:188"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c r="GF416" s="24"/>
    </row>
    <row r="417" spans="1:188"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row>
    <row r="418" spans="1:188"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row>
    <row r="419" spans="1:188"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row>
    <row r="420" spans="1:188"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row>
    <row r="421" spans="1:188"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row>
    <row r="422" spans="1:188"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row>
    <row r="423" spans="1:188"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row>
    <row r="424" spans="1:188"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row>
    <row r="425" spans="1:188"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row>
    <row r="426" spans="1:188"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row>
    <row r="427" spans="1:188"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row>
    <row r="428" spans="1:188"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row>
    <row r="429" spans="1:188"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row>
    <row r="430" spans="1:188"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row>
    <row r="431" spans="1:188"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row>
    <row r="432" spans="1:188"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row>
    <row r="433" spans="1:188"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row>
    <row r="434" spans="1:188"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row>
    <row r="435" spans="1:188"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row>
    <row r="436" spans="1:188"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row>
    <row r="437" spans="1:188"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row>
    <row r="438" spans="1:188"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row>
    <row r="439" spans="1:188"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row>
    <row r="440" spans="1:188"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row>
    <row r="441" spans="1:188"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row>
    <row r="442" spans="1:188"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row>
    <row r="443" spans="1:188"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row>
    <row r="444" spans="1:188"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row>
    <row r="445" spans="1:188"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row>
    <row r="446" spans="1:188"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row>
    <row r="447" spans="1:188"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row>
    <row r="448" spans="1:188"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row>
    <row r="449" spans="1:188"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row>
    <row r="450" spans="1:188"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row>
    <row r="451" spans="1:188"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row>
    <row r="452" spans="1:188"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row>
    <row r="453" spans="1:188"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row>
    <row r="454" spans="1:188"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row>
    <row r="455" spans="1:188"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row>
    <row r="456" spans="1:188"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row>
    <row r="457" spans="1:188"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row>
    <row r="458" spans="1:188"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row>
    <row r="459" spans="1:188"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row>
    <row r="460" spans="1:188"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row>
    <row r="461" spans="1:188"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row>
    <row r="462" spans="1:188"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row>
    <row r="463" spans="1:188"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row>
    <row r="464" spans="1:188"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row>
    <row r="465" spans="1:188"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row>
    <row r="466" spans="1:188"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row>
    <row r="467" spans="1:188"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row>
    <row r="468" spans="1:188"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row>
    <row r="469" spans="1:188"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row>
    <row r="470" spans="1:188"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row>
    <row r="471" spans="1:188"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row>
    <row r="472" spans="1:188"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row>
    <row r="473" spans="1:188"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row>
    <row r="474" spans="1:188"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row>
    <row r="475" spans="1:188"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row>
    <row r="476" spans="1:188"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row>
    <row r="477" spans="1:188"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row>
    <row r="478" spans="1:188"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row>
    <row r="479" spans="1:188"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row>
    <row r="480" spans="1:188"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row>
    <row r="481" spans="1:188"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row>
    <row r="482" spans="1:188"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row>
    <row r="483" spans="1:188"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row>
    <row r="484" spans="1:188"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row>
    <row r="485" spans="1:188"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row>
    <row r="486" spans="1:188"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row>
    <row r="487" spans="1:188"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row>
    <row r="488" spans="1:188"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row>
    <row r="489" spans="1:188"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row>
    <row r="490" spans="1:188"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row>
    <row r="491" spans="1:188"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row>
    <row r="492" spans="1:188"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row>
    <row r="493" spans="1:188"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row>
    <row r="494" spans="1:188"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row>
    <row r="495" spans="1:188"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row>
    <row r="496" spans="1:188"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row>
    <row r="497" spans="1:188"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row>
    <row r="498" spans="1:188"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row>
    <row r="499" spans="1:188"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row>
    <row r="500" spans="1:188"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row>
    <row r="501" spans="1:188"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row>
    <row r="502" spans="1:188"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row>
    <row r="503" spans="1:188"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row>
    <row r="504" spans="1:188"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row>
    <row r="505" spans="1:188"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row>
    <row r="506" spans="1:188"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row>
    <row r="507" spans="1:188"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row>
    <row r="508" spans="1:188"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row>
    <row r="509" spans="1:188"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row>
    <row r="510" spans="1:188"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row>
    <row r="511" spans="1:188"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row>
    <row r="512" spans="1:188"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row>
    <row r="513" spans="1:188"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row>
    <row r="514" spans="1:188"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row>
    <row r="515" spans="1:188"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row>
    <row r="516" spans="1:188"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row>
    <row r="517" spans="1:188"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row>
    <row r="518" spans="1:188"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row>
    <row r="519" spans="1:188"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row>
    <row r="520" spans="1:188"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row>
    <row r="521" spans="1:188"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row>
    <row r="522" spans="1:188"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row>
    <row r="523" spans="1:188"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row>
    <row r="524" spans="1:188"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row>
    <row r="525" spans="1:188"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row>
    <row r="526" spans="1:188"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row>
    <row r="527" spans="1:188"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row>
    <row r="528" spans="1:188"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row>
    <row r="529" spans="1:188"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row>
    <row r="530" spans="1:188"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row>
    <row r="531" spans="1:188"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row>
    <row r="532" spans="1:188"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row>
    <row r="533" spans="1:188"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row>
    <row r="534" spans="1:188"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row>
    <row r="535" spans="1:188"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row>
    <row r="536" spans="1:188"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row>
    <row r="537" spans="1:188"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row>
    <row r="538" spans="1:188"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row>
    <row r="539" spans="1:188"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row>
    <row r="540" spans="1:188"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row>
    <row r="541" spans="1:188"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row>
    <row r="542" spans="1:188"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row>
    <row r="543" spans="1:188"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row>
    <row r="544" spans="1:188"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row>
    <row r="545" spans="1:188"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row>
    <row r="546" spans="1:188"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row>
    <row r="547" spans="1:188"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row>
    <row r="548" spans="1:188"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row>
    <row r="549" spans="1:188"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row>
    <row r="550" spans="1:188"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row>
    <row r="551" spans="1:188"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row>
    <row r="552" spans="1:188"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row>
    <row r="553" spans="1:188"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row>
    <row r="554" spans="1:188"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row>
    <row r="555" spans="1:188"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row>
    <row r="556" spans="1:188"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row>
    <row r="557" spans="1:188"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row>
    <row r="558" spans="1:188"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c r="GF558" s="24"/>
    </row>
    <row r="559" spans="1:188"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row>
    <row r="560" spans="1:188"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row>
    <row r="561" spans="1:188"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row>
    <row r="562" spans="1:188"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row>
    <row r="563" spans="1:188"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row>
    <row r="564" spans="1:188"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c r="GF564" s="24"/>
    </row>
    <row r="565" spans="1:188"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c r="GF565" s="24"/>
    </row>
    <row r="566" spans="1:188"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c r="GF566" s="24"/>
    </row>
    <row r="567" spans="1:188"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c r="GF567" s="24"/>
    </row>
    <row r="568" spans="1:188"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row>
    <row r="569" spans="1:188"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c r="GF569" s="24"/>
    </row>
    <row r="570" spans="1:188"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c r="GF570" s="24"/>
    </row>
    <row r="571" spans="1:188"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c r="GF571" s="24"/>
    </row>
    <row r="572" spans="1:188"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c r="GF572" s="24"/>
    </row>
    <row r="573" spans="1:188"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c r="GF573" s="24"/>
    </row>
    <row r="574" spans="1:188"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c r="GF574" s="24"/>
    </row>
    <row r="575" spans="1:188"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c r="GF575" s="24"/>
    </row>
    <row r="576" spans="1:188"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c r="GF576" s="24"/>
    </row>
    <row r="577" spans="1:188"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c r="GF577" s="24"/>
    </row>
    <row r="578" spans="1:188"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c r="GF578" s="24"/>
    </row>
    <row r="579" spans="1:188"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row>
    <row r="580" spans="1:188"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c r="GF580" s="24"/>
    </row>
    <row r="581" spans="1:188"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c r="GF581" s="24"/>
    </row>
    <row r="582" spans="1:188"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c r="GF582" s="24"/>
    </row>
    <row r="583" spans="1:188"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row>
    <row r="584" spans="1:188"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row>
    <row r="585" spans="1:188"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c r="GF585" s="24"/>
    </row>
    <row r="586" spans="1:188"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c r="GF586" s="24"/>
    </row>
    <row r="587" spans="1:188"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c r="GF587" s="24"/>
    </row>
    <row r="588" spans="1:188"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c r="GF588" s="24"/>
    </row>
    <row r="589" spans="1:188"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row>
    <row r="590" spans="1:188"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row>
    <row r="591" spans="1:188"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c r="GF591" s="24"/>
    </row>
    <row r="592" spans="1:188"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row>
    <row r="593" spans="1:188"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c r="GF593" s="24"/>
    </row>
    <row r="594" spans="1:188"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c r="GF594" s="24"/>
    </row>
    <row r="595" spans="1:188"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c r="GF595" s="24"/>
    </row>
    <row r="596" spans="1:188"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c r="GF596" s="24"/>
    </row>
    <row r="597" spans="1:188"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c r="GF597" s="24"/>
    </row>
    <row r="598" spans="1:188"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c r="GF598" s="24"/>
    </row>
    <row r="599" spans="1:188"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c r="GF599" s="24"/>
    </row>
    <row r="600" spans="1:188"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c r="GF600" s="24"/>
    </row>
    <row r="601" spans="1:188"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c r="GF601" s="24"/>
    </row>
    <row r="602" spans="1:188"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c r="GF602" s="24"/>
    </row>
    <row r="603" spans="1:188"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c r="GF603" s="24"/>
    </row>
    <row r="604" spans="1:188"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c r="GF604" s="24"/>
    </row>
    <row r="605" spans="1:188"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c r="GF605" s="24"/>
    </row>
    <row r="606" spans="1:188"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c r="GF606" s="24"/>
    </row>
    <row r="607" spans="1:188"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c r="GF607" s="24"/>
    </row>
    <row r="608" spans="1:188"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c r="GF608" s="24"/>
    </row>
    <row r="609" spans="1:188"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c r="GF609" s="24"/>
    </row>
    <row r="610" spans="1:188"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row>
    <row r="611" spans="1:188"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c r="GF611" s="24"/>
    </row>
    <row r="612" spans="1:188"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c r="GF612" s="24"/>
    </row>
    <row r="613" spans="1:188"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c r="GF613" s="24"/>
    </row>
    <row r="614" spans="1:188"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c r="GF614" s="24"/>
    </row>
    <row r="615" spans="1:188"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c r="GF615" s="24"/>
    </row>
    <row r="616" spans="1:188"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c r="GF616" s="24"/>
    </row>
    <row r="617" spans="1:188"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c r="GF617" s="24"/>
    </row>
    <row r="618" spans="1:188"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c r="GF618" s="24"/>
    </row>
    <row r="619" spans="1:188"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c r="GF619" s="24"/>
    </row>
    <row r="620" spans="1:188"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row>
    <row r="621" spans="1:188"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row>
    <row r="622" spans="1:188"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row>
    <row r="623" spans="1:188"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row>
    <row r="624" spans="1:188"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row>
    <row r="625" spans="1:188"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row>
    <row r="626" spans="1:188"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row>
    <row r="627" spans="1:188"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row>
    <row r="628" spans="1:188"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row>
    <row r="629" spans="1:188"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row>
    <row r="630" spans="1:188"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row>
    <row r="631" spans="1:188"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row>
    <row r="632" spans="1:188"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row>
    <row r="633" spans="1:188"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row>
    <row r="634" spans="1:188"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row>
    <row r="635" spans="1:188"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row>
    <row r="636" spans="1:188"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row>
    <row r="637" spans="1:188"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row>
    <row r="638" spans="1:188"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row>
    <row r="639" spans="1:188"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row>
    <row r="640" spans="1:188"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row>
    <row r="641" spans="1:188"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row>
    <row r="642" spans="1:188"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row>
    <row r="643" spans="1:188"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row>
    <row r="644" spans="1:188"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row>
    <row r="645" spans="1:188"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row>
    <row r="646" spans="1:188"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row>
    <row r="647" spans="1:188"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row>
    <row r="648" spans="1:188"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row>
    <row r="649" spans="1:188"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row>
    <row r="650" spans="1:188"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row>
    <row r="651" spans="1:188"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row>
    <row r="652" spans="1:188"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row>
    <row r="653" spans="1:188"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row>
    <row r="654" spans="1:188"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row>
    <row r="655" spans="1:188"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row>
    <row r="656" spans="1:188"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row>
    <row r="657" spans="1:188"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row>
    <row r="658" spans="1:188"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row>
    <row r="659" spans="1:188"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row>
    <row r="660" spans="1:188"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row>
    <row r="661" spans="1:188"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row>
    <row r="662" spans="1:188"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row>
    <row r="663" spans="1:188"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row>
    <row r="664" spans="1:188"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row>
    <row r="665" spans="1:188"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row>
    <row r="666" spans="1:188"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row>
    <row r="667" spans="1:188"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row>
    <row r="668" spans="1:188"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row>
    <row r="669" spans="1:188"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row>
    <row r="670" spans="1:188"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row>
    <row r="671" spans="1:188"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row>
    <row r="672" spans="1:188"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row>
    <row r="673" spans="1:188"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row>
    <row r="674" spans="1:188"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row>
    <row r="675" spans="1:188"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row>
    <row r="676" spans="1:188"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row>
    <row r="677" spans="1:188"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row>
    <row r="678" spans="1:188"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row>
    <row r="679" spans="1:188"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row>
    <row r="680" spans="1:188"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row>
    <row r="681" spans="1:188"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row>
    <row r="682" spans="1:188"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row>
    <row r="683" spans="1:188"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row>
    <row r="684" spans="1:188"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row>
    <row r="685" spans="1:188"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row>
    <row r="686" spans="1:188"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row>
    <row r="687" spans="1:188"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row>
    <row r="688" spans="1:188"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row>
    <row r="689" spans="1:188"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row>
    <row r="690" spans="1:188"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row>
    <row r="691" spans="1:188"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row>
    <row r="692" spans="1:188"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row>
    <row r="693" spans="1:188"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row>
    <row r="694" spans="1:188"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row>
    <row r="695" spans="1:188"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row>
    <row r="696" spans="1:188"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row>
    <row r="697" spans="1:188"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row>
    <row r="698" spans="1:188"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row>
    <row r="699" spans="1:188"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row>
    <row r="700" spans="1:188"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row>
    <row r="701" spans="1:188"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row>
    <row r="702" spans="1:188"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row>
    <row r="703" spans="1:188"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row>
    <row r="704" spans="1:188"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row>
    <row r="705" spans="1:188"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row>
    <row r="706" spans="1:188"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row>
    <row r="707" spans="1:188"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row>
    <row r="708" spans="1:188"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row>
    <row r="709" spans="1:188"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row>
    <row r="710" spans="1:188"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row>
    <row r="711" spans="1:188"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row>
    <row r="712" spans="1:188"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row>
    <row r="713" spans="1:188"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row>
    <row r="714" spans="1:188"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row>
    <row r="715" spans="1:188"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row>
    <row r="716" spans="1:188"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row>
    <row r="717" spans="1:188"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row>
    <row r="718" spans="1:188"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row>
    <row r="719" spans="1:188"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row>
    <row r="720" spans="1:188"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row>
    <row r="721" spans="1:188"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row>
    <row r="722" spans="1:188"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row>
    <row r="723" spans="1:188"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row>
    <row r="724" spans="1:188"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row>
    <row r="725" spans="1:188"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row>
    <row r="726" spans="1:188"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row>
    <row r="727" spans="1:188"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row>
    <row r="728" spans="1:188"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row>
    <row r="729" spans="1:188"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row>
    <row r="730" spans="1:188"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row>
    <row r="731" spans="1:188"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row>
    <row r="732" spans="1:188"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row>
    <row r="733" spans="1:188"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c r="GF733" s="24"/>
    </row>
    <row r="734" spans="1:188"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c r="GF734" s="24"/>
    </row>
    <row r="735" spans="1:188"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c r="GF735" s="24"/>
    </row>
    <row r="736" spans="1:188"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c r="GF736" s="24"/>
    </row>
    <row r="737" spans="1:188"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c r="GF737" s="24"/>
    </row>
    <row r="738" spans="1:188"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c r="GF738" s="24"/>
    </row>
    <row r="739" spans="1:188"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c r="GF739" s="24"/>
    </row>
    <row r="740" spans="1:188"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c r="GF740" s="24"/>
    </row>
    <row r="741" spans="1:188"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row>
    <row r="742" spans="1:188"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c r="GF742" s="24"/>
    </row>
    <row r="743" spans="1:188"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c r="GF743" s="24"/>
    </row>
    <row r="744" spans="1:188"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c r="GF744" s="24"/>
    </row>
    <row r="745" spans="1:188"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row>
    <row r="746" spans="1:188"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row>
    <row r="747" spans="1:188"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row>
    <row r="748" spans="1:188"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row>
    <row r="749" spans="1:188"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row>
    <row r="750" spans="1:188"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row>
    <row r="751" spans="1:188"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row>
    <row r="752" spans="1:188"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row>
    <row r="753" spans="1:188"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row>
    <row r="754" spans="1:188"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row>
    <row r="755" spans="1:188"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row>
    <row r="756" spans="1:188"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row>
    <row r="757" spans="1:188"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row>
    <row r="758" spans="1:188"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row>
    <row r="759" spans="1:188"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row>
    <row r="760" spans="1:188"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row>
    <row r="761" spans="1:188"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row>
    <row r="762" spans="1:188"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row>
    <row r="763" spans="1:188"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row>
    <row r="764" spans="1:188"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row>
    <row r="765" spans="1:188"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row>
    <row r="766" spans="1:188"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row>
    <row r="767" spans="1:188"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row>
    <row r="768" spans="1:188"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row>
    <row r="769" spans="1:188"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row>
    <row r="770" spans="1:188"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row>
    <row r="771" spans="1:188"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row>
    <row r="772" spans="1:188"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row>
    <row r="773" spans="1:188"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row>
    <row r="774" spans="1:188"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row>
    <row r="775" spans="1:188"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row>
    <row r="776" spans="1:188"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row>
    <row r="777" spans="1:188"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row>
    <row r="778" spans="1:188"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row>
    <row r="779" spans="1:188"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row>
    <row r="780" spans="1:188"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row>
    <row r="781" spans="1:188"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row>
    <row r="782" spans="1:188"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row>
    <row r="783" spans="1:188"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row>
    <row r="784" spans="1:188"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row>
    <row r="785" spans="1:188"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row>
    <row r="786" spans="1:188"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row>
    <row r="787" spans="1:188"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row>
    <row r="788" spans="1:188"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row>
    <row r="789" spans="1:188"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row>
    <row r="790" spans="1:188"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row>
    <row r="791" spans="1:188"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row>
    <row r="792" spans="1:188"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row>
    <row r="793" spans="1:188"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row>
    <row r="794" spans="1:188"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row>
    <row r="795" spans="1:188"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row>
    <row r="796" spans="1:188"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row>
    <row r="797" spans="1:188"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row>
    <row r="798" spans="1:188"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row>
    <row r="799" spans="1:188"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row>
    <row r="800" spans="1:188"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row>
    <row r="801" spans="1:188"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c r="GF801" s="24"/>
    </row>
    <row r="802" spans="1:188"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row>
    <row r="803" spans="1:188"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c r="GF803" s="24"/>
    </row>
    <row r="804" spans="1:188"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row>
    <row r="805" spans="1:188"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c r="GF805" s="24"/>
    </row>
    <row r="806" spans="1:188"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c r="GF806" s="24"/>
    </row>
    <row r="807" spans="1:188"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row>
    <row r="808" spans="1:188"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c r="GF808" s="24"/>
    </row>
    <row r="809" spans="1:188"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row>
    <row r="810" spans="1:188"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c r="GF810" s="24"/>
    </row>
    <row r="811" spans="1:188"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row>
    <row r="812" spans="1:188"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c r="GF812" s="24"/>
    </row>
    <row r="813" spans="1:188"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c r="GF813" s="24"/>
    </row>
    <row r="814" spans="1:188"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row>
    <row r="815" spans="1:188"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c r="GF815" s="24"/>
    </row>
    <row r="816" spans="1:188"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row>
    <row r="817" spans="1:188"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c r="GF817" s="24"/>
    </row>
    <row r="818" spans="1:188"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row>
    <row r="819" spans="1:188"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c r="GF819" s="24"/>
    </row>
    <row r="820" spans="1:188"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c r="GF820" s="24"/>
    </row>
    <row r="821" spans="1:188"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row>
    <row r="822" spans="1:188"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c r="GF822" s="24"/>
    </row>
    <row r="823" spans="1:188"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c r="GF823" s="24"/>
    </row>
    <row r="824" spans="1:188"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c r="GF824" s="24"/>
    </row>
    <row r="825" spans="1:188"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row>
    <row r="826" spans="1:188"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row>
    <row r="827" spans="1:188"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row>
    <row r="828" spans="1:188"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row>
    <row r="829" spans="1:188"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row>
    <row r="830" spans="1:188"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row>
    <row r="831" spans="1:188"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row>
    <row r="832" spans="1:188"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row>
    <row r="833" spans="1:188"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row>
    <row r="834" spans="1:188"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row>
    <row r="835" spans="1:188"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row>
    <row r="836" spans="1:188"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row>
    <row r="837" spans="1:188"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row>
    <row r="838" spans="1:188"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row>
    <row r="839" spans="1:188"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row>
    <row r="840" spans="1:188"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row>
    <row r="841" spans="1:188"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row>
    <row r="842" spans="1:188"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row>
    <row r="843" spans="1:188"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row>
    <row r="844" spans="1:188"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row>
    <row r="845" spans="1:188"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row>
    <row r="846" spans="1:188"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row>
    <row r="847" spans="1:188"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row>
    <row r="848" spans="1:188"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row>
    <row r="849" spans="1:188"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row>
    <row r="850" spans="1:188"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row>
    <row r="851" spans="1:188"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row>
    <row r="852" spans="1:188"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row>
    <row r="853" spans="1:188"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row>
    <row r="854" spans="1:188"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row>
    <row r="855" spans="1:188"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row>
    <row r="856" spans="1:188"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row>
    <row r="857" spans="1:188"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row>
    <row r="858" spans="1:188"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row>
    <row r="859" spans="1:188"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row>
    <row r="860" spans="1:188"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row>
    <row r="861" spans="1:188"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row>
    <row r="862" spans="1:188"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row>
    <row r="863" spans="1:188"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row>
    <row r="864" spans="1:188"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row>
    <row r="865" spans="1:188"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row>
    <row r="866" spans="1:188"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row>
    <row r="867" spans="1:188"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row>
    <row r="868" spans="1:188"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row>
    <row r="869" spans="1:188"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row>
    <row r="870" spans="1:188"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row>
    <row r="871" spans="1:188"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row>
    <row r="872" spans="1:188"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row>
    <row r="873" spans="1:188"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row>
    <row r="874" spans="1:188"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row>
    <row r="875" spans="1:188"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row>
    <row r="876" spans="1:188"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row>
    <row r="877" spans="1:188"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row>
    <row r="878" spans="1:188"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row>
    <row r="879" spans="1:188"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row>
    <row r="880" spans="1:188"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row>
    <row r="881" spans="1:188"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row>
    <row r="882" spans="1:188"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row>
    <row r="883" spans="1:188"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row>
    <row r="884" spans="1:188"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row>
    <row r="885" spans="1:188"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row>
    <row r="886" spans="1:188"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row>
    <row r="887" spans="1:188"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row>
    <row r="888" spans="1:188"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row>
    <row r="889" spans="1:188"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row>
    <row r="890" spans="1:188"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row>
    <row r="891" spans="1:188"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row>
    <row r="892" spans="1:188"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row>
    <row r="893" spans="1:188"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row>
    <row r="894" spans="1:188"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row>
    <row r="895" spans="1:188"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row>
    <row r="896" spans="1:188"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row>
    <row r="897" spans="1:188"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row>
    <row r="898" spans="1:188"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row>
    <row r="899" spans="1:188"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row>
    <row r="900" spans="1:188"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row>
    <row r="901" spans="1:188"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row>
    <row r="902" spans="1:188"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row>
    <row r="903" spans="1:188"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row>
    <row r="904" spans="1:188"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row>
    <row r="905" spans="1:188"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row>
    <row r="906" spans="1:188"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row>
    <row r="907" spans="1:188"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row>
    <row r="908" spans="1:188"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row>
    <row r="909" spans="1:188"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row>
    <row r="910" spans="1:188"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row>
    <row r="911" spans="1:188"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row>
    <row r="912" spans="1:188"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row>
    <row r="913" spans="1:188"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row>
    <row r="914" spans="1:188"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row>
    <row r="915" spans="1:188"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row>
    <row r="916" spans="1:188"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row>
    <row r="917" spans="1:188"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row>
    <row r="918" spans="1:188"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row>
    <row r="919" spans="1:188"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row>
    <row r="920" spans="1:188"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row>
    <row r="921" spans="1:188"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row>
    <row r="922" spans="1:188"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row>
    <row r="923" spans="1:188"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row>
    <row r="924" spans="1:188"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row>
    <row r="925" spans="1:188"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row>
    <row r="926" spans="1:188"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row>
    <row r="927" spans="1:188"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row>
    <row r="928" spans="1:188"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row>
    <row r="929" spans="1:188"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row>
    <row r="930" spans="1:188"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row>
    <row r="931" spans="1:188"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row>
    <row r="932" spans="1:188"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row>
    <row r="933" spans="1:188"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row>
    <row r="934" spans="1:188"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c r="GF934" s="24"/>
    </row>
    <row r="935" spans="1:188"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c r="GF935" s="24"/>
    </row>
    <row r="936" spans="1:188"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c r="GF936" s="24"/>
    </row>
    <row r="937" spans="1:188"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c r="GF937" s="24"/>
    </row>
    <row r="938" spans="1:188"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c r="GF938" s="24"/>
    </row>
    <row r="939" spans="1:188"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c r="GF939" s="24"/>
    </row>
    <row r="940" spans="1:188"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c r="GF940" s="24"/>
    </row>
    <row r="941" spans="1:188"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c r="GF941" s="24"/>
    </row>
    <row r="942" spans="1:188"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c r="GF942" s="24"/>
    </row>
    <row r="943" spans="1:188"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c r="GF943" s="24"/>
    </row>
    <row r="944" spans="1:188"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c r="GF944" s="24"/>
    </row>
    <row r="945" spans="1:188"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c r="GF945" s="24"/>
    </row>
    <row r="946" spans="1:188"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c r="GF946" s="24"/>
    </row>
    <row r="947" spans="1:188"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c r="GF947" s="24"/>
    </row>
    <row r="948" spans="1:188"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c r="GF948" s="24"/>
    </row>
    <row r="949" spans="1:188"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c r="GF949" s="24"/>
    </row>
    <row r="950" spans="1:188"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c r="GF950" s="24"/>
    </row>
    <row r="951" spans="1:188"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c r="GF951" s="24"/>
    </row>
    <row r="952" spans="1:188"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c r="GF952" s="24"/>
    </row>
    <row r="953" spans="1:188"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c r="GF953" s="24"/>
    </row>
    <row r="954" spans="1:188"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c r="GF954" s="24"/>
    </row>
    <row r="955" spans="1:188"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c r="GF955" s="24"/>
    </row>
    <row r="956" spans="1:188"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c r="GF956" s="24"/>
    </row>
    <row r="957" spans="1:188"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c r="GF957" s="24"/>
    </row>
    <row r="958" spans="1:188"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c r="GF958" s="24"/>
    </row>
    <row r="959" spans="1:188"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c r="GF959" s="24"/>
    </row>
    <row r="960" spans="1:188"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c r="GF960" s="24"/>
    </row>
    <row r="961" spans="1:188"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c r="GF961" s="24"/>
    </row>
    <row r="962" spans="1:188"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c r="GF962" s="24"/>
    </row>
    <row r="963" spans="1:188"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c r="GF963" s="24"/>
    </row>
    <row r="964" spans="1:188"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c r="GF964" s="24"/>
    </row>
    <row r="965" spans="1:188"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c r="GF965" s="24"/>
    </row>
    <row r="966" spans="1:188"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c r="GF966" s="24"/>
    </row>
    <row r="967" spans="1:188"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c r="GF967" s="24"/>
    </row>
    <row r="968" spans="1:188"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c r="GF968" s="24"/>
    </row>
    <row r="969" spans="1:188"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c r="GF969" s="24"/>
    </row>
    <row r="970" spans="1:188"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c r="GF970" s="24"/>
    </row>
    <row r="971" spans="1:188"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c r="GF971" s="24"/>
    </row>
    <row r="972" spans="1:188"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c r="GF972" s="24"/>
    </row>
    <row r="973" spans="1:188"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c r="GF973" s="24"/>
    </row>
    <row r="974" spans="1:188"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c r="GF974" s="24"/>
    </row>
    <row r="975" spans="1:188"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c r="GF975" s="24"/>
    </row>
    <row r="976" spans="1:188"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c r="GF976" s="24"/>
    </row>
    <row r="977" spans="1:188"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c r="GF977" s="24"/>
    </row>
    <row r="978" spans="1:188"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c r="GF978" s="24"/>
    </row>
    <row r="979" spans="1:188"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c r="GF979" s="24"/>
    </row>
    <row r="980" spans="1:188"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c r="GF980" s="24"/>
    </row>
    <row r="981" spans="1:188"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c r="GF981" s="24"/>
    </row>
    <row r="982" spans="1:188"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c r="GF982" s="24"/>
    </row>
    <row r="983" spans="1:188"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c r="GF983" s="24"/>
    </row>
    <row r="984" spans="1:188"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c r="GF984" s="24"/>
    </row>
    <row r="985" spans="1:188"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c r="GF985" s="24"/>
    </row>
    <row r="986" spans="1:188"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c r="GF986" s="24"/>
    </row>
    <row r="987" spans="1:188"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c r="GF987" s="24"/>
    </row>
    <row r="988" spans="1:188"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c r="GF988" s="24"/>
    </row>
    <row r="989" spans="1:188"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c r="GF989" s="24"/>
    </row>
    <row r="990" spans="1:188"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c r="GF990" s="24"/>
    </row>
    <row r="991" spans="1:188"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c r="GF991" s="24"/>
    </row>
    <row r="992" spans="1:188"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c r="GF992" s="24"/>
    </row>
    <row r="993" spans="1:188"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c r="GF993" s="24"/>
    </row>
    <row r="994" spans="1:188"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row>
    <row r="995" spans="1:188"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c r="GF995" s="24"/>
    </row>
    <row r="996" spans="1:188"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c r="GF996" s="24"/>
    </row>
    <row r="997" spans="1:188"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c r="GF997" s="24"/>
    </row>
    <row r="998" spans="1:188"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c r="GF998" s="24"/>
    </row>
    <row r="999" spans="1:188"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c r="GF999" s="24"/>
    </row>
    <row r="1000" spans="1:188"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c r="GF1000" s="24"/>
    </row>
    <row r="1001" spans="1:188" x14ac:dyDescent="0.2">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row>
    <row r="1002" spans="1:188" x14ac:dyDescent="0.2">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row>
    <row r="1003" spans="1:188" x14ac:dyDescent="0.2">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row>
    <row r="1004" spans="1:188" x14ac:dyDescent="0.2">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c r="GF1004" s="24"/>
    </row>
    <row r="1005" spans="1:188" x14ac:dyDescent="0.2">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row>
    <row r="1006" spans="1:188" x14ac:dyDescent="0.2">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row>
    <row r="1007" spans="1:188" x14ac:dyDescent="0.2">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row>
    <row r="1008" spans="1:188" x14ac:dyDescent="0.2">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row>
    <row r="1009" spans="1:188" x14ac:dyDescent="0.2">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c r="GF1009" s="24"/>
    </row>
    <row r="1010" spans="1:188" x14ac:dyDescent="0.2">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c r="GF1010" s="24"/>
    </row>
    <row r="1011" spans="1:188" x14ac:dyDescent="0.2">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c r="GF1011" s="24"/>
    </row>
    <row r="1012" spans="1:188" x14ac:dyDescent="0.2">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c r="GF1012" s="24"/>
    </row>
    <row r="1013" spans="1:188" x14ac:dyDescent="0.2">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c r="GF1013" s="24"/>
    </row>
    <row r="1014" spans="1:188" x14ac:dyDescent="0.2">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c r="GF1014" s="24"/>
    </row>
    <row r="1015" spans="1:188" x14ac:dyDescent="0.2">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c r="GF1015" s="24"/>
    </row>
    <row r="1016" spans="1:188" x14ac:dyDescent="0.2">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c r="GF1016" s="24"/>
    </row>
    <row r="1017" spans="1:188" x14ac:dyDescent="0.2">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c r="CB1017" s="24"/>
      <c r="CC1017" s="24"/>
      <c r="CD1017" s="24"/>
      <c r="CE1017" s="24"/>
      <c r="CF1017" s="24"/>
      <c r="CG1017" s="24"/>
      <c r="CH1017" s="24"/>
      <c r="CI1017" s="24"/>
      <c r="CJ1017" s="24"/>
      <c r="CK1017" s="24"/>
      <c r="CL1017" s="24"/>
      <c r="CM1017" s="24"/>
      <c r="CN1017" s="24"/>
      <c r="CO1017" s="24"/>
      <c r="CP1017" s="24"/>
      <c r="CQ1017" s="24"/>
      <c r="CR1017" s="24"/>
      <c r="CS1017" s="24"/>
      <c r="CT1017" s="24"/>
      <c r="CU1017" s="24"/>
      <c r="CV1017" s="24"/>
      <c r="CW1017" s="24"/>
      <c r="CX1017" s="24"/>
      <c r="CY1017" s="24"/>
      <c r="CZ1017" s="24"/>
      <c r="DA1017" s="24"/>
      <c r="DB1017" s="24"/>
      <c r="DC1017" s="24"/>
      <c r="DD1017" s="24"/>
      <c r="DE1017" s="24"/>
      <c r="DF1017" s="24"/>
      <c r="DG1017" s="24"/>
      <c r="DH1017" s="24"/>
      <c r="DI1017" s="24"/>
      <c r="DJ1017" s="24"/>
      <c r="DK1017" s="24"/>
      <c r="DL1017" s="24"/>
      <c r="DM1017" s="24"/>
      <c r="DN1017" s="24"/>
      <c r="DO1017" s="24"/>
      <c r="DP1017" s="24"/>
      <c r="DQ1017" s="24"/>
      <c r="DR1017" s="24"/>
      <c r="DS1017" s="24"/>
      <c r="DT1017" s="24"/>
      <c r="DU1017" s="24"/>
      <c r="DV1017" s="24"/>
      <c r="DW1017" s="24"/>
      <c r="DX1017" s="24"/>
      <c r="DY1017" s="24"/>
      <c r="DZ1017" s="24"/>
      <c r="EA1017" s="24"/>
      <c r="EB1017" s="24"/>
      <c r="EC1017" s="24"/>
      <c r="ED1017" s="24"/>
      <c r="EE1017" s="24"/>
      <c r="EF1017" s="24"/>
      <c r="EG1017" s="24"/>
      <c r="EH1017" s="24"/>
      <c r="EI1017" s="24"/>
      <c r="EJ1017" s="24"/>
      <c r="EK1017" s="24"/>
      <c r="EL1017" s="24"/>
      <c r="EM1017" s="24"/>
      <c r="EN1017" s="24"/>
      <c r="EO1017" s="24"/>
      <c r="EP1017" s="24"/>
      <c r="EQ1017" s="24"/>
      <c r="ER1017" s="24"/>
      <c r="ES1017" s="24"/>
      <c r="ET1017" s="24"/>
      <c r="EU1017" s="24"/>
      <c r="EV1017" s="24"/>
      <c r="EW1017" s="24"/>
      <c r="EX1017" s="24"/>
      <c r="EY1017" s="24"/>
      <c r="EZ1017" s="24"/>
      <c r="FA1017" s="24"/>
      <c r="FB1017" s="24"/>
      <c r="FC1017" s="24"/>
      <c r="FD1017" s="24"/>
      <c r="FE1017" s="24"/>
      <c r="FF1017" s="24"/>
      <c r="FG1017" s="24"/>
      <c r="FH1017" s="24"/>
      <c r="FI1017" s="24"/>
      <c r="FJ1017" s="24"/>
      <c r="FK1017" s="24"/>
      <c r="FL1017" s="24"/>
      <c r="FM1017" s="24"/>
      <c r="FN1017" s="24"/>
      <c r="FO1017" s="24"/>
      <c r="FP1017" s="24"/>
      <c r="FQ1017" s="24"/>
      <c r="FR1017" s="24"/>
      <c r="FS1017" s="24"/>
      <c r="FT1017" s="24"/>
      <c r="FU1017" s="24"/>
      <c r="FV1017" s="24"/>
      <c r="FW1017" s="24"/>
      <c r="FX1017" s="24"/>
      <c r="FY1017" s="24"/>
      <c r="FZ1017" s="24"/>
      <c r="GA1017" s="24"/>
      <c r="GB1017" s="24"/>
      <c r="GC1017" s="24"/>
      <c r="GD1017" s="24"/>
      <c r="GE1017" s="24"/>
      <c r="GF1017" s="24"/>
    </row>
    <row r="1018" spans="1:188" x14ac:dyDescent="0.2">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4"/>
      <c r="DE1018" s="24"/>
      <c r="DF1018" s="24"/>
      <c r="DG1018" s="24"/>
      <c r="DH1018" s="24"/>
      <c r="DI1018" s="24"/>
      <c r="DJ1018" s="24"/>
      <c r="DK1018" s="24"/>
      <c r="DL1018" s="24"/>
      <c r="DM1018" s="24"/>
      <c r="DN1018" s="24"/>
      <c r="DO1018" s="24"/>
      <c r="DP1018" s="24"/>
      <c r="DQ1018" s="24"/>
      <c r="DR1018" s="24"/>
      <c r="DS1018" s="24"/>
      <c r="DT1018" s="24"/>
      <c r="DU1018" s="24"/>
      <c r="DV1018" s="24"/>
      <c r="DW1018" s="24"/>
      <c r="DX1018" s="24"/>
      <c r="DY1018" s="24"/>
      <c r="DZ1018" s="24"/>
      <c r="EA1018" s="24"/>
      <c r="EB1018" s="24"/>
      <c r="EC1018" s="24"/>
      <c r="ED1018" s="24"/>
      <c r="EE1018" s="24"/>
      <c r="EF1018" s="24"/>
      <c r="EG1018" s="24"/>
      <c r="EH1018" s="24"/>
      <c r="EI1018" s="24"/>
      <c r="EJ1018" s="24"/>
      <c r="EK1018" s="24"/>
      <c r="EL1018" s="24"/>
      <c r="EM1018" s="24"/>
      <c r="EN1018" s="24"/>
      <c r="EO1018" s="24"/>
      <c r="EP1018" s="24"/>
      <c r="EQ1018" s="24"/>
      <c r="ER1018" s="24"/>
      <c r="ES1018" s="24"/>
      <c r="ET1018" s="24"/>
      <c r="EU1018" s="24"/>
      <c r="EV1018" s="24"/>
      <c r="EW1018" s="24"/>
      <c r="EX1018" s="24"/>
      <c r="EY1018" s="24"/>
      <c r="EZ1018" s="24"/>
      <c r="FA1018" s="24"/>
      <c r="FB1018" s="24"/>
      <c r="FC1018" s="24"/>
      <c r="FD1018" s="24"/>
      <c r="FE1018" s="24"/>
      <c r="FF1018" s="24"/>
      <c r="FG1018" s="24"/>
      <c r="FH1018" s="24"/>
      <c r="FI1018" s="24"/>
      <c r="FJ1018" s="24"/>
      <c r="FK1018" s="24"/>
      <c r="FL1018" s="24"/>
      <c r="FM1018" s="24"/>
      <c r="FN1018" s="24"/>
      <c r="FO1018" s="24"/>
      <c r="FP1018" s="24"/>
      <c r="FQ1018" s="24"/>
      <c r="FR1018" s="24"/>
      <c r="FS1018" s="24"/>
      <c r="FT1018" s="24"/>
      <c r="FU1018" s="24"/>
      <c r="FV1018" s="24"/>
      <c r="FW1018" s="24"/>
      <c r="FX1018" s="24"/>
      <c r="FY1018" s="24"/>
      <c r="FZ1018" s="24"/>
      <c r="GA1018" s="24"/>
      <c r="GB1018" s="24"/>
      <c r="GC1018" s="24"/>
      <c r="GD1018" s="24"/>
      <c r="GE1018" s="24"/>
      <c r="GF1018" s="24"/>
    </row>
    <row r="1019" spans="1:188" x14ac:dyDescent="0.2">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c r="CB1019" s="24"/>
      <c r="CC1019" s="24"/>
      <c r="CD1019" s="24"/>
      <c r="CE1019" s="24"/>
      <c r="CF1019" s="24"/>
      <c r="CG1019" s="24"/>
      <c r="CH1019" s="24"/>
      <c r="CI1019" s="24"/>
      <c r="CJ1019" s="24"/>
      <c r="CK1019" s="24"/>
      <c r="CL1019" s="24"/>
      <c r="CM1019" s="24"/>
      <c r="CN1019" s="24"/>
      <c r="CO1019" s="24"/>
      <c r="CP1019" s="24"/>
      <c r="CQ1019" s="24"/>
      <c r="CR1019" s="24"/>
      <c r="CS1019" s="24"/>
      <c r="CT1019" s="24"/>
      <c r="CU1019" s="24"/>
      <c r="CV1019" s="24"/>
      <c r="CW1019" s="24"/>
      <c r="CX1019" s="24"/>
      <c r="CY1019" s="24"/>
      <c r="CZ1019" s="24"/>
      <c r="DA1019" s="24"/>
      <c r="DB1019" s="24"/>
      <c r="DC1019" s="24"/>
      <c r="DD1019" s="24"/>
      <c r="DE1019" s="24"/>
      <c r="DF1019" s="24"/>
      <c r="DG1019" s="24"/>
      <c r="DH1019" s="24"/>
      <c r="DI1019" s="24"/>
      <c r="DJ1019" s="24"/>
      <c r="DK1019" s="24"/>
      <c r="DL1019" s="24"/>
      <c r="DM1019" s="24"/>
      <c r="DN1019" s="24"/>
      <c r="DO1019" s="24"/>
      <c r="DP1019" s="24"/>
      <c r="DQ1019" s="24"/>
      <c r="DR1019" s="24"/>
      <c r="DS1019" s="24"/>
      <c r="DT1019" s="24"/>
      <c r="DU1019" s="24"/>
      <c r="DV1019" s="24"/>
      <c r="DW1019" s="24"/>
      <c r="DX1019" s="24"/>
      <c r="DY1019" s="24"/>
      <c r="DZ1019" s="24"/>
      <c r="EA1019" s="24"/>
      <c r="EB1019" s="24"/>
      <c r="EC1019" s="24"/>
      <c r="ED1019" s="24"/>
      <c r="EE1019" s="24"/>
      <c r="EF1019" s="24"/>
      <c r="EG1019" s="24"/>
      <c r="EH1019" s="24"/>
      <c r="EI1019" s="24"/>
      <c r="EJ1019" s="24"/>
      <c r="EK1019" s="24"/>
      <c r="EL1019" s="24"/>
      <c r="EM1019" s="24"/>
      <c r="EN1019" s="24"/>
      <c r="EO1019" s="24"/>
      <c r="EP1019" s="24"/>
      <c r="EQ1019" s="24"/>
      <c r="ER1019" s="24"/>
      <c r="ES1019" s="24"/>
      <c r="ET1019" s="24"/>
      <c r="EU1019" s="24"/>
      <c r="EV1019" s="24"/>
      <c r="EW1019" s="24"/>
      <c r="EX1019" s="24"/>
      <c r="EY1019" s="24"/>
      <c r="EZ1019" s="24"/>
      <c r="FA1019" s="24"/>
      <c r="FB1019" s="24"/>
      <c r="FC1019" s="24"/>
      <c r="FD1019" s="24"/>
      <c r="FE1019" s="24"/>
      <c r="FF1019" s="24"/>
      <c r="FG1019" s="24"/>
      <c r="FH1019" s="24"/>
      <c r="FI1019" s="24"/>
      <c r="FJ1019" s="24"/>
      <c r="FK1019" s="24"/>
      <c r="FL1019" s="24"/>
      <c r="FM1019" s="24"/>
      <c r="FN1019" s="24"/>
      <c r="FO1019" s="24"/>
      <c r="FP1019" s="24"/>
      <c r="FQ1019" s="24"/>
      <c r="FR1019" s="24"/>
      <c r="FS1019" s="24"/>
      <c r="FT1019" s="24"/>
      <c r="FU1019" s="24"/>
      <c r="FV1019" s="24"/>
      <c r="FW1019" s="24"/>
      <c r="FX1019" s="24"/>
      <c r="FY1019" s="24"/>
      <c r="FZ1019" s="24"/>
      <c r="GA1019" s="24"/>
      <c r="GB1019" s="24"/>
      <c r="GC1019" s="24"/>
      <c r="GD1019" s="24"/>
      <c r="GE1019" s="24"/>
      <c r="GF1019" s="24"/>
    </row>
    <row r="1020" spans="1:188" x14ac:dyDescent="0.2">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c r="CB1020" s="24"/>
      <c r="CC1020" s="24"/>
      <c r="CD1020" s="24"/>
      <c r="CE1020" s="24"/>
      <c r="CF1020" s="24"/>
      <c r="CG1020" s="24"/>
      <c r="CH1020" s="24"/>
      <c r="CI1020" s="24"/>
      <c r="CJ1020" s="24"/>
      <c r="CK1020" s="24"/>
      <c r="CL1020" s="24"/>
      <c r="CM1020" s="24"/>
      <c r="CN1020" s="24"/>
      <c r="CO1020" s="24"/>
      <c r="CP1020" s="24"/>
      <c r="CQ1020" s="24"/>
      <c r="CR1020" s="24"/>
      <c r="CS1020" s="24"/>
      <c r="CT1020" s="24"/>
      <c r="CU1020" s="24"/>
      <c r="CV1020" s="24"/>
      <c r="CW1020" s="24"/>
      <c r="CX1020" s="24"/>
      <c r="CY1020" s="24"/>
      <c r="CZ1020" s="24"/>
      <c r="DA1020" s="24"/>
      <c r="DB1020" s="24"/>
      <c r="DC1020" s="24"/>
      <c r="DD1020" s="24"/>
      <c r="DE1020" s="24"/>
      <c r="DF1020" s="24"/>
      <c r="DG1020" s="24"/>
      <c r="DH1020" s="24"/>
      <c r="DI1020" s="24"/>
      <c r="DJ1020" s="24"/>
      <c r="DK1020" s="24"/>
      <c r="DL1020" s="24"/>
      <c r="DM1020" s="24"/>
      <c r="DN1020" s="24"/>
      <c r="DO1020" s="24"/>
      <c r="DP1020" s="24"/>
      <c r="DQ1020" s="24"/>
      <c r="DR1020" s="24"/>
      <c r="DS1020" s="24"/>
      <c r="DT1020" s="24"/>
      <c r="DU1020" s="24"/>
      <c r="DV1020" s="24"/>
      <c r="DW1020" s="24"/>
      <c r="DX1020" s="24"/>
      <c r="DY1020" s="24"/>
      <c r="DZ1020" s="24"/>
      <c r="EA1020" s="24"/>
      <c r="EB1020" s="24"/>
      <c r="EC1020" s="24"/>
      <c r="ED1020" s="24"/>
      <c r="EE1020" s="24"/>
      <c r="EF1020" s="24"/>
      <c r="EG1020" s="24"/>
      <c r="EH1020" s="24"/>
      <c r="EI1020" s="24"/>
      <c r="EJ1020" s="24"/>
      <c r="EK1020" s="24"/>
      <c r="EL1020" s="24"/>
      <c r="EM1020" s="24"/>
      <c r="EN1020" s="24"/>
      <c r="EO1020" s="24"/>
      <c r="EP1020" s="24"/>
      <c r="EQ1020" s="24"/>
      <c r="ER1020" s="24"/>
      <c r="ES1020" s="24"/>
      <c r="ET1020" s="24"/>
      <c r="EU1020" s="24"/>
      <c r="EV1020" s="24"/>
      <c r="EW1020" s="24"/>
      <c r="EX1020" s="24"/>
      <c r="EY1020" s="24"/>
      <c r="EZ1020" s="24"/>
      <c r="FA1020" s="24"/>
      <c r="FB1020" s="24"/>
      <c r="FC1020" s="24"/>
      <c r="FD1020" s="24"/>
      <c r="FE1020" s="24"/>
      <c r="FF1020" s="24"/>
      <c r="FG1020" s="24"/>
      <c r="FH1020" s="24"/>
      <c r="FI1020" s="24"/>
      <c r="FJ1020" s="24"/>
      <c r="FK1020" s="24"/>
      <c r="FL1020" s="24"/>
      <c r="FM1020" s="24"/>
      <c r="FN1020" s="24"/>
      <c r="FO1020" s="24"/>
      <c r="FP1020" s="24"/>
      <c r="FQ1020" s="24"/>
      <c r="FR1020" s="24"/>
      <c r="FS1020" s="24"/>
      <c r="FT1020" s="24"/>
      <c r="FU1020" s="24"/>
      <c r="FV1020" s="24"/>
      <c r="FW1020" s="24"/>
      <c r="FX1020" s="24"/>
      <c r="FY1020" s="24"/>
      <c r="FZ1020" s="24"/>
      <c r="GA1020" s="24"/>
      <c r="GB1020" s="24"/>
      <c r="GC1020" s="24"/>
      <c r="GD1020" s="24"/>
      <c r="GE1020" s="24"/>
      <c r="GF1020" s="24"/>
    </row>
    <row r="1021" spans="1:188" x14ac:dyDescent="0.2">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c r="CB1021" s="24"/>
      <c r="CC1021" s="24"/>
      <c r="CD1021" s="24"/>
      <c r="CE1021" s="24"/>
      <c r="CF1021" s="24"/>
      <c r="CG1021" s="24"/>
      <c r="CH1021" s="24"/>
      <c r="CI1021" s="24"/>
      <c r="CJ1021" s="24"/>
      <c r="CK1021" s="24"/>
      <c r="CL1021" s="24"/>
      <c r="CM1021" s="24"/>
      <c r="CN1021" s="24"/>
      <c r="CO1021" s="24"/>
      <c r="CP1021" s="24"/>
      <c r="CQ1021" s="24"/>
      <c r="CR1021" s="24"/>
      <c r="CS1021" s="24"/>
      <c r="CT1021" s="24"/>
      <c r="CU1021" s="24"/>
      <c r="CV1021" s="24"/>
      <c r="CW1021" s="24"/>
      <c r="CX1021" s="24"/>
      <c r="CY1021" s="24"/>
      <c r="CZ1021" s="24"/>
      <c r="DA1021" s="24"/>
      <c r="DB1021" s="24"/>
      <c r="DC1021" s="24"/>
      <c r="DD1021" s="24"/>
      <c r="DE1021" s="24"/>
      <c r="DF1021" s="24"/>
      <c r="DG1021" s="24"/>
      <c r="DH1021" s="24"/>
      <c r="DI1021" s="24"/>
      <c r="DJ1021" s="24"/>
      <c r="DK1021" s="24"/>
      <c r="DL1021" s="24"/>
      <c r="DM1021" s="24"/>
      <c r="DN1021" s="24"/>
      <c r="DO1021" s="24"/>
      <c r="DP1021" s="24"/>
      <c r="DQ1021" s="24"/>
      <c r="DR1021" s="24"/>
      <c r="DS1021" s="24"/>
      <c r="DT1021" s="24"/>
      <c r="DU1021" s="24"/>
      <c r="DV1021" s="24"/>
      <c r="DW1021" s="24"/>
      <c r="DX1021" s="24"/>
      <c r="DY1021" s="24"/>
      <c r="DZ1021" s="24"/>
      <c r="EA1021" s="24"/>
      <c r="EB1021" s="24"/>
      <c r="EC1021" s="24"/>
      <c r="ED1021" s="24"/>
      <c r="EE1021" s="24"/>
      <c r="EF1021" s="24"/>
      <c r="EG1021" s="24"/>
      <c r="EH1021" s="24"/>
      <c r="EI1021" s="24"/>
      <c r="EJ1021" s="24"/>
      <c r="EK1021" s="24"/>
      <c r="EL1021" s="24"/>
      <c r="EM1021" s="24"/>
      <c r="EN1021" s="24"/>
      <c r="EO1021" s="24"/>
      <c r="EP1021" s="24"/>
      <c r="EQ1021" s="24"/>
      <c r="ER1021" s="24"/>
      <c r="ES1021" s="24"/>
      <c r="ET1021" s="24"/>
      <c r="EU1021" s="24"/>
      <c r="EV1021" s="24"/>
      <c r="EW1021" s="24"/>
      <c r="EX1021" s="24"/>
      <c r="EY1021" s="24"/>
      <c r="EZ1021" s="24"/>
      <c r="FA1021" s="24"/>
      <c r="FB1021" s="24"/>
      <c r="FC1021" s="24"/>
      <c r="FD1021" s="24"/>
      <c r="FE1021" s="24"/>
      <c r="FF1021" s="24"/>
      <c r="FG1021" s="24"/>
      <c r="FH1021" s="24"/>
      <c r="FI1021" s="24"/>
      <c r="FJ1021" s="24"/>
      <c r="FK1021" s="24"/>
      <c r="FL1021" s="24"/>
      <c r="FM1021" s="24"/>
      <c r="FN1021" s="24"/>
      <c r="FO1021" s="24"/>
      <c r="FP1021" s="24"/>
      <c r="FQ1021" s="24"/>
      <c r="FR1021" s="24"/>
      <c r="FS1021" s="24"/>
      <c r="FT1021" s="24"/>
      <c r="FU1021" s="24"/>
      <c r="FV1021" s="24"/>
      <c r="FW1021" s="24"/>
      <c r="FX1021" s="24"/>
      <c r="FY1021" s="24"/>
      <c r="FZ1021" s="24"/>
      <c r="GA1021" s="24"/>
      <c r="GB1021" s="24"/>
      <c r="GC1021" s="24"/>
      <c r="GD1021" s="24"/>
      <c r="GE1021" s="24"/>
      <c r="GF1021" s="24"/>
    </row>
    <row r="1022" spans="1:188" x14ac:dyDescent="0.2">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4"/>
      <c r="DE1022" s="24"/>
      <c r="DF1022" s="24"/>
      <c r="DG1022" s="24"/>
      <c r="DH1022" s="24"/>
      <c r="DI1022" s="24"/>
      <c r="DJ1022" s="24"/>
      <c r="DK1022" s="24"/>
      <c r="DL1022" s="24"/>
      <c r="DM1022" s="24"/>
      <c r="DN1022" s="24"/>
      <c r="DO1022" s="24"/>
      <c r="DP1022" s="24"/>
      <c r="DQ1022" s="24"/>
      <c r="DR1022" s="24"/>
      <c r="DS1022" s="24"/>
      <c r="DT1022" s="24"/>
      <c r="DU1022" s="24"/>
      <c r="DV1022" s="24"/>
      <c r="DW1022" s="24"/>
      <c r="DX1022" s="24"/>
      <c r="DY1022" s="24"/>
      <c r="DZ1022" s="24"/>
      <c r="EA1022" s="24"/>
      <c r="EB1022" s="24"/>
      <c r="EC1022" s="24"/>
      <c r="ED1022" s="24"/>
      <c r="EE1022" s="24"/>
      <c r="EF1022" s="24"/>
      <c r="EG1022" s="24"/>
      <c r="EH1022" s="24"/>
      <c r="EI1022" s="24"/>
      <c r="EJ1022" s="24"/>
      <c r="EK1022" s="24"/>
      <c r="EL1022" s="24"/>
      <c r="EM1022" s="24"/>
      <c r="EN1022" s="24"/>
      <c r="EO1022" s="24"/>
      <c r="EP1022" s="24"/>
      <c r="EQ1022" s="24"/>
      <c r="ER1022" s="24"/>
      <c r="ES1022" s="24"/>
      <c r="ET1022" s="24"/>
      <c r="EU1022" s="24"/>
      <c r="EV1022" s="24"/>
      <c r="EW1022" s="24"/>
      <c r="EX1022" s="24"/>
      <c r="EY1022" s="24"/>
      <c r="EZ1022" s="24"/>
      <c r="FA1022" s="24"/>
      <c r="FB1022" s="24"/>
      <c r="FC1022" s="24"/>
      <c r="FD1022" s="24"/>
      <c r="FE1022" s="24"/>
      <c r="FF1022" s="24"/>
      <c r="FG1022" s="24"/>
      <c r="FH1022" s="24"/>
      <c r="FI1022" s="24"/>
      <c r="FJ1022" s="24"/>
      <c r="FK1022" s="24"/>
      <c r="FL1022" s="24"/>
      <c r="FM1022" s="24"/>
      <c r="FN1022" s="24"/>
      <c r="FO1022" s="24"/>
      <c r="FP1022" s="24"/>
      <c r="FQ1022" s="24"/>
      <c r="FR1022" s="24"/>
      <c r="FS1022" s="24"/>
      <c r="FT1022" s="24"/>
      <c r="FU1022" s="24"/>
      <c r="FV1022" s="24"/>
      <c r="FW1022" s="24"/>
      <c r="FX1022" s="24"/>
      <c r="FY1022" s="24"/>
      <c r="FZ1022" s="24"/>
      <c r="GA1022" s="24"/>
      <c r="GB1022" s="24"/>
      <c r="GC1022" s="24"/>
      <c r="GD1022" s="24"/>
      <c r="GE1022" s="24"/>
      <c r="GF1022" s="24"/>
    </row>
    <row r="1023" spans="1:188" x14ac:dyDescent="0.2">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c r="CB1023" s="24"/>
      <c r="CC1023" s="24"/>
      <c r="CD1023" s="24"/>
      <c r="CE1023" s="24"/>
      <c r="CF1023" s="24"/>
      <c r="CG1023" s="24"/>
      <c r="CH1023" s="24"/>
      <c r="CI1023" s="24"/>
      <c r="CJ1023" s="24"/>
      <c r="CK1023" s="24"/>
      <c r="CL1023" s="24"/>
      <c r="CM1023" s="24"/>
      <c r="CN1023" s="24"/>
      <c r="CO1023" s="24"/>
      <c r="CP1023" s="24"/>
      <c r="CQ1023" s="24"/>
      <c r="CR1023" s="24"/>
      <c r="CS1023" s="24"/>
      <c r="CT1023" s="24"/>
      <c r="CU1023" s="24"/>
      <c r="CV1023" s="24"/>
      <c r="CW1023" s="24"/>
      <c r="CX1023" s="24"/>
      <c r="CY1023" s="24"/>
      <c r="CZ1023" s="24"/>
      <c r="DA1023" s="24"/>
      <c r="DB1023" s="24"/>
      <c r="DC1023" s="24"/>
      <c r="DD1023" s="24"/>
      <c r="DE1023" s="24"/>
      <c r="DF1023" s="24"/>
      <c r="DG1023" s="24"/>
      <c r="DH1023" s="24"/>
      <c r="DI1023" s="24"/>
      <c r="DJ1023" s="24"/>
      <c r="DK1023" s="24"/>
      <c r="DL1023" s="24"/>
      <c r="DM1023" s="24"/>
      <c r="DN1023" s="24"/>
      <c r="DO1023" s="24"/>
      <c r="DP1023" s="24"/>
      <c r="DQ1023" s="24"/>
      <c r="DR1023" s="24"/>
      <c r="DS1023" s="24"/>
      <c r="DT1023" s="24"/>
      <c r="DU1023" s="24"/>
      <c r="DV1023" s="24"/>
      <c r="DW1023" s="24"/>
      <c r="DX1023" s="24"/>
      <c r="DY1023" s="24"/>
      <c r="DZ1023" s="24"/>
      <c r="EA1023" s="24"/>
      <c r="EB1023" s="24"/>
      <c r="EC1023" s="24"/>
      <c r="ED1023" s="24"/>
      <c r="EE1023" s="24"/>
      <c r="EF1023" s="24"/>
      <c r="EG1023" s="24"/>
      <c r="EH1023" s="24"/>
      <c r="EI1023" s="24"/>
      <c r="EJ1023" s="24"/>
      <c r="EK1023" s="24"/>
      <c r="EL1023" s="24"/>
      <c r="EM1023" s="24"/>
      <c r="EN1023" s="24"/>
      <c r="EO1023" s="24"/>
      <c r="EP1023" s="24"/>
      <c r="EQ1023" s="24"/>
      <c r="ER1023" s="24"/>
      <c r="ES1023" s="24"/>
      <c r="ET1023" s="24"/>
      <c r="EU1023" s="24"/>
      <c r="EV1023" s="24"/>
      <c r="EW1023" s="24"/>
      <c r="EX1023" s="24"/>
      <c r="EY1023" s="24"/>
      <c r="EZ1023" s="24"/>
      <c r="FA1023" s="24"/>
      <c r="FB1023" s="24"/>
      <c r="FC1023" s="24"/>
      <c r="FD1023" s="24"/>
      <c r="FE1023" s="24"/>
      <c r="FF1023" s="24"/>
      <c r="FG1023" s="24"/>
      <c r="FH1023" s="24"/>
      <c r="FI1023" s="24"/>
      <c r="FJ1023" s="24"/>
      <c r="FK1023" s="24"/>
      <c r="FL1023" s="24"/>
      <c r="FM1023" s="24"/>
      <c r="FN1023" s="24"/>
      <c r="FO1023" s="24"/>
      <c r="FP1023" s="24"/>
      <c r="FQ1023" s="24"/>
      <c r="FR1023" s="24"/>
      <c r="FS1023" s="24"/>
      <c r="FT1023" s="24"/>
      <c r="FU1023" s="24"/>
      <c r="FV1023" s="24"/>
      <c r="FW1023" s="24"/>
      <c r="FX1023" s="24"/>
      <c r="FY1023" s="24"/>
      <c r="FZ1023" s="24"/>
      <c r="GA1023" s="24"/>
      <c r="GB1023" s="24"/>
      <c r="GC1023" s="24"/>
      <c r="GD1023" s="24"/>
      <c r="GE1023" s="24"/>
      <c r="GF1023" s="24"/>
    </row>
    <row r="1024" spans="1:188" x14ac:dyDescent="0.2">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c r="CB1024" s="24"/>
      <c r="CC1024" s="24"/>
      <c r="CD1024" s="24"/>
      <c r="CE1024" s="24"/>
      <c r="CF1024" s="24"/>
      <c r="CG1024" s="24"/>
      <c r="CH1024" s="24"/>
      <c r="CI1024" s="24"/>
      <c r="CJ1024" s="24"/>
      <c r="CK1024" s="24"/>
      <c r="CL1024" s="24"/>
      <c r="CM1024" s="24"/>
      <c r="CN1024" s="24"/>
      <c r="CO1024" s="24"/>
      <c r="CP1024" s="24"/>
      <c r="CQ1024" s="24"/>
      <c r="CR1024" s="24"/>
      <c r="CS1024" s="24"/>
      <c r="CT1024" s="24"/>
      <c r="CU1024" s="24"/>
      <c r="CV1024" s="24"/>
      <c r="CW1024" s="24"/>
      <c r="CX1024" s="24"/>
      <c r="CY1024" s="24"/>
      <c r="CZ1024" s="24"/>
      <c r="DA1024" s="24"/>
      <c r="DB1024" s="24"/>
      <c r="DC1024" s="24"/>
      <c r="DD1024" s="24"/>
      <c r="DE1024" s="24"/>
      <c r="DF1024" s="24"/>
      <c r="DG1024" s="24"/>
      <c r="DH1024" s="24"/>
      <c r="DI1024" s="24"/>
      <c r="DJ1024" s="24"/>
      <c r="DK1024" s="24"/>
      <c r="DL1024" s="24"/>
      <c r="DM1024" s="24"/>
      <c r="DN1024" s="24"/>
      <c r="DO1024" s="24"/>
      <c r="DP1024" s="24"/>
      <c r="DQ1024" s="24"/>
      <c r="DR1024" s="24"/>
      <c r="DS1024" s="24"/>
      <c r="DT1024" s="24"/>
      <c r="DU1024" s="24"/>
      <c r="DV1024" s="24"/>
      <c r="DW1024" s="24"/>
      <c r="DX1024" s="24"/>
      <c r="DY1024" s="24"/>
      <c r="DZ1024" s="24"/>
      <c r="EA1024" s="24"/>
      <c r="EB1024" s="24"/>
      <c r="EC1024" s="24"/>
      <c r="ED1024" s="24"/>
      <c r="EE1024" s="24"/>
      <c r="EF1024" s="24"/>
      <c r="EG1024" s="24"/>
      <c r="EH1024" s="24"/>
      <c r="EI1024" s="24"/>
      <c r="EJ1024" s="24"/>
      <c r="EK1024" s="24"/>
      <c r="EL1024" s="24"/>
      <c r="EM1024" s="24"/>
      <c r="EN1024" s="24"/>
      <c r="EO1024" s="24"/>
      <c r="EP1024" s="24"/>
      <c r="EQ1024" s="24"/>
      <c r="ER1024" s="24"/>
      <c r="ES1024" s="24"/>
      <c r="ET1024" s="24"/>
      <c r="EU1024" s="24"/>
      <c r="EV1024" s="24"/>
      <c r="EW1024" s="24"/>
      <c r="EX1024" s="24"/>
      <c r="EY1024" s="24"/>
      <c r="EZ1024" s="24"/>
      <c r="FA1024" s="24"/>
      <c r="FB1024" s="24"/>
      <c r="FC1024" s="24"/>
      <c r="FD1024" s="24"/>
      <c r="FE1024" s="24"/>
      <c r="FF1024" s="24"/>
      <c r="FG1024" s="24"/>
      <c r="FH1024" s="24"/>
      <c r="FI1024" s="24"/>
      <c r="FJ1024" s="24"/>
      <c r="FK1024" s="24"/>
      <c r="FL1024" s="24"/>
      <c r="FM1024" s="24"/>
      <c r="FN1024" s="24"/>
      <c r="FO1024" s="24"/>
      <c r="FP1024" s="24"/>
      <c r="FQ1024" s="24"/>
      <c r="FR1024" s="24"/>
      <c r="FS1024" s="24"/>
      <c r="FT1024" s="24"/>
      <c r="FU1024" s="24"/>
      <c r="FV1024" s="24"/>
      <c r="FW1024" s="24"/>
      <c r="FX1024" s="24"/>
      <c r="FY1024" s="24"/>
      <c r="FZ1024" s="24"/>
      <c r="GA1024" s="24"/>
      <c r="GB1024" s="24"/>
      <c r="GC1024" s="24"/>
      <c r="GD1024" s="24"/>
      <c r="GE1024" s="24"/>
      <c r="GF1024" s="24"/>
    </row>
    <row r="1025" spans="1:188" x14ac:dyDescent="0.2">
      <c r="A1025" s="24"/>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c r="CB1025" s="24"/>
      <c r="CC1025" s="24"/>
      <c r="CD1025" s="24"/>
      <c r="CE1025" s="24"/>
      <c r="CF1025" s="24"/>
      <c r="CG1025" s="24"/>
      <c r="CH1025" s="24"/>
      <c r="CI1025" s="24"/>
      <c r="CJ1025" s="24"/>
      <c r="CK1025" s="24"/>
      <c r="CL1025" s="24"/>
      <c r="CM1025" s="24"/>
      <c r="CN1025" s="24"/>
      <c r="CO1025" s="24"/>
      <c r="CP1025" s="24"/>
      <c r="CQ1025" s="24"/>
      <c r="CR1025" s="24"/>
      <c r="CS1025" s="24"/>
      <c r="CT1025" s="24"/>
      <c r="CU1025" s="24"/>
      <c r="CV1025" s="24"/>
      <c r="CW1025" s="24"/>
      <c r="CX1025" s="24"/>
      <c r="CY1025" s="24"/>
      <c r="CZ1025" s="24"/>
      <c r="DA1025" s="24"/>
      <c r="DB1025" s="24"/>
      <c r="DC1025" s="24"/>
      <c r="DD1025" s="24"/>
      <c r="DE1025" s="24"/>
      <c r="DF1025" s="24"/>
      <c r="DG1025" s="24"/>
      <c r="DH1025" s="24"/>
      <c r="DI1025" s="24"/>
      <c r="DJ1025" s="24"/>
      <c r="DK1025" s="24"/>
      <c r="DL1025" s="24"/>
      <c r="DM1025" s="24"/>
      <c r="DN1025" s="24"/>
      <c r="DO1025" s="24"/>
      <c r="DP1025" s="24"/>
      <c r="DQ1025" s="24"/>
      <c r="DR1025" s="24"/>
      <c r="DS1025" s="24"/>
      <c r="DT1025" s="24"/>
      <c r="DU1025" s="24"/>
      <c r="DV1025" s="24"/>
      <c r="DW1025" s="24"/>
      <c r="DX1025" s="24"/>
      <c r="DY1025" s="24"/>
      <c r="DZ1025" s="24"/>
      <c r="EA1025" s="24"/>
      <c r="EB1025" s="24"/>
      <c r="EC1025" s="24"/>
      <c r="ED1025" s="24"/>
      <c r="EE1025" s="24"/>
      <c r="EF1025" s="24"/>
      <c r="EG1025" s="24"/>
      <c r="EH1025" s="24"/>
      <c r="EI1025" s="24"/>
      <c r="EJ1025" s="24"/>
      <c r="EK1025" s="24"/>
      <c r="EL1025" s="24"/>
      <c r="EM1025" s="24"/>
      <c r="EN1025" s="24"/>
      <c r="EO1025" s="24"/>
      <c r="EP1025" s="24"/>
      <c r="EQ1025" s="24"/>
      <c r="ER1025" s="24"/>
      <c r="ES1025" s="24"/>
      <c r="ET1025" s="24"/>
      <c r="EU1025" s="24"/>
      <c r="EV1025" s="24"/>
      <c r="EW1025" s="24"/>
      <c r="EX1025" s="24"/>
      <c r="EY1025" s="24"/>
      <c r="EZ1025" s="24"/>
      <c r="FA1025" s="24"/>
      <c r="FB1025" s="24"/>
      <c r="FC1025" s="24"/>
      <c r="FD1025" s="24"/>
      <c r="FE1025" s="24"/>
      <c r="FF1025" s="24"/>
      <c r="FG1025" s="24"/>
      <c r="FH1025" s="24"/>
      <c r="FI1025" s="24"/>
      <c r="FJ1025" s="24"/>
      <c r="FK1025" s="24"/>
      <c r="FL1025" s="24"/>
      <c r="FM1025" s="24"/>
      <c r="FN1025" s="24"/>
      <c r="FO1025" s="24"/>
      <c r="FP1025" s="24"/>
      <c r="FQ1025" s="24"/>
      <c r="FR1025" s="24"/>
      <c r="FS1025" s="24"/>
      <c r="FT1025" s="24"/>
      <c r="FU1025" s="24"/>
      <c r="FV1025" s="24"/>
      <c r="FW1025" s="24"/>
      <c r="FX1025" s="24"/>
      <c r="FY1025" s="24"/>
      <c r="FZ1025" s="24"/>
      <c r="GA1025" s="24"/>
      <c r="GB1025" s="24"/>
      <c r="GC1025" s="24"/>
      <c r="GD1025" s="24"/>
      <c r="GE1025" s="24"/>
      <c r="GF1025" s="24"/>
    </row>
    <row r="1026" spans="1:188" x14ac:dyDescent="0.2">
      <c r="A1026" s="24"/>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c r="GF1026" s="24"/>
    </row>
    <row r="1027" spans="1:188" x14ac:dyDescent="0.2">
      <c r="A1027" s="24"/>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c r="CB1027" s="24"/>
      <c r="CC1027" s="24"/>
      <c r="CD1027" s="24"/>
      <c r="CE1027" s="24"/>
      <c r="CF1027" s="24"/>
      <c r="CG1027" s="24"/>
      <c r="CH1027" s="24"/>
      <c r="CI1027" s="24"/>
      <c r="CJ1027" s="24"/>
      <c r="CK1027" s="24"/>
      <c r="CL1027" s="24"/>
      <c r="CM1027" s="24"/>
      <c r="CN1027" s="24"/>
      <c r="CO1027" s="24"/>
      <c r="CP1027" s="24"/>
      <c r="CQ1027" s="24"/>
      <c r="CR1027" s="24"/>
      <c r="CS1027" s="24"/>
      <c r="CT1027" s="24"/>
      <c r="CU1027" s="24"/>
      <c r="CV1027" s="24"/>
      <c r="CW1027" s="24"/>
      <c r="CX1027" s="24"/>
      <c r="CY1027" s="24"/>
      <c r="CZ1027" s="24"/>
      <c r="DA1027" s="24"/>
      <c r="DB1027" s="24"/>
      <c r="DC1027" s="24"/>
      <c r="DD1027" s="24"/>
      <c r="DE1027" s="24"/>
      <c r="DF1027" s="24"/>
      <c r="DG1027" s="24"/>
      <c r="DH1027" s="24"/>
      <c r="DI1027" s="24"/>
      <c r="DJ1027" s="24"/>
      <c r="DK1027" s="24"/>
      <c r="DL1027" s="24"/>
      <c r="DM1027" s="24"/>
      <c r="DN1027" s="24"/>
      <c r="DO1027" s="24"/>
      <c r="DP1027" s="24"/>
      <c r="DQ1027" s="24"/>
      <c r="DR1027" s="24"/>
      <c r="DS1027" s="24"/>
      <c r="DT1027" s="24"/>
      <c r="DU1027" s="24"/>
      <c r="DV1027" s="24"/>
      <c r="DW1027" s="24"/>
      <c r="DX1027" s="24"/>
      <c r="DY1027" s="24"/>
      <c r="DZ1027" s="24"/>
      <c r="EA1027" s="24"/>
      <c r="EB1027" s="24"/>
      <c r="EC1027" s="24"/>
      <c r="ED1027" s="24"/>
      <c r="EE1027" s="24"/>
      <c r="EF1027" s="24"/>
      <c r="EG1027" s="24"/>
      <c r="EH1027" s="24"/>
      <c r="EI1027" s="24"/>
      <c r="EJ1027" s="24"/>
      <c r="EK1027" s="24"/>
      <c r="EL1027" s="24"/>
      <c r="EM1027" s="24"/>
      <c r="EN1027" s="24"/>
      <c r="EO1027" s="24"/>
      <c r="EP1027" s="24"/>
      <c r="EQ1027" s="24"/>
      <c r="ER1027" s="24"/>
      <c r="ES1027" s="24"/>
      <c r="ET1027" s="24"/>
      <c r="EU1027" s="24"/>
      <c r="EV1027" s="24"/>
      <c r="EW1027" s="24"/>
      <c r="EX1027" s="24"/>
      <c r="EY1027" s="24"/>
      <c r="EZ1027" s="24"/>
      <c r="FA1027" s="24"/>
      <c r="FB1027" s="24"/>
      <c r="FC1027" s="24"/>
      <c r="FD1027" s="24"/>
      <c r="FE1027" s="24"/>
      <c r="FF1027" s="24"/>
      <c r="FG1027" s="24"/>
      <c r="FH1027" s="24"/>
      <c r="FI1027" s="24"/>
      <c r="FJ1027" s="24"/>
      <c r="FK1027" s="24"/>
      <c r="FL1027" s="24"/>
      <c r="FM1027" s="24"/>
      <c r="FN1027" s="24"/>
      <c r="FO1027" s="24"/>
      <c r="FP1027" s="24"/>
      <c r="FQ1027" s="24"/>
      <c r="FR1027" s="24"/>
      <c r="FS1027" s="24"/>
      <c r="FT1027" s="24"/>
      <c r="FU1027" s="24"/>
      <c r="FV1027" s="24"/>
      <c r="FW1027" s="24"/>
      <c r="FX1027" s="24"/>
      <c r="FY1027" s="24"/>
      <c r="FZ1027" s="24"/>
      <c r="GA1027" s="24"/>
      <c r="GB1027" s="24"/>
      <c r="GC1027" s="24"/>
      <c r="GD1027" s="24"/>
      <c r="GE1027" s="24"/>
      <c r="GF1027" s="24"/>
    </row>
    <row r="1028" spans="1:188" x14ac:dyDescent="0.2">
      <c r="A1028" s="24"/>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24"/>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24"/>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c r="GF1028" s="24"/>
    </row>
    <row r="1029" spans="1:188" x14ac:dyDescent="0.2">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24"/>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24"/>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c r="GF1029" s="24"/>
    </row>
    <row r="1030" spans="1:188" x14ac:dyDescent="0.2">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24"/>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24"/>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c r="GF1030" s="24"/>
    </row>
    <row r="1031" spans="1:188" x14ac:dyDescent="0.2">
      <c r="A1031" s="24"/>
      <c r="B1031" s="24"/>
      <c r="C1031" s="24"/>
      <c r="D1031" s="24"/>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24"/>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24"/>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c r="GF1031" s="24"/>
    </row>
    <row r="1032" spans="1:188" x14ac:dyDescent="0.2">
      <c r="A1032" s="24"/>
      <c r="B1032" s="24"/>
      <c r="C1032" s="24"/>
      <c r="D1032" s="24"/>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24"/>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24"/>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c r="GF1032" s="24"/>
    </row>
    <row r="1033" spans="1:188" x14ac:dyDescent="0.2">
      <c r="A1033" s="24"/>
      <c r="B1033" s="24"/>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24"/>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24"/>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c r="GF1033" s="24"/>
    </row>
    <row r="1034" spans="1:188" x14ac:dyDescent="0.2">
      <c r="A1034" s="24"/>
      <c r="B1034" s="24"/>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24"/>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24"/>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c r="GF1034" s="24"/>
    </row>
    <row r="1035" spans="1:188" x14ac:dyDescent="0.2">
      <c r="A1035" s="24"/>
      <c r="B1035" s="24"/>
      <c r="C1035" s="24"/>
      <c r="D1035" s="24"/>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24"/>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24"/>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c r="GF1035" s="24"/>
    </row>
    <row r="1036" spans="1:188" x14ac:dyDescent="0.2">
      <c r="A1036" s="24"/>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24"/>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24"/>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c r="GF1036" s="24"/>
    </row>
    <row r="1037" spans="1:188" x14ac:dyDescent="0.2">
      <c r="A1037" s="24"/>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24"/>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24"/>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c r="GF1037" s="24"/>
    </row>
    <row r="1038" spans="1:188" x14ac:dyDescent="0.2">
      <c r="A1038" s="24"/>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24"/>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24"/>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c r="GF1038" s="24"/>
    </row>
    <row r="1039" spans="1:188" x14ac:dyDescent="0.2">
      <c r="A1039" s="24"/>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24"/>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24"/>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c r="GF1039" s="24"/>
    </row>
    <row r="1040" spans="1:188" x14ac:dyDescent="0.2">
      <c r="A1040" s="24"/>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24"/>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24"/>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c r="GF1040" s="24"/>
    </row>
    <row r="1041" spans="1:188" x14ac:dyDescent="0.2">
      <c r="A1041" s="24"/>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row>
    <row r="1042" spans="1:188" x14ac:dyDescent="0.2">
      <c r="A1042" s="24"/>
      <c r="B1042" s="24"/>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24"/>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24"/>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c r="GF1042" s="24"/>
    </row>
    <row r="1043" spans="1:188" x14ac:dyDescent="0.2">
      <c r="A1043" s="24"/>
      <c r="B1043" s="24"/>
      <c r="C1043" s="24"/>
      <c r="D1043" s="24"/>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24"/>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24"/>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c r="GF1043" s="24"/>
    </row>
    <row r="1044" spans="1:188" x14ac:dyDescent="0.2">
      <c r="A1044" s="24"/>
      <c r="B1044" s="24"/>
      <c r="C1044" s="24"/>
      <c r="D1044" s="24"/>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24"/>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24"/>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c r="GF1044" s="24"/>
    </row>
    <row r="1045" spans="1:188" x14ac:dyDescent="0.2">
      <c r="A1045" s="24"/>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24"/>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24"/>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c r="GF1045" s="24"/>
    </row>
    <row r="1046" spans="1:188" x14ac:dyDescent="0.2">
      <c r="A1046" s="24"/>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24"/>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24"/>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c r="GF1046" s="24"/>
    </row>
    <row r="1047" spans="1:188" x14ac:dyDescent="0.2">
      <c r="A1047" s="24"/>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24"/>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24"/>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c r="GF1047" s="24"/>
    </row>
    <row r="1048" spans="1:188" x14ac:dyDescent="0.2">
      <c r="A1048" s="24"/>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24"/>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24"/>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c r="GF1048" s="24"/>
    </row>
    <row r="1049" spans="1:188" x14ac:dyDescent="0.2">
      <c r="A1049" s="24"/>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24"/>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24"/>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c r="GF1049" s="24"/>
    </row>
    <row r="1050" spans="1:188" x14ac:dyDescent="0.2">
      <c r="A1050" s="24"/>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24"/>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24"/>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c r="GF1050" s="24"/>
    </row>
    <row r="1051" spans="1:188" x14ac:dyDescent="0.2">
      <c r="A1051" s="24"/>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24"/>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24"/>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c r="GF1051" s="24"/>
    </row>
    <row r="1052" spans="1:188" x14ac:dyDescent="0.2">
      <c r="A1052" s="24"/>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24"/>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24"/>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c r="GF1052" s="24"/>
    </row>
    <row r="1053" spans="1:188" x14ac:dyDescent="0.2">
      <c r="A1053" s="24"/>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24"/>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24"/>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c r="GF1053" s="24"/>
    </row>
    <row r="1054" spans="1:188" x14ac:dyDescent="0.2">
      <c r="A1054" s="24"/>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24"/>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24"/>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c r="GF1054" s="24"/>
    </row>
    <row r="1055" spans="1:188" x14ac:dyDescent="0.2">
      <c r="A1055" s="24"/>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24"/>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24"/>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c r="GF1055" s="24"/>
    </row>
    <row r="1056" spans="1:188" x14ac:dyDescent="0.2">
      <c r="A1056" s="24"/>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24"/>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24"/>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c r="GF1056" s="24"/>
    </row>
    <row r="1057" spans="1:188" x14ac:dyDescent="0.2">
      <c r="A1057" s="24"/>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row>
    <row r="1058" spans="1:188" x14ac:dyDescent="0.2">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24"/>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24"/>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c r="GF1058" s="24"/>
    </row>
    <row r="1059" spans="1:188" x14ac:dyDescent="0.2">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24"/>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24"/>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c r="GF1059" s="24"/>
    </row>
    <row r="1060" spans="1:188" x14ac:dyDescent="0.2">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24"/>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24"/>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c r="GF1060" s="24"/>
    </row>
    <row r="1061" spans="1:188" x14ac:dyDescent="0.2">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24"/>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24"/>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c r="GF1061" s="24"/>
    </row>
    <row r="1062" spans="1:188" x14ac:dyDescent="0.2">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24"/>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24"/>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c r="GF1062" s="24"/>
    </row>
    <row r="1063" spans="1:188" x14ac:dyDescent="0.2">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24"/>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24"/>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c r="GF1063" s="24"/>
    </row>
    <row r="1064" spans="1:188" x14ac:dyDescent="0.2">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24"/>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24"/>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c r="GF1064" s="24"/>
    </row>
    <row r="1065" spans="1:188" x14ac:dyDescent="0.2">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24"/>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24"/>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c r="GF1065" s="24"/>
    </row>
    <row r="1066" spans="1:188" x14ac:dyDescent="0.2">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24"/>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24"/>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c r="GF1066" s="24"/>
    </row>
    <row r="1067" spans="1:188" x14ac:dyDescent="0.2">
      <c r="A1067" s="24"/>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24"/>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24"/>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c r="GF1067" s="24"/>
    </row>
    <row r="1068" spans="1:188" x14ac:dyDescent="0.2">
      <c r="A1068" s="24"/>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24"/>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24"/>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c r="GF1068" s="24"/>
    </row>
    <row r="1069" spans="1:188" x14ac:dyDescent="0.2">
      <c r="A1069" s="24"/>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24"/>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24"/>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c r="GF1069" s="24"/>
    </row>
    <row r="1070" spans="1:188" x14ac:dyDescent="0.2">
      <c r="A1070" s="24"/>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24"/>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24"/>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c r="GF1070" s="24"/>
    </row>
    <row r="1071" spans="1:188" x14ac:dyDescent="0.2">
      <c r="A1071" s="24"/>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24"/>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24"/>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c r="GF1071" s="24"/>
    </row>
    <row r="1072" spans="1:188" x14ac:dyDescent="0.2">
      <c r="A1072" s="24"/>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24"/>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24"/>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c r="GF1072" s="24"/>
    </row>
    <row r="1073" spans="1:188" x14ac:dyDescent="0.2">
      <c r="A1073" s="24"/>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24"/>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24"/>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c r="GF1073" s="24"/>
    </row>
    <row r="1074" spans="1:188" x14ac:dyDescent="0.2">
      <c r="A1074" s="24"/>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24"/>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24"/>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c r="GF1074" s="24"/>
    </row>
    <row r="1075" spans="1:188" x14ac:dyDescent="0.2">
      <c r="A1075" s="24"/>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24"/>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24"/>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c r="GF1075" s="24"/>
    </row>
    <row r="1076" spans="1:188" x14ac:dyDescent="0.2">
      <c r="A1076" s="24"/>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24"/>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24"/>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c r="GF1076" s="24"/>
    </row>
    <row r="1077" spans="1:188" x14ac:dyDescent="0.2">
      <c r="A1077" s="24"/>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24"/>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24"/>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c r="GF1077" s="24"/>
    </row>
    <row r="1078" spans="1:188" x14ac:dyDescent="0.2">
      <c r="A1078" s="24"/>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c r="GF1078" s="24"/>
    </row>
    <row r="1079" spans="1:188" x14ac:dyDescent="0.2">
      <c r="A1079" s="24"/>
      <c r="B1079" s="24"/>
      <c r="C1079" s="24"/>
      <c r="D1079" s="24"/>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24"/>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24"/>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c r="GF1079" s="24"/>
    </row>
    <row r="1080" spans="1:188" x14ac:dyDescent="0.2">
      <c r="A1080" s="24"/>
      <c r="B1080" s="24"/>
      <c r="C1080" s="24"/>
      <c r="D1080" s="24"/>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row>
    <row r="1081" spans="1:188" x14ac:dyDescent="0.2">
      <c r="A1081" s="24"/>
      <c r="B1081" s="24"/>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24"/>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24"/>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c r="GF1081" s="24"/>
    </row>
    <row r="1082" spans="1:188" x14ac:dyDescent="0.2">
      <c r="A1082" s="24"/>
      <c r="B1082" s="24"/>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24"/>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24"/>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c r="GF1082" s="24"/>
    </row>
    <row r="1083" spans="1:188" x14ac:dyDescent="0.2">
      <c r="A1083" s="24"/>
      <c r="B1083" s="24"/>
      <c r="C1083" s="24"/>
      <c r="D1083" s="24"/>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24"/>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24"/>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c r="GF1083" s="24"/>
    </row>
    <row r="1084" spans="1:188" x14ac:dyDescent="0.2">
      <c r="A1084" s="24"/>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24"/>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24"/>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c r="GF1084" s="24"/>
    </row>
    <row r="1085" spans="1:188" x14ac:dyDescent="0.2">
      <c r="A1085" s="24"/>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24"/>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24"/>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c r="GF1085" s="24"/>
    </row>
    <row r="1086" spans="1:188" x14ac:dyDescent="0.2">
      <c r="A1086" s="24"/>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24"/>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24"/>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c r="GF1086" s="24"/>
    </row>
    <row r="1087" spans="1:188" x14ac:dyDescent="0.2">
      <c r="A1087" s="24"/>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24"/>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24"/>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c r="GF1087" s="24"/>
    </row>
    <row r="1088" spans="1:188" x14ac:dyDescent="0.2">
      <c r="A1088" s="24"/>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24"/>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24"/>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c r="GF1088" s="24"/>
    </row>
    <row r="1089" spans="1:188" x14ac:dyDescent="0.2">
      <c r="A1089" s="24"/>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24"/>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24"/>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c r="GF1089" s="24"/>
    </row>
    <row r="1090" spans="1:188" x14ac:dyDescent="0.2">
      <c r="A1090" s="24"/>
      <c r="B1090" s="24"/>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24"/>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24"/>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c r="GF1090" s="24"/>
    </row>
    <row r="1091" spans="1:188" x14ac:dyDescent="0.2">
      <c r="A1091" s="24"/>
      <c r="B1091" s="24"/>
      <c r="C1091" s="24"/>
      <c r="D1091" s="24"/>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24"/>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24"/>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c r="GF1091" s="24"/>
    </row>
    <row r="1092" spans="1:188" x14ac:dyDescent="0.2">
      <c r="A1092" s="24"/>
      <c r="B1092" s="24"/>
      <c r="C1092" s="24"/>
      <c r="D1092" s="24"/>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24"/>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24"/>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c r="GF1092" s="24"/>
    </row>
    <row r="1093" spans="1:188" x14ac:dyDescent="0.2">
      <c r="A1093" s="24"/>
      <c r="B1093" s="24"/>
      <c r="C1093" s="24"/>
      <c r="D1093" s="24"/>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24"/>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24"/>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c r="GF1093" s="24"/>
    </row>
    <row r="1094" spans="1:188" x14ac:dyDescent="0.2">
      <c r="A1094" s="24"/>
      <c r="B1094" s="24"/>
      <c r="C1094" s="24"/>
      <c r="D1094" s="24"/>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24"/>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24"/>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c r="GF1094" s="24"/>
    </row>
    <row r="1095" spans="1:188" x14ac:dyDescent="0.2">
      <c r="A1095" s="24"/>
      <c r="B1095" s="24"/>
      <c r="C1095" s="24"/>
      <c r="D1095" s="24"/>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24"/>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24"/>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c r="GF1095" s="24"/>
    </row>
    <row r="1096" spans="1:188" x14ac:dyDescent="0.2">
      <c r="A1096" s="24"/>
      <c r="B1096" s="24"/>
      <c r="C1096" s="24"/>
      <c r="D1096" s="24"/>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24"/>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24"/>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c r="GF1096" s="24"/>
    </row>
    <row r="1097" spans="1:188" x14ac:dyDescent="0.2">
      <c r="A1097" s="24"/>
      <c r="B1097" s="24"/>
      <c r="C1097" s="24"/>
      <c r="D1097" s="24"/>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24"/>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24"/>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c r="GF1097" s="24"/>
    </row>
    <row r="1098" spans="1:188" x14ac:dyDescent="0.2">
      <c r="A1098" s="24"/>
      <c r="B1098" s="24"/>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24"/>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24"/>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c r="GF1098" s="24"/>
    </row>
    <row r="1099" spans="1:188" x14ac:dyDescent="0.2">
      <c r="A1099" s="24"/>
      <c r="B1099" s="24"/>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24"/>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24"/>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c r="GF1099" s="24"/>
    </row>
    <row r="1100" spans="1:188" x14ac:dyDescent="0.2">
      <c r="A1100" s="24"/>
      <c r="B1100" s="24"/>
      <c r="C1100" s="24"/>
      <c r="D1100" s="24"/>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24"/>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24"/>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c r="GF1100" s="24"/>
    </row>
    <row r="1101" spans="1:188" x14ac:dyDescent="0.2">
      <c r="A1101" s="24"/>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24"/>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24"/>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c r="GF1101" s="24"/>
    </row>
    <row r="1102" spans="1:188" x14ac:dyDescent="0.2">
      <c r="A1102" s="24"/>
      <c r="B1102" s="24"/>
      <c r="C1102" s="24"/>
      <c r="D1102" s="24"/>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24"/>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24"/>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c r="GF1102" s="24"/>
    </row>
    <row r="1103" spans="1:188" x14ac:dyDescent="0.2">
      <c r="A1103" s="24"/>
      <c r="B1103" s="24"/>
      <c r="C1103" s="24"/>
      <c r="D1103" s="24"/>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24"/>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24"/>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c r="GF1103" s="24"/>
    </row>
    <row r="1104" spans="1:188" x14ac:dyDescent="0.2">
      <c r="A1104" s="24"/>
      <c r="B1104" s="24"/>
      <c r="C1104" s="24"/>
      <c r="D1104" s="24"/>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24"/>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24"/>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c r="GF1104" s="24"/>
    </row>
    <row r="1105" spans="1:188" x14ac:dyDescent="0.2">
      <c r="A1105" s="24"/>
      <c r="B1105" s="24"/>
      <c r="C1105" s="24"/>
      <c r="D1105" s="24"/>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24"/>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24"/>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c r="GF1105" s="24"/>
    </row>
    <row r="1106" spans="1:188" x14ac:dyDescent="0.2">
      <c r="A1106" s="24"/>
      <c r="B1106" s="24"/>
      <c r="C1106" s="24"/>
      <c r="D1106" s="24"/>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24"/>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24"/>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c r="GF1106" s="24"/>
    </row>
    <row r="1107" spans="1:188" x14ac:dyDescent="0.2">
      <c r="A1107" s="24"/>
      <c r="B1107" s="24"/>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24"/>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24"/>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c r="GF1107" s="24"/>
    </row>
    <row r="1108" spans="1:188" x14ac:dyDescent="0.2">
      <c r="A1108" s="24"/>
      <c r="B1108" s="24"/>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24"/>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24"/>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c r="GF1108" s="24"/>
    </row>
    <row r="1109" spans="1:188" x14ac:dyDescent="0.2">
      <c r="A1109" s="24"/>
      <c r="B1109" s="24"/>
      <c r="C1109" s="24"/>
      <c r="D1109" s="24"/>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24"/>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24"/>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c r="GF1109" s="24"/>
    </row>
    <row r="1110" spans="1:188" x14ac:dyDescent="0.2">
      <c r="A1110" s="24"/>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24"/>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24"/>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c r="GF1110" s="24"/>
    </row>
    <row r="1111" spans="1:188" x14ac:dyDescent="0.2">
      <c r="A1111" s="24"/>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24"/>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24"/>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c r="GF1111" s="24"/>
    </row>
    <row r="1112" spans="1:188" x14ac:dyDescent="0.2">
      <c r="A1112" s="24"/>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24"/>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24"/>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c r="GF1112" s="24"/>
    </row>
    <row r="1113" spans="1:188" x14ac:dyDescent="0.2">
      <c r="A1113" s="24"/>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24"/>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24"/>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c r="GF1113" s="24"/>
    </row>
    <row r="1114" spans="1:188" x14ac:dyDescent="0.2">
      <c r="A1114" s="24"/>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24"/>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24"/>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c r="GF1114" s="24"/>
    </row>
    <row r="1115" spans="1:188" x14ac:dyDescent="0.2">
      <c r="A1115" s="24"/>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24"/>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24"/>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c r="GF1115" s="24"/>
    </row>
    <row r="1116" spans="1:188" x14ac:dyDescent="0.2">
      <c r="A1116" s="24"/>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24"/>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24"/>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c r="GF1116" s="24"/>
    </row>
    <row r="1117" spans="1:188" x14ac:dyDescent="0.2">
      <c r="A1117" s="24"/>
      <c r="B1117" s="24"/>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24"/>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24"/>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c r="GF1117" s="24"/>
    </row>
    <row r="1118" spans="1:188" x14ac:dyDescent="0.2">
      <c r="A1118" s="24"/>
      <c r="B1118" s="24"/>
      <c r="C1118" s="24"/>
      <c r="D1118" s="24"/>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24"/>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24"/>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c r="GF1118" s="24"/>
    </row>
    <row r="1119" spans="1:188" x14ac:dyDescent="0.2">
      <c r="A1119" s="24"/>
      <c r="B1119" s="24"/>
      <c r="C1119" s="24"/>
      <c r="D1119" s="24"/>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24"/>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24"/>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c r="GF1119" s="24"/>
    </row>
    <row r="1120" spans="1:188" x14ac:dyDescent="0.2">
      <c r="A1120" s="24"/>
      <c r="B1120" s="24"/>
      <c r="C1120" s="24"/>
      <c r="D1120" s="24"/>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24"/>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24"/>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c r="GF1120" s="24"/>
    </row>
    <row r="1121" spans="1:188" x14ac:dyDescent="0.2">
      <c r="A1121" s="24"/>
      <c r="B1121" s="24"/>
      <c r="C1121" s="24"/>
      <c r="D1121" s="24"/>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24"/>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24"/>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c r="GF1121" s="24"/>
    </row>
    <row r="1122" spans="1:188" x14ac:dyDescent="0.2">
      <c r="A1122" s="24"/>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24"/>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24"/>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c r="GF1122" s="24"/>
    </row>
    <row r="1123" spans="1:188" x14ac:dyDescent="0.2">
      <c r="A1123" s="24"/>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c r="GF1123" s="24"/>
    </row>
    <row r="1124" spans="1:188" x14ac:dyDescent="0.2">
      <c r="A1124" s="24"/>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24"/>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24"/>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c r="GF1124" s="24"/>
    </row>
    <row r="1125" spans="1:188" x14ac:dyDescent="0.2">
      <c r="A1125" s="24"/>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24"/>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24"/>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c r="GF1125" s="24"/>
    </row>
    <row r="1126" spans="1:188" x14ac:dyDescent="0.2">
      <c r="A1126" s="24"/>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24"/>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24"/>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c r="GF1126" s="24"/>
    </row>
    <row r="1127" spans="1:188" x14ac:dyDescent="0.2">
      <c r="A1127" s="24"/>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24"/>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24"/>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c r="GF1127" s="24"/>
    </row>
    <row r="1128" spans="1:188" x14ac:dyDescent="0.2">
      <c r="A1128" s="24"/>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24"/>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24"/>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c r="GF1128" s="24"/>
    </row>
    <row r="1129" spans="1:188" x14ac:dyDescent="0.2">
      <c r="A1129" s="24"/>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24"/>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24"/>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c r="GF1129" s="24"/>
    </row>
    <row r="1130" spans="1:188" x14ac:dyDescent="0.2">
      <c r="A1130" s="24"/>
      <c r="B1130" s="24"/>
      <c r="C1130" s="24"/>
      <c r="D1130" s="24"/>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24"/>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24"/>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c r="GF1130" s="24"/>
    </row>
    <row r="1131" spans="1:188" x14ac:dyDescent="0.2">
      <c r="A1131" s="24"/>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24"/>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24"/>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c r="GF1131" s="24"/>
    </row>
    <row r="1132" spans="1:188" x14ac:dyDescent="0.2">
      <c r="A1132" s="24"/>
      <c r="B1132" s="24"/>
      <c r="C1132" s="24"/>
      <c r="D1132" s="24"/>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24"/>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24"/>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c r="GF1132" s="24"/>
    </row>
    <row r="1133" spans="1:188" x14ac:dyDescent="0.2">
      <c r="A1133" s="24"/>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24"/>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24"/>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c r="GF1133" s="24"/>
    </row>
    <row r="1134" spans="1:188" x14ac:dyDescent="0.2">
      <c r="A1134" s="24"/>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24"/>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24"/>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c r="GF1134" s="24"/>
    </row>
    <row r="1135" spans="1:188" x14ac:dyDescent="0.2">
      <c r="A1135" s="24"/>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24"/>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24"/>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c r="GF1135" s="24"/>
    </row>
    <row r="1136" spans="1:188" x14ac:dyDescent="0.2">
      <c r="A1136" s="24"/>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row>
    <row r="1137" spans="1:188" x14ac:dyDescent="0.2">
      <c r="A1137" s="24"/>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24"/>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24"/>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c r="GF1137" s="24"/>
    </row>
    <row r="1138" spans="1:188" x14ac:dyDescent="0.2">
      <c r="A1138" s="24"/>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24"/>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24"/>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c r="GF1138" s="24"/>
    </row>
    <row r="1139" spans="1:188" x14ac:dyDescent="0.2">
      <c r="A1139" s="24"/>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24"/>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24"/>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c r="GF1139" s="24"/>
    </row>
    <row r="1140" spans="1:188" x14ac:dyDescent="0.2">
      <c r="A1140" s="24"/>
      <c r="B1140" s="24"/>
      <c r="C1140" s="24"/>
      <c r="D1140" s="24"/>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24"/>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24"/>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c r="GF1140" s="24"/>
    </row>
    <row r="1141" spans="1:188" x14ac:dyDescent="0.2">
      <c r="A1141" s="24"/>
      <c r="B1141" s="24"/>
      <c r="C1141" s="24"/>
      <c r="D1141" s="24"/>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24"/>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24"/>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c r="GF1141" s="24"/>
    </row>
    <row r="1142" spans="1:188" x14ac:dyDescent="0.2">
      <c r="A1142" s="24"/>
      <c r="B1142" s="24"/>
      <c r="C1142" s="24"/>
      <c r="D1142" s="24"/>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24"/>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24"/>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c r="GF1142" s="24"/>
    </row>
    <row r="1143" spans="1:188" x14ac:dyDescent="0.2">
      <c r="A1143" s="24"/>
      <c r="B1143" s="24"/>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24"/>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24"/>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c r="GF1143" s="24"/>
    </row>
    <row r="1144" spans="1:188" x14ac:dyDescent="0.2">
      <c r="A1144" s="24"/>
      <c r="B1144" s="24"/>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24"/>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24"/>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c r="GF1144" s="24"/>
    </row>
    <row r="1145" spans="1:188" x14ac:dyDescent="0.2">
      <c r="A1145" s="24"/>
      <c r="B1145" s="24"/>
      <c r="C1145" s="24"/>
      <c r="D1145" s="24"/>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24"/>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24"/>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c r="GF1145" s="24"/>
    </row>
    <row r="1146" spans="1:188" x14ac:dyDescent="0.2">
      <c r="A1146" s="24"/>
      <c r="B1146" s="24"/>
      <c r="C1146" s="24"/>
      <c r="D1146" s="24"/>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24"/>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24"/>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c r="GF1146" s="24"/>
    </row>
    <row r="1147" spans="1:188" x14ac:dyDescent="0.2">
      <c r="A1147" s="24"/>
      <c r="B1147" s="24"/>
      <c r="C1147" s="24"/>
      <c r="D1147" s="24"/>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24"/>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24"/>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c r="GF1147" s="24"/>
    </row>
    <row r="1148" spans="1:188" x14ac:dyDescent="0.2">
      <c r="A1148" s="24"/>
      <c r="B1148" s="24"/>
      <c r="C1148" s="24"/>
      <c r="D1148" s="24"/>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24"/>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24"/>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c r="GF1148" s="24"/>
    </row>
    <row r="1149" spans="1:188" x14ac:dyDescent="0.2">
      <c r="A1149" s="24"/>
      <c r="B1149" s="24"/>
      <c r="C1149" s="24"/>
      <c r="D1149" s="24"/>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24"/>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24"/>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c r="GF1149" s="24"/>
    </row>
    <row r="1150" spans="1:188" x14ac:dyDescent="0.2">
      <c r="A1150" s="24"/>
      <c r="B1150" s="24"/>
      <c r="C1150" s="24"/>
      <c r="D1150" s="24"/>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24"/>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24"/>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c r="GF1150" s="24"/>
    </row>
    <row r="1151" spans="1:188" x14ac:dyDescent="0.2">
      <c r="A1151" s="24"/>
      <c r="B1151" s="24"/>
      <c r="C1151" s="24"/>
      <c r="D1151" s="24"/>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24"/>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24"/>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c r="GF1151" s="24"/>
    </row>
    <row r="1152" spans="1:188" x14ac:dyDescent="0.2">
      <c r="A1152" s="24"/>
      <c r="B1152" s="24"/>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24"/>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24"/>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c r="GF1152" s="24"/>
    </row>
    <row r="1153" spans="1:188" x14ac:dyDescent="0.2">
      <c r="A1153" s="24"/>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24"/>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24"/>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c r="GF1153" s="24"/>
    </row>
    <row r="1154" spans="1:188" x14ac:dyDescent="0.2">
      <c r="A1154" s="24"/>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24"/>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24"/>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c r="GF1154" s="24"/>
    </row>
    <row r="1155" spans="1:188" x14ac:dyDescent="0.2">
      <c r="A1155" s="24"/>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24"/>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24"/>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c r="GF1155" s="24"/>
    </row>
    <row r="1156" spans="1:188" x14ac:dyDescent="0.2">
      <c r="A1156" s="24"/>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24"/>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24"/>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c r="GF1156" s="24"/>
    </row>
    <row r="1157" spans="1:188" x14ac:dyDescent="0.2">
      <c r="A1157" s="24"/>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24"/>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24"/>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c r="GF1157" s="24"/>
    </row>
    <row r="1158" spans="1:188" x14ac:dyDescent="0.2">
      <c r="A1158" s="24"/>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24"/>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24"/>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c r="GF1158" s="24"/>
    </row>
    <row r="1159" spans="1:188" x14ac:dyDescent="0.2">
      <c r="A1159" s="24"/>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24"/>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24"/>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c r="GF1159" s="24"/>
    </row>
    <row r="1160" spans="1:188" x14ac:dyDescent="0.2">
      <c r="A1160" s="24"/>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24"/>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24"/>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c r="GF1160" s="24"/>
    </row>
    <row r="1161" spans="1:188" x14ac:dyDescent="0.2">
      <c r="A1161" s="24"/>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24"/>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24"/>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c r="GF1161" s="24"/>
    </row>
    <row r="1162" spans="1:188" x14ac:dyDescent="0.2">
      <c r="A1162" s="24"/>
      <c r="B1162" s="24"/>
      <c r="C1162" s="24"/>
      <c r="D1162" s="24"/>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24"/>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24"/>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c r="GF1162" s="24"/>
    </row>
    <row r="1163" spans="1:188" x14ac:dyDescent="0.2">
      <c r="A1163" s="24"/>
      <c r="B1163" s="24"/>
      <c r="C1163" s="24"/>
      <c r="D1163" s="24"/>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24"/>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24"/>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c r="GF1163" s="24"/>
    </row>
    <row r="1164" spans="1:188" x14ac:dyDescent="0.2">
      <c r="A1164" s="24"/>
      <c r="B1164" s="24"/>
      <c r="C1164" s="24"/>
      <c r="D1164" s="24"/>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24"/>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24"/>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c r="GF1164" s="24"/>
    </row>
    <row r="1165" spans="1:188" x14ac:dyDescent="0.2">
      <c r="A1165" s="24"/>
      <c r="B1165" s="24"/>
      <c r="C1165" s="24"/>
      <c r="D1165" s="24"/>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24"/>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24"/>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c r="GF1165" s="24"/>
    </row>
    <row r="1166" spans="1:188" x14ac:dyDescent="0.2">
      <c r="A1166" s="24"/>
      <c r="B1166" s="24"/>
      <c r="C1166" s="24"/>
      <c r="D1166" s="24"/>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24"/>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24"/>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c r="GF1166" s="24"/>
    </row>
    <row r="1167" spans="1:188" x14ac:dyDescent="0.2">
      <c r="A1167" s="24"/>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24"/>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24"/>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c r="GF1167" s="24"/>
    </row>
    <row r="1168" spans="1:188" x14ac:dyDescent="0.2">
      <c r="A1168" s="24"/>
      <c r="B1168" s="24"/>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24"/>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24"/>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c r="GF1168" s="24"/>
    </row>
    <row r="1169" spans="1:188" x14ac:dyDescent="0.2">
      <c r="A1169" s="24"/>
      <c r="B1169" s="24"/>
      <c r="C1169" s="24"/>
      <c r="D1169" s="24"/>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c r="GF1169" s="24"/>
    </row>
    <row r="1170" spans="1:188" x14ac:dyDescent="0.2">
      <c r="A1170" s="24"/>
      <c r="B1170" s="24"/>
      <c r="C1170" s="24"/>
      <c r="D1170" s="24"/>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c r="GF1170" s="24"/>
    </row>
    <row r="1171" spans="1:188" x14ac:dyDescent="0.2">
      <c r="A1171" s="24"/>
      <c r="B1171" s="24"/>
      <c r="C1171" s="24"/>
      <c r="D1171" s="24"/>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24"/>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24"/>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c r="GF1171" s="24"/>
    </row>
    <row r="1172" spans="1:188" x14ac:dyDescent="0.2">
      <c r="A1172" s="24"/>
      <c r="B1172" s="24"/>
      <c r="C1172" s="24"/>
      <c r="D1172" s="24"/>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24"/>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24"/>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c r="GF1172" s="24"/>
    </row>
  </sheetData>
  <mergeCells count="1">
    <mergeCell ref="A14:F15"/>
  </mergeCells>
  <pageMargins left="0.25" right="0.25" top="0.75" bottom="0.75" header="0.3" footer="0.3"/>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36"/>
  <sheetViews>
    <sheetView showGridLines="0" zoomScaleNormal="100" workbookViewId="0">
      <selection activeCell="A6" sqref="A6:B6"/>
    </sheetView>
  </sheetViews>
  <sheetFormatPr defaultColWidth="9.28515625" defaultRowHeight="14.25" x14ac:dyDescent="0.2"/>
  <cols>
    <col min="1" max="1" width="6.28515625" style="22" customWidth="1"/>
    <col min="2" max="2" width="138.7109375" style="22" customWidth="1"/>
    <col min="3" max="3" width="35.5703125" style="22" bestFit="1" customWidth="1"/>
    <col min="4" max="16384" width="9.28515625" style="22"/>
  </cols>
  <sheetData>
    <row r="1" spans="1:22" ht="15" x14ac:dyDescent="0.25">
      <c r="A1" s="159" t="s">
        <v>243</v>
      </c>
      <c r="B1" s="238"/>
      <c r="C1" s="238"/>
    </row>
    <row r="2" spans="1:22" ht="15" x14ac:dyDescent="0.25">
      <c r="A2" s="159" t="s">
        <v>244</v>
      </c>
      <c r="B2" s="246"/>
      <c r="C2" s="246"/>
    </row>
    <row r="3" spans="1:22" ht="99.75" customHeight="1" x14ac:dyDescent="0.2">
      <c r="A3" s="268" t="s">
        <v>245</v>
      </c>
      <c r="B3" s="268"/>
      <c r="C3" s="246"/>
    </row>
    <row r="4" spans="1:22" ht="15" x14ac:dyDescent="0.25">
      <c r="A4" s="159" t="s">
        <v>248</v>
      </c>
      <c r="C4" s="246"/>
    </row>
    <row r="5" spans="1:22" ht="32.25" customHeight="1" x14ac:dyDescent="0.2">
      <c r="A5" s="267" t="s">
        <v>246</v>
      </c>
      <c r="B5" s="267"/>
      <c r="C5" s="246"/>
    </row>
    <row r="6" spans="1:22" ht="44.25" customHeight="1" x14ac:dyDescent="0.2">
      <c r="A6" s="267" t="s">
        <v>247</v>
      </c>
      <c r="B6" s="267"/>
      <c r="C6" s="267"/>
      <c r="D6" s="267"/>
      <c r="E6" s="267"/>
      <c r="F6" s="267"/>
      <c r="G6" s="267"/>
      <c r="H6" s="267"/>
      <c r="I6" s="267"/>
      <c r="J6" s="267"/>
      <c r="K6" s="267"/>
      <c r="L6" s="267"/>
      <c r="M6" s="267"/>
      <c r="N6" s="267"/>
      <c r="O6" s="267"/>
      <c r="P6" s="267"/>
      <c r="Q6" s="267"/>
      <c r="R6" s="267"/>
      <c r="S6" s="267"/>
      <c r="T6" s="267"/>
      <c r="U6" s="267"/>
      <c r="V6" s="267"/>
    </row>
    <row r="7" spans="1:22" x14ac:dyDescent="0.2">
      <c r="A7" s="252"/>
      <c r="B7" s="252"/>
      <c r="C7" s="252"/>
      <c r="D7" s="252"/>
      <c r="E7" s="252"/>
      <c r="F7" s="252"/>
      <c r="G7" s="252"/>
      <c r="H7" s="252"/>
      <c r="I7" s="252"/>
      <c r="J7" s="252"/>
      <c r="K7" s="252"/>
      <c r="L7" s="252"/>
      <c r="M7" s="252"/>
      <c r="N7" s="252"/>
      <c r="O7" s="252"/>
      <c r="P7" s="252"/>
      <c r="Q7" s="252"/>
      <c r="R7" s="252"/>
      <c r="S7" s="252"/>
      <c r="T7" s="252"/>
      <c r="U7" s="252"/>
      <c r="V7" s="252"/>
    </row>
    <row r="8" spans="1:22" x14ac:dyDescent="0.2">
      <c r="A8" s="267" t="s">
        <v>31</v>
      </c>
      <c r="B8" s="267"/>
      <c r="C8" s="252"/>
      <c r="D8" s="252"/>
      <c r="E8" s="252"/>
      <c r="F8" s="252"/>
      <c r="G8" s="252"/>
      <c r="H8" s="252"/>
      <c r="I8" s="252"/>
      <c r="J8" s="252"/>
      <c r="K8" s="252"/>
      <c r="L8" s="252"/>
      <c r="M8" s="252"/>
      <c r="N8" s="252"/>
      <c r="O8" s="252"/>
      <c r="P8" s="252"/>
      <c r="Q8" s="252"/>
      <c r="R8" s="252"/>
      <c r="S8" s="252"/>
      <c r="T8" s="252"/>
      <c r="U8" s="252"/>
      <c r="V8" s="252"/>
    </row>
    <row r="9" spans="1:22" x14ac:dyDescent="0.2">
      <c r="A9" s="160" t="s">
        <v>32</v>
      </c>
      <c r="B9" s="252"/>
      <c r="C9" s="252"/>
      <c r="D9" s="252"/>
      <c r="E9" s="252"/>
      <c r="F9" s="252"/>
      <c r="G9" s="252"/>
      <c r="H9" s="252"/>
      <c r="I9" s="252"/>
      <c r="J9" s="252"/>
      <c r="K9" s="252"/>
      <c r="L9" s="252"/>
      <c r="M9" s="252"/>
      <c r="N9" s="252"/>
      <c r="O9" s="252"/>
      <c r="P9" s="252"/>
      <c r="Q9" s="252"/>
      <c r="R9" s="252"/>
      <c r="S9" s="252"/>
      <c r="T9" s="252"/>
      <c r="U9" s="252"/>
      <c r="V9" s="252"/>
    </row>
    <row r="10" spans="1:22" x14ac:dyDescent="0.2">
      <c r="A10" s="160" t="s">
        <v>33</v>
      </c>
      <c r="C10" s="246"/>
    </row>
    <row r="11" spans="1:22" x14ac:dyDescent="0.2">
      <c r="A11" s="160" t="s">
        <v>34</v>
      </c>
      <c r="B11" s="251"/>
      <c r="C11" s="246"/>
    </row>
    <row r="12" spans="1:22" s="255" customFormat="1" x14ac:dyDescent="0.2">
      <c r="A12" s="257"/>
      <c r="B12" s="253"/>
      <c r="C12" s="254"/>
    </row>
    <row r="13" spans="1:22" ht="15" x14ac:dyDescent="0.25">
      <c r="A13" s="256" t="s">
        <v>225</v>
      </c>
      <c r="B13" s="246"/>
      <c r="C13" s="246"/>
    </row>
    <row r="14" spans="1:22" x14ac:dyDescent="0.2">
      <c r="A14" s="160" t="s">
        <v>226</v>
      </c>
      <c r="B14" s="238"/>
      <c r="C14" s="238"/>
    </row>
    <row r="15" spans="1:22" x14ac:dyDescent="0.2">
      <c r="A15" s="238" t="s">
        <v>227</v>
      </c>
      <c r="B15" s="238"/>
      <c r="C15" s="238"/>
    </row>
    <row r="16" spans="1:22" x14ac:dyDescent="0.2">
      <c r="A16" s="157" t="s">
        <v>228</v>
      </c>
      <c r="B16" s="25" t="s">
        <v>229</v>
      </c>
      <c r="C16" s="25"/>
    </row>
    <row r="17" spans="1:3" x14ac:dyDescent="0.2">
      <c r="A17" s="157" t="s">
        <v>230</v>
      </c>
      <c r="B17" s="25" t="s">
        <v>231</v>
      </c>
      <c r="C17" s="25"/>
    </row>
    <row r="18" spans="1:3" x14ac:dyDescent="0.2">
      <c r="A18" s="157" t="s">
        <v>232</v>
      </c>
      <c r="B18" s="25" t="s">
        <v>233</v>
      </c>
      <c r="C18" s="25"/>
    </row>
    <row r="19" spans="1:3" x14ac:dyDescent="0.2">
      <c r="A19" s="157" t="s">
        <v>234</v>
      </c>
      <c r="B19" s="25" t="s">
        <v>235</v>
      </c>
      <c r="C19" s="25"/>
    </row>
    <row r="20" spans="1:3" x14ac:dyDescent="0.2">
      <c r="A20" s="157"/>
      <c r="B20" s="25"/>
      <c r="C20" s="25"/>
    </row>
    <row r="21" spans="1:3" x14ac:dyDescent="0.2">
      <c r="A21" s="25" t="s">
        <v>227</v>
      </c>
      <c r="B21" s="25"/>
      <c r="C21" s="25"/>
    </row>
    <row r="22" spans="1:3" ht="84.75" customHeight="1" x14ac:dyDescent="0.2">
      <c r="A22" s="262" t="s">
        <v>236</v>
      </c>
      <c r="B22" s="262"/>
      <c r="C22" s="236"/>
    </row>
    <row r="23" spans="1:3" x14ac:dyDescent="0.2">
      <c r="A23" s="25"/>
      <c r="B23" s="25"/>
      <c r="C23" s="25"/>
    </row>
    <row r="24" spans="1:3" ht="47.25" customHeight="1" x14ac:dyDescent="0.2">
      <c r="A24" s="263" t="s">
        <v>237</v>
      </c>
      <c r="B24" s="263"/>
      <c r="C24" s="25"/>
    </row>
    <row r="25" spans="1:3" x14ac:dyDescent="0.2">
      <c r="A25" s="25" t="s">
        <v>227</v>
      </c>
      <c r="B25" s="25"/>
      <c r="C25" s="25"/>
    </row>
    <row r="26" spans="1:3" ht="120" customHeight="1" x14ac:dyDescent="0.2">
      <c r="A26" s="264" t="s">
        <v>238</v>
      </c>
      <c r="B26" s="265"/>
      <c r="C26" s="25"/>
    </row>
    <row r="27" spans="1:3" x14ac:dyDescent="0.2">
      <c r="A27" s="25" t="s">
        <v>227</v>
      </c>
      <c r="B27" s="25"/>
      <c r="C27" s="25"/>
    </row>
    <row r="28" spans="1:3" ht="87" customHeight="1" x14ac:dyDescent="0.2">
      <c r="A28" s="264" t="s">
        <v>239</v>
      </c>
      <c r="B28" s="265"/>
      <c r="C28" s="25"/>
    </row>
    <row r="29" spans="1:3" x14ac:dyDescent="0.2">
      <c r="A29" s="25"/>
      <c r="B29" s="25"/>
      <c r="C29" s="25"/>
    </row>
    <row r="30" spans="1:3" ht="93" customHeight="1" x14ac:dyDescent="0.2">
      <c r="A30" s="266" t="s">
        <v>240</v>
      </c>
      <c r="B30" s="260"/>
      <c r="C30" s="25"/>
    </row>
    <row r="32" spans="1:3" ht="104.25" customHeight="1" x14ac:dyDescent="0.2">
      <c r="A32" s="260" t="s">
        <v>241</v>
      </c>
      <c r="B32" s="261"/>
    </row>
    <row r="34" spans="1:2" ht="54" customHeight="1" x14ac:dyDescent="0.2">
      <c r="A34" s="258" t="s">
        <v>242</v>
      </c>
      <c r="B34" s="259"/>
    </row>
    <row r="36" spans="1:2" x14ac:dyDescent="0.2">
      <c r="A36" s="260"/>
      <c r="B36" s="261"/>
    </row>
  </sheetData>
  <mergeCells count="22">
    <mergeCell ref="A3:B3"/>
    <mergeCell ref="A5:B5"/>
    <mergeCell ref="A6:B6"/>
    <mergeCell ref="C6:D6"/>
    <mergeCell ref="O6:P6"/>
    <mergeCell ref="Q6:R6"/>
    <mergeCell ref="S6:T6"/>
    <mergeCell ref="U6:V6"/>
    <mergeCell ref="A32:B32"/>
    <mergeCell ref="E6:F6"/>
    <mergeCell ref="G6:H6"/>
    <mergeCell ref="I6:J6"/>
    <mergeCell ref="K6:L6"/>
    <mergeCell ref="M6:N6"/>
    <mergeCell ref="A8:B8"/>
    <mergeCell ref="A34:B34"/>
    <mergeCell ref="A36:B36"/>
    <mergeCell ref="A22:B22"/>
    <mergeCell ref="A24:B24"/>
    <mergeCell ref="A26:B26"/>
    <mergeCell ref="A28:B28"/>
    <mergeCell ref="A30:B30"/>
  </mergeCells>
  <pageMargins left="0.25" right="0.25"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4002B"/>
    <pageSetUpPr fitToPage="1"/>
  </sheetPr>
  <dimension ref="A1"/>
  <sheetViews>
    <sheetView showGridLines="0" workbookViewId="0">
      <selection activeCell="K37" sqref="K37"/>
    </sheetView>
  </sheetViews>
  <sheetFormatPr defaultColWidth="9.140625" defaultRowHeight="14.25" x14ac:dyDescent="0.2"/>
  <cols>
    <col min="1" max="16384" width="9.140625" style="153"/>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C25"/>
  <sheetViews>
    <sheetView showGridLines="0" topLeftCell="A4" zoomScaleNormal="100" workbookViewId="0">
      <selection activeCell="A38" sqref="A38:A40"/>
    </sheetView>
  </sheetViews>
  <sheetFormatPr defaultColWidth="9.140625" defaultRowHeight="14.25" x14ac:dyDescent="0.2"/>
  <cols>
    <col min="1" max="1" width="61" style="22" customWidth="1"/>
    <col min="2" max="2" width="24.28515625" style="20" customWidth="1"/>
    <col min="3" max="3" width="24.140625" style="20" bestFit="1" customWidth="1"/>
    <col min="4" max="16384" width="9.140625" style="20"/>
  </cols>
  <sheetData>
    <row r="1" spans="1:3" ht="15" x14ac:dyDescent="0.25">
      <c r="A1" s="27" t="s">
        <v>35</v>
      </c>
    </row>
    <row r="2" spans="1:3" x14ac:dyDescent="0.2">
      <c r="A2" s="46" t="s">
        <v>36</v>
      </c>
    </row>
    <row r="3" spans="1:3" ht="15" customHeight="1" x14ac:dyDescent="0.25">
      <c r="B3" s="269" t="s">
        <v>37</v>
      </c>
      <c r="C3" s="269"/>
    </row>
    <row r="4" spans="1:3" ht="15" customHeight="1" x14ac:dyDescent="0.25">
      <c r="B4" s="148" t="s">
        <v>38</v>
      </c>
      <c r="C4" s="148" t="s">
        <v>39</v>
      </c>
    </row>
    <row r="5" spans="1:3" ht="15" x14ac:dyDescent="0.25">
      <c r="B5" s="149">
        <v>43465</v>
      </c>
      <c r="C5" s="149">
        <v>43465</v>
      </c>
    </row>
    <row r="6" spans="1:3" x14ac:dyDescent="0.2">
      <c r="A6" s="45" t="s">
        <v>40</v>
      </c>
      <c r="B6" s="247">
        <v>2401.9</v>
      </c>
      <c r="C6" s="247">
        <v>8219.9</v>
      </c>
    </row>
    <row r="7" spans="1:3" x14ac:dyDescent="0.2">
      <c r="A7" s="45" t="s">
        <v>41</v>
      </c>
      <c r="B7" s="248"/>
      <c r="C7" s="248"/>
    </row>
    <row r="8" spans="1:3" x14ac:dyDescent="0.2">
      <c r="A8" s="49" t="s">
        <v>42</v>
      </c>
      <c r="B8" s="248">
        <v>1915.4</v>
      </c>
      <c r="C8" s="248">
        <v>6642.4</v>
      </c>
    </row>
    <row r="9" spans="1:3" x14ac:dyDescent="0.2">
      <c r="A9" s="49" t="s">
        <v>43</v>
      </c>
      <c r="B9" s="248">
        <v>365.3</v>
      </c>
      <c r="C9" s="248">
        <v>1271.0999999999999</v>
      </c>
    </row>
    <row r="10" spans="1:3" x14ac:dyDescent="0.2">
      <c r="A10" s="49" t="s">
        <v>44</v>
      </c>
      <c r="B10" s="248">
        <v>77</v>
      </c>
      <c r="C10" s="248">
        <v>290</v>
      </c>
    </row>
    <row r="11" spans="1:3" x14ac:dyDescent="0.2">
      <c r="A11" s="49" t="s">
        <v>45</v>
      </c>
      <c r="B11" s="248">
        <v>1</v>
      </c>
      <c r="C11" s="248">
        <v>3.8</v>
      </c>
    </row>
    <row r="12" spans="1:3" x14ac:dyDescent="0.2">
      <c r="A12" s="71" t="s">
        <v>13</v>
      </c>
      <c r="B12" s="249">
        <f>SUM(B8:B11)</f>
        <v>2358.7000000000003</v>
      </c>
      <c r="C12" s="249">
        <f>SUM(C8:C11)</f>
        <v>8207.2999999999993</v>
      </c>
    </row>
    <row r="13" spans="1:3" ht="15" x14ac:dyDescent="0.25">
      <c r="A13" s="44" t="s">
        <v>46</v>
      </c>
      <c r="B13" s="250">
        <f>B6-B12</f>
        <v>43.199999999999818</v>
      </c>
      <c r="C13" s="250">
        <f>C6-C12</f>
        <v>12.600000000000364</v>
      </c>
    </row>
    <row r="14" spans="1:3" x14ac:dyDescent="0.2">
      <c r="A14" s="45" t="s">
        <v>47</v>
      </c>
      <c r="B14" s="98">
        <v>-39.700000000000003</v>
      </c>
      <c r="C14" s="98">
        <v>-228.8</v>
      </c>
    </row>
    <row r="15" spans="1:3" x14ac:dyDescent="0.2">
      <c r="A15" s="45" t="s">
        <v>48</v>
      </c>
      <c r="B15" s="98">
        <v>0.7</v>
      </c>
      <c r="C15" s="98">
        <v>1.9</v>
      </c>
    </row>
    <row r="16" spans="1:3" x14ac:dyDescent="0.2">
      <c r="A16" s="45" t="s">
        <v>49</v>
      </c>
      <c r="B16" s="98">
        <v>0.8</v>
      </c>
      <c r="C16" s="98">
        <v>3.5</v>
      </c>
    </row>
    <row r="17" spans="1:3" ht="15" x14ac:dyDescent="0.25">
      <c r="A17" s="72" t="s">
        <v>50</v>
      </c>
      <c r="B17" s="99">
        <f>B13+SUM(B14:B16)</f>
        <v>4.9999999999998153</v>
      </c>
      <c r="C17" s="99">
        <f>C13+SUM(C14:C16)</f>
        <v>-210.79999999999964</v>
      </c>
    </row>
    <row r="18" spans="1:3" x14ac:dyDescent="0.2">
      <c r="A18" s="45" t="s">
        <v>51</v>
      </c>
      <c r="B18" s="98">
        <v>23</v>
      </c>
      <c r="C18" s="98">
        <v>-25</v>
      </c>
    </row>
    <row r="19" spans="1:3" ht="15.75" thickBot="1" x14ac:dyDescent="0.3">
      <c r="A19" s="73" t="s">
        <v>52</v>
      </c>
      <c r="B19" s="100">
        <f>B17-B18</f>
        <v>-18.000000000000185</v>
      </c>
      <c r="C19" s="100">
        <f>C17-C18</f>
        <v>-185.79999999999964</v>
      </c>
    </row>
    <row r="20" spans="1:3" ht="15" thickTop="1" x14ac:dyDescent="0.2">
      <c r="A20" s="45"/>
      <c r="B20" s="98"/>
      <c r="C20" s="98"/>
    </row>
    <row r="21" spans="1:3" x14ac:dyDescent="0.2">
      <c r="A21" s="45" t="s">
        <v>53</v>
      </c>
      <c r="B21" s="98"/>
      <c r="C21" s="98"/>
    </row>
    <row r="22" spans="1:3" x14ac:dyDescent="0.2">
      <c r="A22" s="49" t="s">
        <v>54</v>
      </c>
      <c r="B22" s="211">
        <f>B19/B23</f>
        <v>-8.6124401913876478E-2</v>
      </c>
      <c r="C22" s="211">
        <f>C19/C23</f>
        <v>-1.0852803738317738</v>
      </c>
    </row>
    <row r="23" spans="1:3" ht="28.5" x14ac:dyDescent="0.2">
      <c r="A23" s="213" t="s">
        <v>55</v>
      </c>
      <c r="B23" s="212">
        <v>209</v>
      </c>
      <c r="C23" s="212">
        <v>171.2</v>
      </c>
    </row>
    <row r="24" spans="1:3" x14ac:dyDescent="0.2">
      <c r="A24" s="45"/>
      <c r="B24" s="23"/>
    </row>
    <row r="25" spans="1:3" ht="28.5" customHeight="1" x14ac:dyDescent="0.2">
      <c r="A25" s="234"/>
      <c r="B25" s="234"/>
    </row>
  </sheetData>
  <mergeCells count="1">
    <mergeCell ref="B3:C3"/>
  </mergeCells>
  <pageMargins left="0.25" right="0.25" top="0.75" bottom="0.75" header="0.3" footer="0.3"/>
  <pageSetup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4002B"/>
    <pageSetUpPr fitToPage="1"/>
  </sheetPr>
  <dimension ref="A1"/>
  <sheetViews>
    <sheetView showGridLines="0" workbookViewId="0">
      <selection activeCell="F20" sqref="F20"/>
    </sheetView>
  </sheetViews>
  <sheetFormatPr defaultColWidth="9.140625" defaultRowHeight="14.25" x14ac:dyDescent="0.2"/>
  <cols>
    <col min="1" max="16384" width="9.140625" style="153"/>
  </cols>
  <sheetData/>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25"/>
  <sheetViews>
    <sheetView showGridLines="0" zoomScaleNormal="100" workbookViewId="0">
      <pane xSplit="2" ySplit="4" topLeftCell="C5" activePane="bottomRight" state="frozen"/>
      <selection pane="topRight" activeCell="C1" sqref="C1"/>
      <selection pane="bottomLeft" activeCell="A5" sqref="A5"/>
      <selection pane="bottomRight" activeCell="F32" sqref="A30:F32"/>
    </sheetView>
  </sheetViews>
  <sheetFormatPr defaultColWidth="11.7109375" defaultRowHeight="14.25" x14ac:dyDescent="0.2"/>
  <cols>
    <col min="1" max="1" width="44.140625" style="28" bestFit="1" customWidth="1"/>
    <col min="2" max="2" width="1.7109375" style="30" customWidth="1"/>
    <col min="3" max="3" width="1.7109375" style="147" customWidth="1"/>
    <col min="4" max="7" width="14.7109375" style="147" customWidth="1"/>
    <col min="8" max="8" width="1.42578125" style="147" customWidth="1"/>
    <col min="9" max="12" width="14.7109375" style="147" customWidth="1"/>
    <col min="13" max="16384" width="11.7109375" style="147"/>
  </cols>
  <sheetData>
    <row r="1" spans="1:12" s="146" customFormat="1" ht="15" x14ac:dyDescent="0.25">
      <c r="A1" s="139" t="s">
        <v>56</v>
      </c>
      <c r="B1" s="145"/>
    </row>
    <row r="2" spans="1:12" x14ac:dyDescent="0.2">
      <c r="A2" s="35" t="s">
        <v>57</v>
      </c>
    </row>
    <row r="3" spans="1:12" ht="14.1" customHeight="1" x14ac:dyDescent="0.25">
      <c r="C3" s="30"/>
      <c r="D3" s="270" t="s">
        <v>58</v>
      </c>
      <c r="E3" s="270"/>
      <c r="F3" s="270"/>
      <c r="G3" s="270"/>
      <c r="I3" s="270" t="s">
        <v>59</v>
      </c>
      <c r="J3" s="270"/>
      <c r="K3" s="270"/>
      <c r="L3" s="270"/>
    </row>
    <row r="4" spans="1:12" ht="15" x14ac:dyDescent="0.25">
      <c r="D4" s="150" t="s">
        <v>1</v>
      </c>
      <c r="E4" s="150" t="s">
        <v>2</v>
      </c>
      <c r="F4" s="150" t="s">
        <v>3</v>
      </c>
      <c r="G4" s="150" t="s">
        <v>0</v>
      </c>
      <c r="I4" s="150" t="s">
        <v>1</v>
      </c>
      <c r="J4" s="150" t="s">
        <v>2</v>
      </c>
      <c r="K4" s="150" t="s">
        <v>3</v>
      </c>
      <c r="L4" s="150" t="s">
        <v>0</v>
      </c>
    </row>
    <row r="5" spans="1:12" ht="15" x14ac:dyDescent="0.25">
      <c r="A5" s="31"/>
      <c r="B5" s="62"/>
      <c r="D5" s="221"/>
      <c r="E5" s="222"/>
      <c r="F5" s="222"/>
      <c r="G5" s="140"/>
      <c r="I5" s="221"/>
      <c r="J5" s="222"/>
      <c r="K5" s="222"/>
      <c r="L5" s="140"/>
    </row>
    <row r="6" spans="1:12" ht="12.75" customHeight="1" x14ac:dyDescent="0.2">
      <c r="A6" s="32" t="s">
        <v>60</v>
      </c>
      <c r="B6" s="68"/>
      <c r="D6" s="223">
        <v>1670.8</v>
      </c>
      <c r="E6" s="102">
        <v>348.9</v>
      </c>
      <c r="F6" s="102">
        <v>382.2</v>
      </c>
      <c r="G6" s="141">
        <f>SUM(D6:F6)</f>
        <v>2401.8999999999996</v>
      </c>
      <c r="I6" s="223">
        <v>5724.7</v>
      </c>
      <c r="J6" s="102">
        <v>999.8</v>
      </c>
      <c r="K6" s="102">
        <v>1495.4</v>
      </c>
      <c r="L6" s="141">
        <f>SUM(I6:K6)</f>
        <v>8219.9</v>
      </c>
    </row>
    <row r="7" spans="1:12" x14ac:dyDescent="0.2">
      <c r="A7" s="33" t="s">
        <v>61</v>
      </c>
      <c r="B7" s="68"/>
      <c r="D7" s="224">
        <v>-520.29999999999995</v>
      </c>
      <c r="E7" s="34">
        <v>-35.5</v>
      </c>
      <c r="F7" s="34">
        <v>-94.4</v>
      </c>
      <c r="G7" s="142">
        <f>SUM(D7:F7)</f>
        <v>-650.19999999999993</v>
      </c>
      <c r="I7" s="223">
        <v>-1684.4999999999998</v>
      </c>
      <c r="J7" s="102">
        <v>-111.9</v>
      </c>
      <c r="K7" s="102">
        <v>-475.40000000000003</v>
      </c>
      <c r="L7" s="142">
        <f>SUM(I7:K7)</f>
        <v>-2271.7999999999997</v>
      </c>
    </row>
    <row r="8" spans="1:12" x14ac:dyDescent="0.2">
      <c r="A8" s="33" t="s">
        <v>62</v>
      </c>
      <c r="B8" s="68"/>
      <c r="D8" s="224">
        <v>0</v>
      </c>
      <c r="E8" s="34">
        <v>0</v>
      </c>
      <c r="F8" s="34">
        <v>0</v>
      </c>
      <c r="G8" s="142">
        <f>SUM(D8:F8)</f>
        <v>0</v>
      </c>
      <c r="I8" s="223">
        <v>2.5</v>
      </c>
      <c r="J8" s="102">
        <v>0</v>
      </c>
      <c r="K8" s="102">
        <v>0</v>
      </c>
      <c r="L8" s="142">
        <f>SUM(I8:K8)</f>
        <v>2.5</v>
      </c>
    </row>
    <row r="9" spans="1:12" x14ac:dyDescent="0.2">
      <c r="A9" s="63" t="s">
        <v>63</v>
      </c>
      <c r="B9" s="68"/>
      <c r="C9" s="198"/>
      <c r="D9" s="225">
        <f>SUM(D6:D8)</f>
        <v>1150.5</v>
      </c>
      <c r="E9" s="163">
        <f>SUM(E6:E8)</f>
        <v>313.39999999999998</v>
      </c>
      <c r="F9" s="163">
        <f>SUM(F6:F8)</f>
        <v>287.79999999999995</v>
      </c>
      <c r="G9" s="197">
        <f>SUM(G6:G8)</f>
        <v>1751.6999999999998</v>
      </c>
      <c r="I9" s="225">
        <f>SUM(I6:I8)</f>
        <v>4042.7</v>
      </c>
      <c r="J9" s="163">
        <f t="shared" ref="J9:K9" si="0">SUM(J6:J8)</f>
        <v>887.9</v>
      </c>
      <c r="K9" s="163">
        <f t="shared" si="0"/>
        <v>1020</v>
      </c>
      <c r="L9" s="197">
        <f>SUM(L6:L8)</f>
        <v>5950.6</v>
      </c>
    </row>
    <row r="10" spans="1:12" x14ac:dyDescent="0.2">
      <c r="A10" s="31"/>
      <c r="D10" s="226"/>
      <c r="E10" s="30"/>
      <c r="F10" s="30"/>
      <c r="G10" s="143"/>
      <c r="I10" s="226"/>
      <c r="J10" s="30"/>
      <c r="K10" s="30"/>
      <c r="L10" s="143"/>
    </row>
    <row r="11" spans="1:12" x14ac:dyDescent="0.2">
      <c r="A11" s="31" t="s">
        <v>64</v>
      </c>
      <c r="D11" s="226"/>
      <c r="E11" s="30"/>
      <c r="F11" s="30"/>
      <c r="G11" s="143"/>
      <c r="I11" s="226"/>
      <c r="J11" s="30"/>
      <c r="K11" s="30"/>
      <c r="L11" s="143"/>
    </row>
    <row r="12" spans="1:12" ht="12.75" customHeight="1" x14ac:dyDescent="0.2">
      <c r="A12" s="64" t="s">
        <v>65</v>
      </c>
      <c r="B12" s="68"/>
      <c r="D12" s="224">
        <v>440.8</v>
      </c>
      <c r="E12" s="34">
        <v>84</v>
      </c>
      <c r="F12" s="34">
        <v>172.8</v>
      </c>
      <c r="G12" s="142">
        <f>SUM(D12:F12)</f>
        <v>697.59999999999991</v>
      </c>
      <c r="I12" s="224">
        <v>1698.6</v>
      </c>
      <c r="J12" s="34">
        <v>262.10000000000002</v>
      </c>
      <c r="K12" s="34">
        <v>661.4</v>
      </c>
      <c r="L12" s="142">
        <f>SUM(I12:K12)</f>
        <v>2622.1</v>
      </c>
    </row>
    <row r="13" spans="1:12" x14ac:dyDescent="0.2">
      <c r="A13" s="65" t="s">
        <v>66</v>
      </c>
      <c r="B13" s="68"/>
      <c r="D13" s="224">
        <v>450.6</v>
      </c>
      <c r="E13" s="34">
        <v>91.1</v>
      </c>
      <c r="F13" s="34">
        <v>63.7</v>
      </c>
      <c r="G13" s="142">
        <f>SUM(D13:F13)</f>
        <v>605.40000000000009</v>
      </c>
      <c r="I13" s="224">
        <v>1481.6</v>
      </c>
      <c r="J13" s="34">
        <v>265</v>
      </c>
      <c r="K13" s="34">
        <v>174.10000000000002</v>
      </c>
      <c r="L13" s="142">
        <f>SUM(I13:K13)</f>
        <v>1920.6999999999998</v>
      </c>
    </row>
    <row r="14" spans="1:12" ht="12.75" customHeight="1" x14ac:dyDescent="0.2">
      <c r="A14" s="64" t="s">
        <v>67</v>
      </c>
      <c r="B14" s="68"/>
      <c r="D14" s="224">
        <v>208.1</v>
      </c>
      <c r="E14" s="34">
        <v>75</v>
      </c>
      <c r="F14" s="34">
        <v>27.6</v>
      </c>
      <c r="G14" s="142">
        <f>SUM(D14:F14)</f>
        <v>310.70000000000005</v>
      </c>
      <c r="I14" s="224">
        <v>699.40000000000009</v>
      </c>
      <c r="J14" s="34">
        <v>173.5</v>
      </c>
      <c r="K14" s="34">
        <v>86.7</v>
      </c>
      <c r="L14" s="142">
        <f>SUM(I14:K14)</f>
        <v>959.60000000000014</v>
      </c>
    </row>
    <row r="15" spans="1:12" x14ac:dyDescent="0.2">
      <c r="A15" s="64" t="s">
        <v>68</v>
      </c>
      <c r="B15" s="68"/>
      <c r="D15" s="224">
        <v>51</v>
      </c>
      <c r="E15" s="34">
        <v>63.3</v>
      </c>
      <c r="F15" s="34">
        <v>23.7</v>
      </c>
      <c r="G15" s="142">
        <f>SUM(D15:F15)</f>
        <v>138</v>
      </c>
      <c r="I15" s="224">
        <v>163.10000000000002</v>
      </c>
      <c r="J15" s="34">
        <v>187.29999999999998</v>
      </c>
      <c r="K15" s="34">
        <v>97.8</v>
      </c>
      <c r="L15" s="142">
        <f>SUM(I15:K15)</f>
        <v>448.2</v>
      </c>
    </row>
    <row r="16" spans="1:12" ht="12.75" customHeight="1" x14ac:dyDescent="0.2">
      <c r="A16" s="66" t="s">
        <v>69</v>
      </c>
      <c r="C16" s="198"/>
      <c r="D16" s="225">
        <f>SUM(D12:D15)</f>
        <v>1150.5</v>
      </c>
      <c r="E16" s="163">
        <f>SUM(E12:E15)</f>
        <v>313.39999999999998</v>
      </c>
      <c r="F16" s="163">
        <f>SUM(F12:F15)</f>
        <v>287.8</v>
      </c>
      <c r="G16" s="197">
        <f>SUM(G12:G15)</f>
        <v>1751.7</v>
      </c>
      <c r="I16" s="225">
        <f>SUM(I12:I15)</f>
        <v>4042.7</v>
      </c>
      <c r="J16" s="163">
        <f>SUM(J12:J15)</f>
        <v>887.9</v>
      </c>
      <c r="K16" s="163">
        <f>SUM(K12:K15)</f>
        <v>1020</v>
      </c>
      <c r="L16" s="197">
        <f>SUM(L12:L15)</f>
        <v>5950.5999999999995</v>
      </c>
    </row>
    <row r="17" spans="1:12" x14ac:dyDescent="0.2">
      <c r="D17" s="224"/>
      <c r="E17" s="34"/>
      <c r="F17" s="34"/>
      <c r="G17" s="142"/>
      <c r="I17" s="224"/>
      <c r="J17" s="34"/>
      <c r="K17" s="34"/>
      <c r="L17" s="142"/>
    </row>
    <row r="18" spans="1:12" x14ac:dyDescent="0.2">
      <c r="A18" s="28" t="s">
        <v>70</v>
      </c>
      <c r="D18" s="224">
        <v>1534.7</v>
      </c>
      <c r="E18" s="34">
        <v>283</v>
      </c>
      <c r="F18" s="34">
        <v>350.2</v>
      </c>
      <c r="G18" s="144"/>
      <c r="I18" s="224">
        <v>5276.9</v>
      </c>
      <c r="J18" s="34">
        <v>896.5</v>
      </c>
      <c r="K18" s="34">
        <v>1395.4</v>
      </c>
      <c r="L18" s="144"/>
    </row>
    <row r="19" spans="1:12" x14ac:dyDescent="0.2">
      <c r="A19" s="28" t="s">
        <v>61</v>
      </c>
      <c r="D19" s="227">
        <v>-520.29999999999995</v>
      </c>
      <c r="E19" s="70">
        <v>-35.5</v>
      </c>
      <c r="F19" s="70">
        <v>-94.4</v>
      </c>
      <c r="G19" s="144"/>
      <c r="I19" s="227">
        <v>-1684.4999999999998</v>
      </c>
      <c r="J19" s="70">
        <v>-111.9</v>
      </c>
      <c r="K19" s="70">
        <v>-475.40000000000003</v>
      </c>
      <c r="L19" s="144"/>
    </row>
    <row r="20" spans="1:12" x14ac:dyDescent="0.2">
      <c r="A20" s="67" t="s">
        <v>71</v>
      </c>
      <c r="B20" s="68"/>
      <c r="C20" s="198"/>
      <c r="D20" s="225">
        <f>SUM(D18:D19)</f>
        <v>1014.4000000000001</v>
      </c>
      <c r="E20" s="163">
        <f>SUM(E18:E19)</f>
        <v>247.5</v>
      </c>
      <c r="F20" s="163">
        <f>SUM(F18:F19)</f>
        <v>255.79999999999998</v>
      </c>
      <c r="G20" s="144"/>
      <c r="I20" s="225">
        <f>SUM(I18:I19)</f>
        <v>3592.3999999999996</v>
      </c>
      <c r="J20" s="163">
        <f>SUM(J18:J19)</f>
        <v>784.6</v>
      </c>
      <c r="K20" s="163">
        <f>SUM(K18:K19)</f>
        <v>920</v>
      </c>
      <c r="L20" s="144"/>
    </row>
    <row r="21" spans="1:12" ht="14.1" customHeight="1" x14ac:dyDescent="0.2">
      <c r="D21" s="224"/>
      <c r="E21" s="34"/>
      <c r="F21" s="34"/>
      <c r="G21" s="142"/>
      <c r="I21" s="224"/>
      <c r="J21" s="34"/>
      <c r="K21" s="34"/>
      <c r="L21" s="142"/>
    </row>
    <row r="22" spans="1:12" x14ac:dyDescent="0.2">
      <c r="A22" s="67" t="s">
        <v>22</v>
      </c>
      <c r="B22" s="69"/>
      <c r="C22" s="198"/>
      <c r="D22" s="225">
        <v>136.1</v>
      </c>
      <c r="E22" s="163">
        <v>67.400000000000006</v>
      </c>
      <c r="F22" s="163">
        <v>32</v>
      </c>
      <c r="G22" s="197">
        <f>SUM(D22:F22)</f>
        <v>235.5</v>
      </c>
      <c r="I22" s="225">
        <v>450.3</v>
      </c>
      <c r="J22" s="163">
        <v>107.9</v>
      </c>
      <c r="K22" s="163">
        <v>100.89999999999999</v>
      </c>
      <c r="L22" s="197">
        <f>SUM(I22:K22)</f>
        <v>659.1</v>
      </c>
    </row>
    <row r="23" spans="1:12" s="30" customFormat="1" x14ac:dyDescent="0.2">
      <c r="A23" s="67" t="s">
        <v>72</v>
      </c>
      <c r="C23" s="201"/>
      <c r="D23" s="228">
        <f>D22/D9</f>
        <v>0.11829639287266405</v>
      </c>
      <c r="E23" s="199">
        <f>E22/E9</f>
        <v>0.21506062539885135</v>
      </c>
      <c r="F23" s="199">
        <f>F22/F9</f>
        <v>0.1111883252258513</v>
      </c>
      <c r="G23" s="200">
        <f>G22/G9</f>
        <v>0.13444082890905978</v>
      </c>
      <c r="I23" s="228">
        <f>I22/I9</f>
        <v>0.11138595493111041</v>
      </c>
      <c r="J23" s="199">
        <f>J22/J9</f>
        <v>0.12152269399707175</v>
      </c>
      <c r="K23" s="199">
        <f>K22/K9</f>
        <v>9.8921568627450968E-2</v>
      </c>
      <c r="L23" s="200">
        <f>L22/L9</f>
        <v>0.11076193997243976</v>
      </c>
    </row>
    <row r="24" spans="1:12" ht="11.25" customHeight="1" x14ac:dyDescent="0.2">
      <c r="A24" s="29"/>
    </row>
    <row r="25" spans="1:12" ht="12.75" customHeight="1" x14ac:dyDescent="0.2">
      <c r="A25" s="271"/>
      <c r="B25" s="271"/>
    </row>
  </sheetData>
  <mergeCells count="3">
    <mergeCell ref="I3:L3"/>
    <mergeCell ref="A25:B25"/>
    <mergeCell ref="D3:G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U1050"/>
  <sheetViews>
    <sheetView showGridLines="0" zoomScaleNormal="100" workbookViewId="0">
      <pane xSplit="1" ySplit="5" topLeftCell="B57" activePane="bottomRight" state="frozen"/>
      <selection pane="topRight" activeCell="F20" sqref="F20"/>
      <selection pane="bottomLeft" activeCell="F20" sqref="F20"/>
      <selection pane="bottomRight" activeCell="B1" sqref="B1:B1048576"/>
    </sheetView>
  </sheetViews>
  <sheetFormatPr defaultColWidth="9.140625" defaultRowHeight="14.25" outlineLevelCol="1" x14ac:dyDescent="0.2"/>
  <cols>
    <col min="1" max="1" width="41.42578125" style="157" bestFit="1" customWidth="1"/>
    <col min="2" max="2" width="22.5703125" style="22" hidden="1" customWidth="1"/>
    <col min="3" max="3" width="22.5703125" style="22" hidden="1" customWidth="1" outlineLevel="1"/>
    <col min="4" max="4" width="22.5703125" style="22" customWidth="1" collapsed="1"/>
    <col min="5" max="5" width="22.5703125" style="22" hidden="1" customWidth="1" outlineLevel="1"/>
    <col min="6" max="6" width="22.5703125" style="22" customWidth="1" collapsed="1"/>
    <col min="7" max="16384" width="9.140625" style="156"/>
  </cols>
  <sheetData>
    <row r="1" spans="1:47" ht="15" x14ac:dyDescent="0.25">
      <c r="A1" s="39" t="s">
        <v>73</v>
      </c>
    </row>
    <row r="2" spans="1:47" x14ac:dyDescent="0.2">
      <c r="A2" s="26" t="s">
        <v>57</v>
      </c>
    </row>
    <row r="3" spans="1:47" x14ac:dyDescent="0.2">
      <c r="A3" s="156"/>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row>
    <row r="4" spans="1:47" ht="30" x14ac:dyDescent="0.25">
      <c r="A4" s="156"/>
      <c r="B4" s="148" t="s">
        <v>74</v>
      </c>
      <c r="C4" s="161" t="s">
        <v>38</v>
      </c>
      <c r="D4" s="148" t="s">
        <v>74</v>
      </c>
      <c r="E4" s="161" t="s">
        <v>38</v>
      </c>
      <c r="F4" s="148" t="s">
        <v>74</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row>
    <row r="5" spans="1:47" ht="15" x14ac:dyDescent="0.25">
      <c r="A5" s="25"/>
      <c r="B5" s="149">
        <v>42735</v>
      </c>
      <c r="C5" s="162">
        <v>43100</v>
      </c>
      <c r="D5" s="149">
        <v>43100</v>
      </c>
      <c r="E5" s="162">
        <v>43465</v>
      </c>
      <c r="F5" s="149">
        <v>43465</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row>
    <row r="6" spans="1:47" ht="15" x14ac:dyDescent="0.2">
      <c r="A6" s="47" t="s">
        <v>75</v>
      </c>
      <c r="B6" s="93"/>
      <c r="C6" s="93"/>
      <c r="D6" s="93"/>
      <c r="E6" s="93"/>
      <c r="F6" s="93"/>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row>
    <row r="7" spans="1:47" x14ac:dyDescent="0.2">
      <c r="A7" s="84" t="s">
        <v>60</v>
      </c>
      <c r="B7" s="187">
        <v>4124.3</v>
      </c>
      <c r="C7" s="97">
        <v>1346.9</v>
      </c>
      <c r="D7" s="97">
        <v>4600.2</v>
      </c>
      <c r="E7" s="97">
        <v>1670.8</v>
      </c>
      <c r="F7" s="97">
        <v>5724.7</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row>
    <row r="8" spans="1:47" x14ac:dyDescent="0.2">
      <c r="A8" s="85" t="s">
        <v>61</v>
      </c>
      <c r="B8" s="188">
        <v>-851.40000000000009</v>
      </c>
      <c r="C8" s="94">
        <v>-296.60000000000002</v>
      </c>
      <c r="D8" s="94">
        <v>-1023.4</v>
      </c>
      <c r="E8" s="94">
        <v>-520.29999999999995</v>
      </c>
      <c r="F8" s="94">
        <v>-1684.4999999999998</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row>
    <row r="9" spans="1:47" x14ac:dyDescent="0.2">
      <c r="A9" s="85" t="s">
        <v>62</v>
      </c>
      <c r="B9" s="188">
        <v>30.6</v>
      </c>
      <c r="C9" s="94">
        <v>7</v>
      </c>
      <c r="D9" s="94">
        <v>20</v>
      </c>
      <c r="E9" s="94">
        <v>0</v>
      </c>
      <c r="F9" s="94">
        <v>2.5</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row>
    <row r="10" spans="1:47" x14ac:dyDescent="0.2">
      <c r="A10" s="86" t="s">
        <v>63</v>
      </c>
      <c r="B10" s="129">
        <f>SUM(B7:B9)</f>
        <v>3303.5</v>
      </c>
      <c r="C10" s="129">
        <f t="shared" ref="C10" si="0">SUM(C7:C9)</f>
        <v>1057.3000000000002</v>
      </c>
      <c r="D10" s="129">
        <f>SUM(D7:D9)</f>
        <v>3596.7999999999997</v>
      </c>
      <c r="E10" s="129">
        <f>SUM(E7:E9)</f>
        <v>1150.5</v>
      </c>
      <c r="F10" s="129">
        <f>SUM(F7:F9)</f>
        <v>4042.7</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row>
    <row r="11" spans="1:47" x14ac:dyDescent="0.2">
      <c r="A11" s="87"/>
      <c r="B11" s="94"/>
      <c r="C11" s="94"/>
      <c r="D11" s="94"/>
      <c r="E11" s="94"/>
      <c r="F11" s="94"/>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row>
    <row r="12" spans="1:47" x14ac:dyDescent="0.2">
      <c r="A12" s="87" t="s">
        <v>64</v>
      </c>
      <c r="B12" s="94"/>
      <c r="C12" s="94"/>
      <c r="D12" s="94"/>
      <c r="E12" s="94"/>
      <c r="F12" s="94"/>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row>
    <row r="13" spans="1:47" x14ac:dyDescent="0.2">
      <c r="A13" s="88" t="s">
        <v>65</v>
      </c>
      <c r="B13" s="130">
        <v>1445.4</v>
      </c>
      <c r="C13" s="130">
        <v>431.7</v>
      </c>
      <c r="D13" s="130">
        <v>1638.3</v>
      </c>
      <c r="E13" s="130">
        <v>440.8</v>
      </c>
      <c r="F13" s="130">
        <v>1698.6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row>
    <row r="14" spans="1:47" x14ac:dyDescent="0.2">
      <c r="A14" s="89" t="s">
        <v>66</v>
      </c>
      <c r="B14" s="105">
        <v>1140.7</v>
      </c>
      <c r="C14" s="94">
        <v>416.6</v>
      </c>
      <c r="D14" s="94">
        <v>1244.5999999999999</v>
      </c>
      <c r="E14" s="94">
        <v>450.6</v>
      </c>
      <c r="F14" s="94">
        <v>1481.6</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row>
    <row r="15" spans="1:47" x14ac:dyDescent="0.2">
      <c r="A15" s="88" t="s">
        <v>67</v>
      </c>
      <c r="B15" s="105">
        <v>536.19999999999993</v>
      </c>
      <c r="C15" s="94">
        <v>164.1</v>
      </c>
      <c r="D15" s="94">
        <v>530.4</v>
      </c>
      <c r="E15" s="94">
        <v>208.1</v>
      </c>
      <c r="F15" s="94">
        <v>699.4</v>
      </c>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row>
    <row r="16" spans="1:47" x14ac:dyDescent="0.2">
      <c r="A16" s="88" t="s">
        <v>68</v>
      </c>
      <c r="B16" s="105">
        <v>181.2</v>
      </c>
      <c r="C16" s="94">
        <v>44.9</v>
      </c>
      <c r="D16" s="94">
        <v>183.5</v>
      </c>
      <c r="E16" s="94">
        <v>51</v>
      </c>
      <c r="F16" s="94">
        <v>163.10000000000002</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row>
    <row r="17" spans="1:47" x14ac:dyDescent="0.2">
      <c r="A17" s="90" t="s">
        <v>69</v>
      </c>
      <c r="B17" s="127">
        <f>SUM(B13:B16)</f>
        <v>3303.5</v>
      </c>
      <c r="C17" s="127">
        <f t="shared" ref="C17" si="1">SUM(C13:C16)</f>
        <v>1057.3</v>
      </c>
      <c r="D17" s="127">
        <f>SUM(D13:D16)</f>
        <v>3596.7999999999997</v>
      </c>
      <c r="E17" s="127">
        <f>SUM(E13:E16)</f>
        <v>1150.5</v>
      </c>
      <c r="F17" s="127">
        <f>SUM(F13:F16)</f>
        <v>4042.7</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row>
    <row r="18" spans="1:47" x14ac:dyDescent="0.2">
      <c r="A18" s="91"/>
      <c r="B18" s="94"/>
      <c r="C18" s="94"/>
      <c r="D18" s="94"/>
      <c r="E18" s="94"/>
      <c r="F18" s="94"/>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row>
    <row r="19" spans="1:47" x14ac:dyDescent="0.2">
      <c r="A19" s="92" t="s">
        <v>22</v>
      </c>
      <c r="B19" s="128">
        <v>311.60000000000002</v>
      </c>
      <c r="C19" s="127">
        <v>143.30000000000001</v>
      </c>
      <c r="D19" s="127">
        <v>344.6</v>
      </c>
      <c r="E19" s="127">
        <v>136.1</v>
      </c>
      <c r="F19" s="127">
        <v>450.30000000000007</v>
      </c>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row>
    <row r="20" spans="1:47" x14ac:dyDescent="0.2">
      <c r="A20" s="92" t="s">
        <v>72</v>
      </c>
      <c r="B20" s="205">
        <f>B19/B10</f>
        <v>9.4324201604359018E-2</v>
      </c>
      <c r="C20" s="205">
        <f t="shared" ref="C20" si="2">C19/C10</f>
        <v>0.13553390712191429</v>
      </c>
      <c r="D20" s="205">
        <f>D19/D10</f>
        <v>9.580738434163702E-2</v>
      </c>
      <c r="E20" s="205">
        <f>E19/E10</f>
        <v>0.11829639287266405</v>
      </c>
      <c r="F20" s="205">
        <f>F19/F10</f>
        <v>0.11138595493111042</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row>
    <row r="21" spans="1:47" x14ac:dyDescent="0.2">
      <c r="A21" s="237"/>
      <c r="B21" s="95"/>
      <c r="C21" s="95"/>
      <c r="D21" s="95"/>
      <c r="E21" s="95" t="s">
        <v>76</v>
      </c>
      <c r="F21" s="95"/>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row>
    <row r="22" spans="1:47" ht="15" x14ac:dyDescent="0.2">
      <c r="A22" s="47" t="s">
        <v>2</v>
      </c>
      <c r="B22" s="96"/>
      <c r="C22" s="96"/>
      <c r="D22" s="96"/>
      <c r="E22" s="96"/>
      <c r="F22" s="96"/>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row>
    <row r="23" spans="1:47" x14ac:dyDescent="0.2">
      <c r="A23" s="84" t="s">
        <v>60</v>
      </c>
      <c r="B23" s="97">
        <v>755.5</v>
      </c>
      <c r="C23" s="97">
        <v>316.89999999999998</v>
      </c>
      <c r="D23" s="97">
        <v>863.3</v>
      </c>
      <c r="E23" s="97">
        <v>348.9</v>
      </c>
      <c r="F23" s="97">
        <v>999.8</v>
      </c>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row>
    <row r="24" spans="1:47" x14ac:dyDescent="0.2">
      <c r="A24" s="85" t="s">
        <v>61</v>
      </c>
      <c r="B24" s="105">
        <v>-65</v>
      </c>
      <c r="C24" s="94">
        <v>-21.9</v>
      </c>
      <c r="D24" s="94">
        <v>-81.3</v>
      </c>
      <c r="E24" s="94">
        <v>-35.5</v>
      </c>
      <c r="F24" s="94">
        <v>-111.9</v>
      </c>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row>
    <row r="25" spans="1:47" x14ac:dyDescent="0.2">
      <c r="A25" s="85" t="s">
        <v>62</v>
      </c>
      <c r="B25" s="105">
        <v>-0.8</v>
      </c>
      <c r="C25" s="94">
        <v>3.3</v>
      </c>
      <c r="D25" s="94">
        <v>3.1999999999999997</v>
      </c>
      <c r="E25" s="94">
        <v>0</v>
      </c>
      <c r="F25" s="94">
        <v>0</v>
      </c>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row>
    <row r="26" spans="1:47" x14ac:dyDescent="0.2">
      <c r="A26" s="86" t="s">
        <v>63</v>
      </c>
      <c r="B26" s="129">
        <f>SUM(B23:B25)</f>
        <v>689.7</v>
      </c>
      <c r="C26" s="129">
        <f t="shared" ref="C26" si="3">SUM(C23:C25)</f>
        <v>298.3</v>
      </c>
      <c r="D26" s="129">
        <f>SUM(D23:D25)</f>
        <v>785.2</v>
      </c>
      <c r="E26" s="129">
        <f>SUM(E23:E25)</f>
        <v>313.39999999999998</v>
      </c>
      <c r="F26" s="129">
        <f>SUM(F23:F25)</f>
        <v>887.9</v>
      </c>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row>
    <row r="27" spans="1:47" x14ac:dyDescent="0.2">
      <c r="A27" s="87"/>
      <c r="B27" s="94"/>
      <c r="C27" s="94"/>
      <c r="D27" s="94"/>
      <c r="E27" s="94"/>
      <c r="F27" s="94"/>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row>
    <row r="28" spans="1:47" x14ac:dyDescent="0.2">
      <c r="A28" s="87" t="s">
        <v>64</v>
      </c>
      <c r="B28" s="94"/>
      <c r="C28" s="94"/>
      <c r="D28" s="94"/>
      <c r="E28" s="94"/>
      <c r="F28" s="94"/>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row>
    <row r="29" spans="1:47" x14ac:dyDescent="0.2">
      <c r="A29" s="88" t="s">
        <v>65</v>
      </c>
      <c r="B29" s="130">
        <v>172.9</v>
      </c>
      <c r="C29" s="130">
        <v>68.2</v>
      </c>
      <c r="D29" s="130">
        <v>200.5</v>
      </c>
      <c r="E29" s="130">
        <v>84</v>
      </c>
      <c r="F29" s="130">
        <v>262.10000000000002</v>
      </c>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row>
    <row r="30" spans="1:47" x14ac:dyDescent="0.2">
      <c r="A30" s="89" t="s">
        <v>66</v>
      </c>
      <c r="B30" s="105">
        <v>229.10000000000002</v>
      </c>
      <c r="C30" s="94">
        <v>102.5</v>
      </c>
      <c r="D30" s="94">
        <v>256.5</v>
      </c>
      <c r="E30" s="94">
        <v>91.1</v>
      </c>
      <c r="F30" s="94">
        <v>265</v>
      </c>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row>
    <row r="31" spans="1:47" x14ac:dyDescent="0.2">
      <c r="A31" s="88" t="s">
        <v>67</v>
      </c>
      <c r="B31" s="105">
        <v>128</v>
      </c>
      <c r="C31" s="94">
        <v>63.3</v>
      </c>
      <c r="D31" s="94">
        <v>154.30000000000001</v>
      </c>
      <c r="E31" s="94">
        <v>75</v>
      </c>
      <c r="F31" s="94">
        <v>173.5</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row>
    <row r="32" spans="1:47" x14ac:dyDescent="0.2">
      <c r="A32" s="88" t="s">
        <v>68</v>
      </c>
      <c r="B32" s="105">
        <v>159.69999999999999</v>
      </c>
      <c r="C32" s="94">
        <v>64.3</v>
      </c>
      <c r="D32" s="94">
        <v>173.89999999999998</v>
      </c>
      <c r="E32" s="94">
        <v>63.3</v>
      </c>
      <c r="F32" s="94">
        <v>187.29999999999998</v>
      </c>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row>
    <row r="33" spans="1:47" x14ac:dyDescent="0.2">
      <c r="A33" s="90" t="s">
        <v>69</v>
      </c>
      <c r="B33" s="127">
        <f t="shared" ref="B33:C33" si="4">SUM(B29:B32)</f>
        <v>689.7</v>
      </c>
      <c r="C33" s="127">
        <f t="shared" si="4"/>
        <v>298.3</v>
      </c>
      <c r="D33" s="127">
        <f>SUM(D29:D32)</f>
        <v>785.19999999999993</v>
      </c>
      <c r="E33" s="127">
        <f>SUM(E29:E32)</f>
        <v>313.39999999999998</v>
      </c>
      <c r="F33" s="127">
        <f>SUM(F29:F32)</f>
        <v>887.9</v>
      </c>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row>
    <row r="34" spans="1:47" x14ac:dyDescent="0.2">
      <c r="A34" s="91"/>
      <c r="B34" s="94"/>
      <c r="C34" s="94"/>
      <c r="D34" s="94"/>
      <c r="E34" s="94"/>
      <c r="F34" s="94"/>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row>
    <row r="35" spans="1:47" x14ac:dyDescent="0.2">
      <c r="A35" s="92" t="s">
        <v>22</v>
      </c>
      <c r="B35" s="128">
        <v>90.8</v>
      </c>
      <c r="C35" s="127">
        <v>86.2</v>
      </c>
      <c r="D35" s="127">
        <v>108.8</v>
      </c>
      <c r="E35" s="127">
        <v>67.400000000000006</v>
      </c>
      <c r="F35" s="127">
        <v>107.9</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row>
    <row r="36" spans="1:47" x14ac:dyDescent="0.2">
      <c r="A36" s="92" t="s">
        <v>77</v>
      </c>
      <c r="B36" s="205">
        <f>B35/B26</f>
        <v>0.13165144265622733</v>
      </c>
      <c r="C36" s="205">
        <f t="shared" ref="C36" si="5">C35/C26</f>
        <v>0.28897083473013746</v>
      </c>
      <c r="D36" s="205">
        <f>D35/D26</f>
        <v>0.13856342333163524</v>
      </c>
      <c r="E36" s="205">
        <f>E35/E26</f>
        <v>0.21506062539885135</v>
      </c>
      <c r="F36" s="205">
        <f>F35/F26</f>
        <v>0.12152269399707175</v>
      </c>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row>
    <row r="37" spans="1:47" x14ac:dyDescent="0.2">
      <c r="A37" s="237"/>
      <c r="B37" s="94"/>
      <c r="C37" s="94"/>
      <c r="D37" s="94"/>
      <c r="E37" s="94"/>
      <c r="F37" s="94"/>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row>
    <row r="38" spans="1:47" ht="15" x14ac:dyDescent="0.2">
      <c r="A38" s="47" t="s">
        <v>78</v>
      </c>
      <c r="B38" s="96"/>
      <c r="C38" s="96"/>
      <c r="D38" s="96"/>
      <c r="E38" s="96"/>
      <c r="F38" s="96"/>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row>
    <row r="39" spans="1:47" x14ac:dyDescent="0.2">
      <c r="A39" s="84" t="s">
        <v>60</v>
      </c>
      <c r="B39" s="97">
        <v>1335.9</v>
      </c>
      <c r="C39" s="97">
        <v>388.9</v>
      </c>
      <c r="D39" s="97">
        <v>1460.4</v>
      </c>
      <c r="E39" s="97">
        <v>382.2</v>
      </c>
      <c r="F39" s="97">
        <v>1495.4</v>
      </c>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row>
    <row r="40" spans="1:47" x14ac:dyDescent="0.2">
      <c r="A40" s="85" t="s">
        <v>61</v>
      </c>
      <c r="B40" s="105">
        <v>-489.6</v>
      </c>
      <c r="C40" s="94">
        <v>-121.6</v>
      </c>
      <c r="D40" s="94">
        <v>-522.6</v>
      </c>
      <c r="E40" s="94">
        <v>-94.4</v>
      </c>
      <c r="F40" s="94">
        <v>-475.4</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row>
    <row r="41" spans="1:47" x14ac:dyDescent="0.2">
      <c r="A41" s="85" t="s">
        <v>62</v>
      </c>
      <c r="B41" s="105">
        <v>0.3</v>
      </c>
      <c r="C41" s="94">
        <v>-0.1</v>
      </c>
      <c r="D41" s="94">
        <v>0</v>
      </c>
      <c r="E41" s="94">
        <v>0</v>
      </c>
      <c r="F41" s="94">
        <v>0</v>
      </c>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row>
    <row r="42" spans="1:47" x14ac:dyDescent="0.2">
      <c r="A42" s="86" t="s">
        <v>63</v>
      </c>
      <c r="B42" s="129">
        <f>SUM(B39:B41)</f>
        <v>846.6</v>
      </c>
      <c r="C42" s="129">
        <f t="shared" ref="C42" si="6">SUM(C39:C41)</f>
        <v>267.19999999999993</v>
      </c>
      <c r="D42" s="129">
        <f>SUM(D39:D41)</f>
        <v>937.80000000000007</v>
      </c>
      <c r="E42" s="129">
        <f>SUM(E39:E41)</f>
        <v>287.79999999999995</v>
      </c>
      <c r="F42" s="129">
        <f>SUM(F39:F41)</f>
        <v>1020.0000000000001</v>
      </c>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row>
    <row r="43" spans="1:47" x14ac:dyDescent="0.2">
      <c r="A43" s="87"/>
      <c r="B43" s="94"/>
      <c r="C43" s="94"/>
      <c r="D43" s="94"/>
      <c r="E43" s="94"/>
      <c r="F43" s="94"/>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row>
    <row r="44" spans="1:47" x14ac:dyDescent="0.2">
      <c r="A44" s="87" t="s">
        <v>64</v>
      </c>
      <c r="B44" s="94"/>
      <c r="C44" s="94"/>
      <c r="D44" s="94"/>
      <c r="E44" s="94"/>
      <c r="F44" s="94"/>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row>
    <row r="45" spans="1:47" x14ac:dyDescent="0.2">
      <c r="A45" s="88" t="s">
        <v>65</v>
      </c>
      <c r="B45" s="130">
        <v>572.4</v>
      </c>
      <c r="C45" s="130">
        <v>168.8</v>
      </c>
      <c r="D45" s="130">
        <v>649.70000000000005</v>
      </c>
      <c r="E45" s="130">
        <v>172.8</v>
      </c>
      <c r="F45" s="130">
        <v>661.40000000000009</v>
      </c>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row>
    <row r="46" spans="1:47" x14ac:dyDescent="0.2">
      <c r="A46" s="89" t="s">
        <v>66</v>
      </c>
      <c r="B46" s="105">
        <v>129.1</v>
      </c>
      <c r="C46" s="94">
        <v>57.5</v>
      </c>
      <c r="D46" s="94">
        <v>149.69999999999999</v>
      </c>
      <c r="E46" s="94">
        <v>63.7</v>
      </c>
      <c r="F46" s="94">
        <v>174.10000000000002</v>
      </c>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row>
    <row r="47" spans="1:47" x14ac:dyDescent="0.2">
      <c r="A47" s="88" t="s">
        <v>67</v>
      </c>
      <c r="B47" s="105">
        <v>66.600000000000009</v>
      </c>
      <c r="C47" s="94">
        <v>20.6</v>
      </c>
      <c r="D47" s="94">
        <v>55.800000000000004</v>
      </c>
      <c r="E47" s="94">
        <v>27.6</v>
      </c>
      <c r="F47" s="94">
        <v>86.7</v>
      </c>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row>
    <row r="48" spans="1:47" x14ac:dyDescent="0.2">
      <c r="A48" s="88" t="s">
        <v>68</v>
      </c>
      <c r="B48" s="105">
        <v>78.5</v>
      </c>
      <c r="C48" s="94">
        <v>20.3</v>
      </c>
      <c r="D48" s="94">
        <v>82.6</v>
      </c>
      <c r="E48" s="94">
        <v>23.7</v>
      </c>
      <c r="F48" s="94">
        <v>97.8</v>
      </c>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row>
    <row r="49" spans="1:47" x14ac:dyDescent="0.2">
      <c r="A49" s="90" t="s">
        <v>69</v>
      </c>
      <c r="B49" s="127">
        <f>SUM(B45:B48)</f>
        <v>846.6</v>
      </c>
      <c r="C49" s="127">
        <f t="shared" ref="C49" si="7">SUM(C45:C48)</f>
        <v>267.2</v>
      </c>
      <c r="D49" s="127">
        <f>SUM(D45:D48)</f>
        <v>937.80000000000007</v>
      </c>
      <c r="E49" s="127">
        <f>SUM(E45:E48)</f>
        <v>287.8</v>
      </c>
      <c r="F49" s="127">
        <f>SUM(F45:F48)</f>
        <v>1020.0000000000001</v>
      </c>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row>
    <row r="50" spans="1:47" x14ac:dyDescent="0.2">
      <c r="A50" s="91"/>
      <c r="B50" s="94"/>
      <c r="C50" s="94"/>
      <c r="D50" s="94"/>
      <c r="E50" s="94"/>
      <c r="F50" s="94"/>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row>
    <row r="51" spans="1:47" x14ac:dyDescent="0.2">
      <c r="A51" s="92" t="s">
        <v>22</v>
      </c>
      <c r="B51" s="128">
        <v>72.400000000000006</v>
      </c>
      <c r="C51" s="127">
        <v>37.1</v>
      </c>
      <c r="D51" s="127">
        <v>75.099999999999994</v>
      </c>
      <c r="E51" s="127">
        <v>32</v>
      </c>
      <c r="F51" s="127">
        <v>100.9</v>
      </c>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row>
    <row r="52" spans="1:47" x14ac:dyDescent="0.2">
      <c r="A52" s="92" t="s">
        <v>77</v>
      </c>
      <c r="B52" s="205">
        <f>B51/B42</f>
        <v>8.5518544767304513E-2</v>
      </c>
      <c r="C52" s="205">
        <f t="shared" ref="C52" si="8">C51/C42</f>
        <v>0.1388473053892216</v>
      </c>
      <c r="D52" s="205">
        <f>D51/D42</f>
        <v>8.0081040733631897E-2</v>
      </c>
      <c r="E52" s="205">
        <f>E51/E42</f>
        <v>0.1111883252258513</v>
      </c>
      <c r="F52" s="205">
        <f>F51/F42</f>
        <v>9.8921568627450981E-2</v>
      </c>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row>
    <row r="53" spans="1:47" x14ac:dyDescent="0.2">
      <c r="A53" s="237"/>
      <c r="B53" s="41"/>
      <c r="C53" s="41"/>
      <c r="D53" s="41"/>
      <c r="E53" s="41"/>
      <c r="F53" s="41"/>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row>
    <row r="54" spans="1:47" ht="15" x14ac:dyDescent="0.2">
      <c r="A54" s="47" t="s">
        <v>0</v>
      </c>
      <c r="B54" s="96"/>
      <c r="C54" s="96"/>
      <c r="D54" s="96"/>
      <c r="E54" s="96"/>
      <c r="F54" s="96"/>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row>
    <row r="55" spans="1:47" x14ac:dyDescent="0.2">
      <c r="A55" s="84" t="s">
        <v>60</v>
      </c>
      <c r="B55" s="97">
        <f>B7+B23+B39</f>
        <v>6215.7000000000007</v>
      </c>
      <c r="C55" s="97">
        <f t="shared" ref="C55" si="9">C7+C23+C39</f>
        <v>2052.7000000000003</v>
      </c>
      <c r="D55" s="97">
        <f>D7+D23+D39</f>
        <v>6923.9</v>
      </c>
      <c r="E55" s="97">
        <v>2401.9</v>
      </c>
      <c r="F55" s="97">
        <f>F39+F23+F7</f>
        <v>8219.9</v>
      </c>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row>
    <row r="56" spans="1:47" x14ac:dyDescent="0.2">
      <c r="A56" s="85" t="s">
        <v>61</v>
      </c>
      <c r="B56" s="105">
        <f>B8+B24+B40</f>
        <v>-1406</v>
      </c>
      <c r="C56" s="94">
        <f t="shared" ref="C56:C57" si="10">C8+C24+C40</f>
        <v>-440.1</v>
      </c>
      <c r="D56" s="94">
        <f>D40+D24+D8</f>
        <v>-1627.3</v>
      </c>
      <c r="E56" s="94">
        <v>-650.20000000000005</v>
      </c>
      <c r="F56" s="94">
        <f>F40+F24+F8</f>
        <v>-2271.7999999999997</v>
      </c>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row>
    <row r="57" spans="1:47" x14ac:dyDescent="0.2">
      <c r="A57" s="85" t="s">
        <v>62</v>
      </c>
      <c r="B57" s="105">
        <f>B9+B25+B41</f>
        <v>30.1</v>
      </c>
      <c r="C57" s="94">
        <f t="shared" si="10"/>
        <v>10.200000000000001</v>
      </c>
      <c r="D57" s="94">
        <f>D41+D25+D9</f>
        <v>23.2</v>
      </c>
      <c r="E57" s="94">
        <v>0</v>
      </c>
      <c r="F57" s="94">
        <f>F41+F25+F9</f>
        <v>2.5</v>
      </c>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row>
    <row r="58" spans="1:47" x14ac:dyDescent="0.2">
      <c r="A58" s="86" t="s">
        <v>63</v>
      </c>
      <c r="B58" s="129">
        <f>SUM(B55:B57)</f>
        <v>4839.8000000000011</v>
      </c>
      <c r="C58" s="129">
        <f t="shared" ref="C58" si="11">SUM(C55:C57)</f>
        <v>1622.8000000000004</v>
      </c>
      <c r="D58" s="129">
        <f>SUM(D55:D57)</f>
        <v>5319.7999999999993</v>
      </c>
      <c r="E58" s="129">
        <f>SUM(E55:E57)</f>
        <v>1751.7</v>
      </c>
      <c r="F58" s="129">
        <f>SUM(F55:F57)</f>
        <v>5950.6</v>
      </c>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row>
    <row r="59" spans="1:47" x14ac:dyDescent="0.2">
      <c r="A59" s="87"/>
      <c r="B59" s="94"/>
      <c r="C59" s="94"/>
      <c r="D59" s="94"/>
      <c r="E59" s="94"/>
      <c r="F59" s="94"/>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row>
    <row r="60" spans="1:47" x14ac:dyDescent="0.2">
      <c r="A60" s="87" t="s">
        <v>64</v>
      </c>
      <c r="B60" s="94"/>
      <c r="C60" s="94"/>
      <c r="D60" s="94"/>
      <c r="E60" s="94"/>
      <c r="F60" s="94"/>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row>
    <row r="61" spans="1:47" x14ac:dyDescent="0.2">
      <c r="A61" s="88" t="s">
        <v>65</v>
      </c>
      <c r="B61" s="130">
        <f>B13+B29+B45</f>
        <v>2190.7000000000003</v>
      </c>
      <c r="C61" s="130">
        <f t="shared" ref="C61" si="12">C13+C29+C45</f>
        <v>668.7</v>
      </c>
      <c r="D61" s="130">
        <f>D45+D29+D13</f>
        <v>2488.5</v>
      </c>
      <c r="E61" s="130">
        <v>697.6</v>
      </c>
      <c r="F61" s="130">
        <f>F45+F29+F13</f>
        <v>2622.1</v>
      </c>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row>
    <row r="62" spans="1:47" x14ac:dyDescent="0.2">
      <c r="A62" s="89" t="s">
        <v>66</v>
      </c>
      <c r="B62" s="105">
        <f>B14+B30+B46</f>
        <v>1498.9</v>
      </c>
      <c r="C62" s="94">
        <f t="shared" ref="C62:C64" si="13">C14+C30+C46</f>
        <v>576.6</v>
      </c>
      <c r="D62" s="94">
        <f>D46+D30+D14</f>
        <v>1650.8</v>
      </c>
      <c r="E62" s="94">
        <v>605.4</v>
      </c>
      <c r="F62" s="94">
        <f>F46+F14+F30</f>
        <v>1920.6999999999998</v>
      </c>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row>
    <row r="63" spans="1:47" x14ac:dyDescent="0.2">
      <c r="A63" s="88" t="s">
        <v>67</v>
      </c>
      <c r="B63" s="105">
        <f>B15+B31+B47</f>
        <v>730.8</v>
      </c>
      <c r="C63" s="94">
        <f t="shared" si="13"/>
        <v>247.99999999999997</v>
      </c>
      <c r="D63" s="94">
        <f>D47+D31+D15</f>
        <v>740.5</v>
      </c>
      <c r="E63" s="94">
        <v>310.7</v>
      </c>
      <c r="F63" s="94">
        <f>F47+F31+F15</f>
        <v>959.59999999999991</v>
      </c>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row>
    <row r="64" spans="1:47" x14ac:dyDescent="0.2">
      <c r="A64" s="88" t="s">
        <v>68</v>
      </c>
      <c r="B64" s="105">
        <f>B16+B32+B48</f>
        <v>419.4</v>
      </c>
      <c r="C64" s="94">
        <f t="shared" si="13"/>
        <v>129.5</v>
      </c>
      <c r="D64" s="94">
        <f>D48+D32+D16</f>
        <v>440</v>
      </c>
      <c r="E64" s="94">
        <v>138</v>
      </c>
      <c r="F64" s="94">
        <f>F48+F32+F16</f>
        <v>448.2</v>
      </c>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row>
    <row r="65" spans="1:47" x14ac:dyDescent="0.2">
      <c r="A65" s="90" t="s">
        <v>69</v>
      </c>
      <c r="B65" s="127">
        <f>SUM(B61:B64)</f>
        <v>4839.8</v>
      </c>
      <c r="C65" s="127">
        <f t="shared" ref="C65" si="14">SUM(C61:C64)</f>
        <v>1622.8000000000002</v>
      </c>
      <c r="D65" s="127">
        <f>SUM(D61:D64)</f>
        <v>5319.8</v>
      </c>
      <c r="E65" s="127">
        <f>SUM(E61:E64)</f>
        <v>1751.7</v>
      </c>
      <c r="F65" s="127">
        <f>SUM(F61:F64)</f>
        <v>5950.5999999999995</v>
      </c>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row>
    <row r="66" spans="1:47" x14ac:dyDescent="0.2">
      <c r="A66" s="91"/>
      <c r="B66" s="94"/>
      <c r="C66" s="94"/>
      <c r="D66" s="94"/>
      <c r="E66" s="94"/>
      <c r="F66" s="94"/>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row>
    <row r="67" spans="1:47" x14ac:dyDescent="0.2">
      <c r="A67" s="92" t="s">
        <v>22</v>
      </c>
      <c r="B67" s="127">
        <f>B19+B35+B51</f>
        <v>474.80000000000007</v>
      </c>
      <c r="C67" s="127">
        <f t="shared" ref="C67" si="15">C19+C35+C51</f>
        <v>266.60000000000002</v>
      </c>
      <c r="D67" s="127">
        <f>D51+D35+D19</f>
        <v>528.5</v>
      </c>
      <c r="E67" s="127">
        <v>235.5</v>
      </c>
      <c r="F67" s="127">
        <f>F51+F35+F19</f>
        <v>659.10000000000014</v>
      </c>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row>
    <row r="68" spans="1:47" x14ac:dyDescent="0.2">
      <c r="A68" s="92" t="s">
        <v>77</v>
      </c>
      <c r="B68" s="205">
        <f>B67/B58</f>
        <v>9.8103227406091148E-2</v>
      </c>
      <c r="C68" s="205">
        <f t="shared" ref="C68" si="16">C67/C58</f>
        <v>0.16428395366034013</v>
      </c>
      <c r="D68" s="205">
        <f>D67/D58</f>
        <v>9.9345840069175545E-2</v>
      </c>
      <c r="E68" s="205">
        <f>E67/E58</f>
        <v>0.13444082890905976</v>
      </c>
      <c r="F68" s="205">
        <f>F67/F58</f>
        <v>0.11076193997243977</v>
      </c>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row>
    <row r="69" spans="1:47" x14ac:dyDescent="0.2">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row>
    <row r="70" spans="1:47" x14ac:dyDescent="0.2">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row>
    <row r="71" spans="1:47" x14ac:dyDescent="0.2">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row>
    <row r="72" spans="1:47" x14ac:dyDescent="0.2">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row>
    <row r="73" spans="1:47" x14ac:dyDescent="0.2">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row>
    <row r="74" spans="1:47" x14ac:dyDescent="0.2">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row>
    <row r="75" spans="1:47" x14ac:dyDescent="0.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row>
    <row r="76" spans="1:47" x14ac:dyDescent="0.2">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row>
    <row r="77" spans="1:47" x14ac:dyDescent="0.2">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row>
    <row r="78" spans="1:47" x14ac:dyDescent="0.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row>
    <row r="79" spans="1:47" x14ac:dyDescent="0.2">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row>
    <row r="80" spans="1:47" x14ac:dyDescent="0.2">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row>
    <row r="81" spans="7:47" x14ac:dyDescent="0.2">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row>
    <row r="82" spans="7:47" x14ac:dyDescent="0.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row>
    <row r="83" spans="7:47" x14ac:dyDescent="0.2">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row>
    <row r="84" spans="7:47" x14ac:dyDescent="0.2">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row>
    <row r="85" spans="7:47" x14ac:dyDescent="0.2">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row>
    <row r="86" spans="7:47" x14ac:dyDescent="0.2">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row>
    <row r="87" spans="7:47" x14ac:dyDescent="0.2">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row>
    <row r="88" spans="7:47" x14ac:dyDescent="0.2">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row>
    <row r="89" spans="7:47" x14ac:dyDescent="0.2">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row>
    <row r="90" spans="7:47" x14ac:dyDescent="0.2">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row>
    <row r="91" spans="7:47" x14ac:dyDescent="0.2">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row>
    <row r="92" spans="7:47" x14ac:dyDescent="0.2">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row>
    <row r="93" spans="7:47" x14ac:dyDescent="0.2">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row>
    <row r="94" spans="7:47" x14ac:dyDescent="0.2">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row>
    <row r="95" spans="7:47" x14ac:dyDescent="0.2">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row>
    <row r="96" spans="7:47" x14ac:dyDescent="0.2">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row>
    <row r="97" spans="7:47" x14ac:dyDescent="0.2">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row>
    <row r="98" spans="7:47" x14ac:dyDescent="0.2">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row>
    <row r="99" spans="7:47" x14ac:dyDescent="0.2">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row>
    <row r="100" spans="7:47" x14ac:dyDescent="0.2">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row>
    <row r="101" spans="7:47" x14ac:dyDescent="0.2">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row>
    <row r="102" spans="7:47" x14ac:dyDescent="0.2">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row>
    <row r="103" spans="7:47" x14ac:dyDescent="0.2">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row>
    <row r="104" spans="7:47" x14ac:dyDescent="0.2">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row>
    <row r="105" spans="7:47" x14ac:dyDescent="0.2">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row>
    <row r="106" spans="7:47" x14ac:dyDescent="0.2">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row>
    <row r="107" spans="7:47" x14ac:dyDescent="0.2">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row>
    <row r="108" spans="7:47" x14ac:dyDescent="0.2">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row>
    <row r="109" spans="7:47" x14ac:dyDescent="0.2">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row>
    <row r="110" spans="7:47" x14ac:dyDescent="0.2">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row>
    <row r="111" spans="7:47" x14ac:dyDescent="0.2">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row>
    <row r="112" spans="7:47" x14ac:dyDescent="0.2">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row>
    <row r="113" spans="7:47" x14ac:dyDescent="0.2">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row>
    <row r="114" spans="7:47" x14ac:dyDescent="0.2">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row>
    <row r="115" spans="7:47" x14ac:dyDescent="0.2">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row>
    <row r="116" spans="7:47" x14ac:dyDescent="0.2">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row>
    <row r="117" spans="7:47" x14ac:dyDescent="0.2">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row>
    <row r="118" spans="7:47" x14ac:dyDescent="0.2">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row>
    <row r="119" spans="7:47" x14ac:dyDescent="0.2">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row>
    <row r="120" spans="7:47" x14ac:dyDescent="0.2">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row>
    <row r="121" spans="7:47" x14ac:dyDescent="0.2">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row>
    <row r="122" spans="7:47" x14ac:dyDescent="0.2">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row>
    <row r="123" spans="7:47" x14ac:dyDescent="0.2">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row>
    <row r="124" spans="7:47" x14ac:dyDescent="0.2">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row>
    <row r="125" spans="7:47" x14ac:dyDescent="0.2">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row>
    <row r="126" spans="7:47" x14ac:dyDescent="0.2">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row>
    <row r="127" spans="7:47" x14ac:dyDescent="0.2">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row>
    <row r="128" spans="7:47" x14ac:dyDescent="0.2">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row>
    <row r="129" spans="7:47" x14ac:dyDescent="0.2">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row>
    <row r="130" spans="7:47" x14ac:dyDescent="0.2">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row>
    <row r="131" spans="7:47" x14ac:dyDescent="0.2">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row>
    <row r="132" spans="7:47" x14ac:dyDescent="0.2">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row>
    <row r="133" spans="7:47" x14ac:dyDescent="0.2">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row>
    <row r="134" spans="7:47" x14ac:dyDescent="0.2">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row>
    <row r="135" spans="7:47" x14ac:dyDescent="0.2">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row>
    <row r="136" spans="7:47" x14ac:dyDescent="0.2">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row>
    <row r="137" spans="7:47" x14ac:dyDescent="0.2">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row>
    <row r="138" spans="7:47" x14ac:dyDescent="0.2">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row>
    <row r="139" spans="7:47" x14ac:dyDescent="0.2">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row>
    <row r="140" spans="7:47" x14ac:dyDescent="0.2">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row>
    <row r="141" spans="7:47" x14ac:dyDescent="0.2">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row>
    <row r="142" spans="7:47" x14ac:dyDescent="0.2">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row>
    <row r="143" spans="7:47" x14ac:dyDescent="0.2">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row>
    <row r="144" spans="7:47" x14ac:dyDescent="0.2">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row>
    <row r="145" spans="7:47" x14ac:dyDescent="0.2">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row>
    <row r="146" spans="7:47" x14ac:dyDescent="0.2">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row>
    <row r="147" spans="7:47" x14ac:dyDescent="0.2">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row>
    <row r="148" spans="7:47" x14ac:dyDescent="0.2">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row>
    <row r="149" spans="7:47" x14ac:dyDescent="0.2">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row>
    <row r="150" spans="7:47" x14ac:dyDescent="0.2">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row>
    <row r="151" spans="7:47" x14ac:dyDescent="0.2">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row>
    <row r="152" spans="7:47" x14ac:dyDescent="0.2">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row>
    <row r="153" spans="7:47" x14ac:dyDescent="0.2">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row>
    <row r="154" spans="7:47" x14ac:dyDescent="0.2">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row>
    <row r="155" spans="7:47" x14ac:dyDescent="0.2">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row>
    <row r="156" spans="7:47" x14ac:dyDescent="0.2">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row>
    <row r="157" spans="7:47" x14ac:dyDescent="0.2">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row>
    <row r="158" spans="7:47" x14ac:dyDescent="0.2">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row>
    <row r="159" spans="7:47" x14ac:dyDescent="0.2">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row>
    <row r="160" spans="7:47" x14ac:dyDescent="0.2">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row>
    <row r="161" spans="7:47" x14ac:dyDescent="0.2">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row>
    <row r="162" spans="7:47" x14ac:dyDescent="0.2">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row>
    <row r="163" spans="7:47" x14ac:dyDescent="0.2">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row>
    <row r="164" spans="7:47" x14ac:dyDescent="0.2">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row>
    <row r="165" spans="7:47" x14ac:dyDescent="0.2">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row>
    <row r="166" spans="7:47" x14ac:dyDescent="0.2">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row>
    <row r="167" spans="7:47" x14ac:dyDescent="0.2">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row>
    <row r="168" spans="7:47" x14ac:dyDescent="0.2">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row>
    <row r="169" spans="7:47" x14ac:dyDescent="0.2">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row>
    <row r="170" spans="7:47" x14ac:dyDescent="0.2">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row>
    <row r="171" spans="7:47" x14ac:dyDescent="0.2">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row>
    <row r="172" spans="7:47" x14ac:dyDescent="0.2">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row>
    <row r="173" spans="7:47" x14ac:dyDescent="0.2">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row>
    <row r="174" spans="7:47" x14ac:dyDescent="0.2">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row>
    <row r="175" spans="7:47" x14ac:dyDescent="0.2">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row>
    <row r="176" spans="7:47" x14ac:dyDescent="0.2">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row>
    <row r="177" spans="7:47" x14ac:dyDescent="0.2">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row>
    <row r="178" spans="7:47" x14ac:dyDescent="0.2">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row>
    <row r="179" spans="7:47" x14ac:dyDescent="0.2">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row>
    <row r="180" spans="7:47" x14ac:dyDescent="0.2">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row>
    <row r="181" spans="7:47" x14ac:dyDescent="0.2">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row>
    <row r="182" spans="7:47" x14ac:dyDescent="0.2">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row>
    <row r="183" spans="7:47" x14ac:dyDescent="0.2">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row>
    <row r="184" spans="7:47" x14ac:dyDescent="0.2">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row>
    <row r="185" spans="7:47" x14ac:dyDescent="0.2">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row>
    <row r="186" spans="7:47" x14ac:dyDescent="0.2">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row>
    <row r="187" spans="7:47" x14ac:dyDescent="0.2">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row>
    <row r="188" spans="7:47" x14ac:dyDescent="0.2">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row>
    <row r="189" spans="7:47" x14ac:dyDescent="0.2">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row>
    <row r="190" spans="7:47" x14ac:dyDescent="0.2">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row>
    <row r="191" spans="7:47" x14ac:dyDescent="0.2">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row>
    <row r="192" spans="7:47" x14ac:dyDescent="0.2">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row>
    <row r="193" spans="7:47" x14ac:dyDescent="0.2">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row>
    <row r="194" spans="7:47" x14ac:dyDescent="0.2">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row>
    <row r="195" spans="7:47" x14ac:dyDescent="0.2">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row>
    <row r="196" spans="7:47" x14ac:dyDescent="0.2">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row>
    <row r="197" spans="7:47" x14ac:dyDescent="0.2">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row>
    <row r="198" spans="7:47" x14ac:dyDescent="0.2">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row>
    <row r="199" spans="7:47" x14ac:dyDescent="0.2">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row>
    <row r="200" spans="7:47" x14ac:dyDescent="0.2">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row>
    <row r="201" spans="7:47" x14ac:dyDescent="0.2">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row>
    <row r="202" spans="7:47" x14ac:dyDescent="0.2">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row>
    <row r="203" spans="7:47" x14ac:dyDescent="0.2">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row>
    <row r="204" spans="7:47" x14ac:dyDescent="0.2">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row>
    <row r="205" spans="7:47" x14ac:dyDescent="0.2">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row>
    <row r="206" spans="7:47" x14ac:dyDescent="0.2">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row>
    <row r="207" spans="7:47" x14ac:dyDescent="0.2">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row>
    <row r="208" spans="7:47" x14ac:dyDescent="0.2">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row>
    <row r="209" spans="7:47" x14ac:dyDescent="0.2">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row>
    <row r="210" spans="7:47" x14ac:dyDescent="0.2">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row>
    <row r="211" spans="7:47" x14ac:dyDescent="0.2">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row>
    <row r="212" spans="7:47" x14ac:dyDescent="0.2">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row>
    <row r="213" spans="7:47" x14ac:dyDescent="0.2">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row>
    <row r="214" spans="7:47" x14ac:dyDescent="0.2">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row>
    <row r="215" spans="7:47" x14ac:dyDescent="0.2">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row>
    <row r="216" spans="7:47" x14ac:dyDescent="0.2">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row>
    <row r="217" spans="7:47" x14ac:dyDescent="0.2">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row>
    <row r="218" spans="7:47" x14ac:dyDescent="0.2">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row>
    <row r="219" spans="7:47" x14ac:dyDescent="0.2">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row>
    <row r="220" spans="7:47" x14ac:dyDescent="0.2">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row>
    <row r="221" spans="7:47" x14ac:dyDescent="0.2">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row>
    <row r="222" spans="7:47" x14ac:dyDescent="0.2">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row>
    <row r="223" spans="7:47" x14ac:dyDescent="0.2">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row>
    <row r="224" spans="7:47" x14ac:dyDescent="0.2">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row>
    <row r="225" spans="7:47" x14ac:dyDescent="0.2">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row>
    <row r="226" spans="7:47" x14ac:dyDescent="0.2">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row>
    <row r="227" spans="7:47" x14ac:dyDescent="0.2">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row>
    <row r="228" spans="7:47" x14ac:dyDescent="0.2">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row>
    <row r="229" spans="7:47" x14ac:dyDescent="0.2">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row>
    <row r="230" spans="7:47" x14ac:dyDescent="0.2">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row>
    <row r="231" spans="7:47" x14ac:dyDescent="0.2">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row>
    <row r="232" spans="7:47" x14ac:dyDescent="0.2">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row>
    <row r="233" spans="7:47" x14ac:dyDescent="0.2">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row>
    <row r="234" spans="7:47" x14ac:dyDescent="0.2">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row>
    <row r="235" spans="7:47" x14ac:dyDescent="0.2">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row>
    <row r="236" spans="7:47" x14ac:dyDescent="0.2">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row>
    <row r="237" spans="7:47" x14ac:dyDescent="0.2">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row>
    <row r="238" spans="7:47" x14ac:dyDescent="0.2">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row>
    <row r="239" spans="7:47" x14ac:dyDescent="0.2">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row>
    <row r="240" spans="7:47" x14ac:dyDescent="0.2">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row>
    <row r="241" spans="7:47" x14ac:dyDescent="0.2">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row>
    <row r="242" spans="7:47" x14ac:dyDescent="0.2">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row>
    <row r="243" spans="7:47" x14ac:dyDescent="0.2">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row>
    <row r="244" spans="7:47" x14ac:dyDescent="0.2">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row>
    <row r="245" spans="7:47" x14ac:dyDescent="0.2">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row>
    <row r="246" spans="7:47" x14ac:dyDescent="0.2">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row>
    <row r="247" spans="7:47" x14ac:dyDescent="0.2">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row>
    <row r="248" spans="7:47" x14ac:dyDescent="0.2">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row>
    <row r="249" spans="7:47" x14ac:dyDescent="0.2">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row>
    <row r="250" spans="7:47" x14ac:dyDescent="0.2">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row>
    <row r="251" spans="7:47" x14ac:dyDescent="0.2">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row>
    <row r="252" spans="7:47" x14ac:dyDescent="0.2">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row>
    <row r="253" spans="7:47" x14ac:dyDescent="0.2">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row>
    <row r="254" spans="7:47" x14ac:dyDescent="0.2">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row>
    <row r="255" spans="7:47" x14ac:dyDescent="0.2">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row>
    <row r="256" spans="7:47" x14ac:dyDescent="0.2">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row>
    <row r="257" spans="7:47" x14ac:dyDescent="0.2">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row>
    <row r="258" spans="7:47" x14ac:dyDescent="0.2">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row>
    <row r="259" spans="7:47" x14ac:dyDescent="0.2">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row>
    <row r="260" spans="7:47" x14ac:dyDescent="0.2">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row>
    <row r="261" spans="7:47" x14ac:dyDescent="0.2">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row>
    <row r="262" spans="7:47" x14ac:dyDescent="0.2">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row>
    <row r="263" spans="7:47" x14ac:dyDescent="0.2">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row>
    <row r="264" spans="7:47" x14ac:dyDescent="0.2">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row>
    <row r="265" spans="7:47" x14ac:dyDescent="0.2">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row>
    <row r="266" spans="7:47" x14ac:dyDescent="0.2">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row>
    <row r="267" spans="7:47" x14ac:dyDescent="0.2">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row>
    <row r="268" spans="7:47" x14ac:dyDescent="0.2">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row>
    <row r="269" spans="7:47" x14ac:dyDescent="0.2">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row>
    <row r="270" spans="7:47" x14ac:dyDescent="0.2">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row>
    <row r="271" spans="7:47" x14ac:dyDescent="0.2">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row>
    <row r="272" spans="7:47" x14ac:dyDescent="0.2">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row>
    <row r="273" spans="7:47" x14ac:dyDescent="0.2">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row>
    <row r="274" spans="7:47" x14ac:dyDescent="0.2">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row>
    <row r="275" spans="7:47" x14ac:dyDescent="0.2">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row>
    <row r="276" spans="7:47" x14ac:dyDescent="0.2">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row>
    <row r="277" spans="7:47" x14ac:dyDescent="0.2">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row>
    <row r="278" spans="7:47" x14ac:dyDescent="0.2">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row>
    <row r="279" spans="7:47" x14ac:dyDescent="0.2">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row>
    <row r="280" spans="7:47" x14ac:dyDescent="0.2">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row>
    <row r="281" spans="7:47" x14ac:dyDescent="0.2">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row>
    <row r="282" spans="7:47" x14ac:dyDescent="0.2">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row>
    <row r="283" spans="7:47" x14ac:dyDescent="0.2">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row>
    <row r="284" spans="7:47" x14ac:dyDescent="0.2">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row>
    <row r="285" spans="7:47" x14ac:dyDescent="0.2">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row>
    <row r="286" spans="7:47" x14ac:dyDescent="0.2">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row>
    <row r="287" spans="7:47" x14ac:dyDescent="0.2">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row>
    <row r="288" spans="7:47" x14ac:dyDescent="0.2">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row>
    <row r="289" spans="7:47" x14ac:dyDescent="0.2">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row>
    <row r="290" spans="7:47" x14ac:dyDescent="0.2">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row>
    <row r="291" spans="7:47" x14ac:dyDescent="0.2">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row>
    <row r="292" spans="7:47" x14ac:dyDescent="0.2">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row>
    <row r="293" spans="7:47" x14ac:dyDescent="0.2">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row>
    <row r="294" spans="7:47" x14ac:dyDescent="0.2">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row>
    <row r="295" spans="7:47" x14ac:dyDescent="0.2">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row>
    <row r="296" spans="7:47" x14ac:dyDescent="0.2">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row>
    <row r="297" spans="7:47" x14ac:dyDescent="0.2">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row>
    <row r="298" spans="7:47" x14ac:dyDescent="0.2">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row>
    <row r="299" spans="7:47" x14ac:dyDescent="0.2">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row>
    <row r="300" spans="7:47" x14ac:dyDescent="0.2">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row>
    <row r="301" spans="7:47" x14ac:dyDescent="0.2">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row>
    <row r="302" spans="7:47" x14ac:dyDescent="0.2">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row>
    <row r="303" spans="7:47" x14ac:dyDescent="0.2">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row>
    <row r="304" spans="7:47" x14ac:dyDescent="0.2">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row>
    <row r="305" spans="7:47" x14ac:dyDescent="0.2">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row>
    <row r="306" spans="7:47" x14ac:dyDescent="0.2">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row>
    <row r="307" spans="7:47" x14ac:dyDescent="0.2">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row>
    <row r="308" spans="7:47" x14ac:dyDescent="0.2">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row>
    <row r="309" spans="7:47" x14ac:dyDescent="0.2">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row>
    <row r="310" spans="7:47" x14ac:dyDescent="0.2">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row>
    <row r="311" spans="7:47" x14ac:dyDescent="0.2">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row>
    <row r="312" spans="7:47" x14ac:dyDescent="0.2">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row>
    <row r="313" spans="7:47" x14ac:dyDescent="0.2">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row>
    <row r="314" spans="7:47" x14ac:dyDescent="0.2">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row>
    <row r="315" spans="7:47" x14ac:dyDescent="0.2">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row>
    <row r="316" spans="7:47" x14ac:dyDescent="0.2">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row>
    <row r="317" spans="7:47" x14ac:dyDescent="0.2">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row>
    <row r="318" spans="7:47" x14ac:dyDescent="0.2">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row>
    <row r="319" spans="7:47" x14ac:dyDescent="0.2">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row>
    <row r="320" spans="7:47" x14ac:dyDescent="0.2">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row>
    <row r="321" spans="7:47" x14ac:dyDescent="0.2">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row>
    <row r="322" spans="7:47" x14ac:dyDescent="0.2">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row>
    <row r="323" spans="7:47" x14ac:dyDescent="0.2">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row>
    <row r="324" spans="7:47" x14ac:dyDescent="0.2">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row>
    <row r="325" spans="7:47" x14ac:dyDescent="0.2">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row>
    <row r="326" spans="7:47" x14ac:dyDescent="0.2">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row>
    <row r="327" spans="7:47" x14ac:dyDescent="0.2">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row>
    <row r="328" spans="7:47" x14ac:dyDescent="0.2">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row>
    <row r="329" spans="7:47" x14ac:dyDescent="0.2">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row>
    <row r="330" spans="7:47" x14ac:dyDescent="0.2">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row>
    <row r="331" spans="7:47" x14ac:dyDescent="0.2">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row>
    <row r="332" spans="7:47" x14ac:dyDescent="0.2">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row>
    <row r="333" spans="7:47" x14ac:dyDescent="0.2">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row>
    <row r="334" spans="7:47" x14ac:dyDescent="0.2">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row>
    <row r="335" spans="7:47" x14ac:dyDescent="0.2">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row>
    <row r="336" spans="7:47" x14ac:dyDescent="0.2">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row>
    <row r="337" spans="7:47" x14ac:dyDescent="0.2">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row>
    <row r="338" spans="7:47" x14ac:dyDescent="0.2">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row>
    <row r="339" spans="7:47" x14ac:dyDescent="0.2">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row>
    <row r="340" spans="7:47" x14ac:dyDescent="0.2">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row>
    <row r="341" spans="7:47" x14ac:dyDescent="0.2">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row>
    <row r="342" spans="7:47" x14ac:dyDescent="0.2">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row>
    <row r="343" spans="7:47" x14ac:dyDescent="0.2">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row>
    <row r="344" spans="7:47" x14ac:dyDescent="0.2">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row>
    <row r="345" spans="7:47" x14ac:dyDescent="0.2">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row>
    <row r="346" spans="7:47" x14ac:dyDescent="0.2">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row>
    <row r="347" spans="7:47" x14ac:dyDescent="0.2">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row>
    <row r="348" spans="7:47" x14ac:dyDescent="0.2">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row>
    <row r="349" spans="7:47" x14ac:dyDescent="0.2">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row>
    <row r="350" spans="7:47" x14ac:dyDescent="0.2">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row>
    <row r="351" spans="7:47" x14ac:dyDescent="0.2">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row>
    <row r="352" spans="7:47" x14ac:dyDescent="0.2">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row>
    <row r="353" spans="7:47" x14ac:dyDescent="0.2">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row>
    <row r="354" spans="7:47" x14ac:dyDescent="0.2">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row>
    <row r="355" spans="7:47" x14ac:dyDescent="0.2">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row>
    <row r="356" spans="7:47" x14ac:dyDescent="0.2">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row>
    <row r="357" spans="7:47" x14ac:dyDescent="0.2">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row>
    <row r="358" spans="7:47" x14ac:dyDescent="0.2">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row>
    <row r="359" spans="7:47" x14ac:dyDescent="0.2">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row>
    <row r="360" spans="7:47" x14ac:dyDescent="0.2">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row>
    <row r="361" spans="7:47" x14ac:dyDescent="0.2">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row>
    <row r="362" spans="7:47" x14ac:dyDescent="0.2">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row>
    <row r="363" spans="7:47" x14ac:dyDescent="0.2">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row>
    <row r="364" spans="7:47" x14ac:dyDescent="0.2">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row>
    <row r="365" spans="7:47" x14ac:dyDescent="0.2">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row>
    <row r="366" spans="7:47" x14ac:dyDescent="0.2">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row>
    <row r="367" spans="7:47" x14ac:dyDescent="0.2">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row>
    <row r="368" spans="7:47" x14ac:dyDescent="0.2">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row>
    <row r="369" spans="7:47" x14ac:dyDescent="0.2">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row>
    <row r="370" spans="7:47" x14ac:dyDescent="0.2">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row>
    <row r="371" spans="7:47" x14ac:dyDescent="0.2">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row>
    <row r="372" spans="7:47" x14ac:dyDescent="0.2">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row>
    <row r="373" spans="7:47" x14ac:dyDescent="0.2">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row>
    <row r="374" spans="7:47" x14ac:dyDescent="0.2">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row>
    <row r="375" spans="7:47" x14ac:dyDescent="0.2">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row>
    <row r="376" spans="7:47" x14ac:dyDescent="0.2">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row>
    <row r="377" spans="7:47" x14ac:dyDescent="0.2">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row>
    <row r="378" spans="7:47" x14ac:dyDescent="0.2">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row>
    <row r="379" spans="7:47" x14ac:dyDescent="0.2">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row>
    <row r="380" spans="7:47" x14ac:dyDescent="0.2">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row>
    <row r="381" spans="7:47" x14ac:dyDescent="0.2">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row>
    <row r="382" spans="7:47" x14ac:dyDescent="0.2">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row>
    <row r="383" spans="7:47" x14ac:dyDescent="0.2">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row>
    <row r="384" spans="7:47" x14ac:dyDescent="0.2">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row>
    <row r="385" spans="7:47" x14ac:dyDescent="0.2">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row>
    <row r="386" spans="7:47" x14ac:dyDescent="0.2">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row>
    <row r="387" spans="7:47" x14ac:dyDescent="0.2">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row>
    <row r="388" spans="7:47" x14ac:dyDescent="0.2">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row>
    <row r="389" spans="7:47" x14ac:dyDescent="0.2">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row>
    <row r="390" spans="7:47" x14ac:dyDescent="0.2">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row>
    <row r="391" spans="7:47" x14ac:dyDescent="0.2">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row>
    <row r="392" spans="7:47" x14ac:dyDescent="0.2">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row>
    <row r="393" spans="7:47" x14ac:dyDescent="0.2">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row>
    <row r="394" spans="7:47" x14ac:dyDescent="0.2">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row>
    <row r="395" spans="7:47" x14ac:dyDescent="0.2">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row>
    <row r="396" spans="7:47" x14ac:dyDescent="0.2">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row>
    <row r="397" spans="7:47" x14ac:dyDescent="0.2">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row>
    <row r="398" spans="7:47" x14ac:dyDescent="0.2">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row>
    <row r="399" spans="7:47" x14ac:dyDescent="0.2">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row>
    <row r="400" spans="7:47" x14ac:dyDescent="0.2">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row>
    <row r="401" spans="7:47" x14ac:dyDescent="0.2">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row>
    <row r="402" spans="7:47" x14ac:dyDescent="0.2">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row>
    <row r="403" spans="7:47" x14ac:dyDescent="0.2">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row>
    <row r="404" spans="7:47" x14ac:dyDescent="0.2">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row>
    <row r="405" spans="7:47" x14ac:dyDescent="0.2">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row>
    <row r="406" spans="7:47" x14ac:dyDescent="0.2">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row>
    <row r="407" spans="7:47" x14ac:dyDescent="0.2">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row>
    <row r="408" spans="7:47" x14ac:dyDescent="0.2">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row>
    <row r="409" spans="7:47" x14ac:dyDescent="0.2">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row>
    <row r="410" spans="7:47" x14ac:dyDescent="0.2">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row>
    <row r="411" spans="7:47" x14ac:dyDescent="0.2">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row>
    <row r="412" spans="7:47" x14ac:dyDescent="0.2">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row>
    <row r="413" spans="7:47" x14ac:dyDescent="0.2">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row>
    <row r="414" spans="7:47" x14ac:dyDescent="0.2">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row>
    <row r="415" spans="7:47" x14ac:dyDescent="0.2">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row>
    <row r="416" spans="7:47" x14ac:dyDescent="0.2">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row>
    <row r="417" spans="7:47" x14ac:dyDescent="0.2">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row>
    <row r="418" spans="7:47" x14ac:dyDescent="0.2">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row>
    <row r="419" spans="7:47" x14ac:dyDescent="0.2">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row>
    <row r="420" spans="7:47" x14ac:dyDescent="0.2">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row>
    <row r="421" spans="7:47" x14ac:dyDescent="0.2">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row>
    <row r="422" spans="7:47" x14ac:dyDescent="0.2">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row>
    <row r="423" spans="7:47" x14ac:dyDescent="0.2">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row>
    <row r="424" spans="7:47" x14ac:dyDescent="0.2">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row>
    <row r="425" spans="7:47" x14ac:dyDescent="0.2">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row>
    <row r="426" spans="7:47" x14ac:dyDescent="0.2">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row>
    <row r="427" spans="7:47" x14ac:dyDescent="0.2">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row>
    <row r="428" spans="7:47" x14ac:dyDescent="0.2">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row>
    <row r="429" spans="7:47" x14ac:dyDescent="0.2">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row>
    <row r="430" spans="7:47" x14ac:dyDescent="0.2">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row>
    <row r="431" spans="7:47" x14ac:dyDescent="0.2">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row>
    <row r="432" spans="7:47" x14ac:dyDescent="0.2">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row>
    <row r="433" spans="7:47" x14ac:dyDescent="0.2">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row>
    <row r="434" spans="7:47" x14ac:dyDescent="0.2">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row>
    <row r="435" spans="7:47" x14ac:dyDescent="0.2">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row>
    <row r="436" spans="7:47" x14ac:dyDescent="0.2">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row>
    <row r="437" spans="7:47" x14ac:dyDescent="0.2">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row>
    <row r="438" spans="7:47" x14ac:dyDescent="0.2">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row>
    <row r="439" spans="7:47" x14ac:dyDescent="0.2">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row>
    <row r="440" spans="7:47" x14ac:dyDescent="0.2">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row>
    <row r="441" spans="7:47" x14ac:dyDescent="0.2">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row>
    <row r="442" spans="7:47" x14ac:dyDescent="0.2">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row>
    <row r="443" spans="7:47" x14ac:dyDescent="0.2">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row>
    <row r="444" spans="7:47" x14ac:dyDescent="0.2">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row>
    <row r="445" spans="7:47" x14ac:dyDescent="0.2">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row>
    <row r="446" spans="7:47" x14ac:dyDescent="0.2">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row>
    <row r="447" spans="7:47" x14ac:dyDescent="0.2">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row>
    <row r="448" spans="7:47" x14ac:dyDescent="0.2">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row>
    <row r="449" spans="7:47" x14ac:dyDescent="0.2">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row>
    <row r="450" spans="7:47" x14ac:dyDescent="0.2">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row>
    <row r="451" spans="7:47" x14ac:dyDescent="0.2">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row>
    <row r="452" spans="7:47" x14ac:dyDescent="0.2">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row>
    <row r="453" spans="7:47" x14ac:dyDescent="0.2">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row>
    <row r="454" spans="7:47" x14ac:dyDescent="0.2">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row>
    <row r="455" spans="7:47" x14ac:dyDescent="0.2">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row>
    <row r="456" spans="7:47" x14ac:dyDescent="0.2">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row>
    <row r="457" spans="7:47" x14ac:dyDescent="0.2">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row>
    <row r="458" spans="7:47" x14ac:dyDescent="0.2">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row>
    <row r="459" spans="7:47" x14ac:dyDescent="0.2">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row>
    <row r="460" spans="7:47" x14ac:dyDescent="0.2">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row>
    <row r="461" spans="7:47" x14ac:dyDescent="0.2">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row>
    <row r="462" spans="7:47" x14ac:dyDescent="0.2">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row>
    <row r="463" spans="7:47" x14ac:dyDescent="0.2">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row>
    <row r="464" spans="7:47" x14ac:dyDescent="0.2">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row>
    <row r="465" spans="7:47" x14ac:dyDescent="0.2">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row>
    <row r="466" spans="7:47" x14ac:dyDescent="0.2">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row>
    <row r="467" spans="7:47" x14ac:dyDescent="0.2">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row>
    <row r="468" spans="7:47" x14ac:dyDescent="0.2">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row>
    <row r="469" spans="7:47" x14ac:dyDescent="0.2">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row>
    <row r="470" spans="7:47" x14ac:dyDescent="0.2">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row>
    <row r="471" spans="7:47" x14ac:dyDescent="0.2">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row>
    <row r="472" spans="7:47" x14ac:dyDescent="0.2">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row>
    <row r="473" spans="7:47" x14ac:dyDescent="0.2">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row>
    <row r="474" spans="7:47" x14ac:dyDescent="0.2">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row>
    <row r="475" spans="7:47" x14ac:dyDescent="0.2">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row>
    <row r="476" spans="7:47" x14ac:dyDescent="0.2">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row>
    <row r="477" spans="7:47" x14ac:dyDescent="0.2">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row>
    <row r="478" spans="7:47" x14ac:dyDescent="0.2">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row>
    <row r="479" spans="7:47" x14ac:dyDescent="0.2">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row>
    <row r="480" spans="7:47" x14ac:dyDescent="0.2">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row>
    <row r="481" spans="7:47" x14ac:dyDescent="0.2">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row>
    <row r="482" spans="7:47" x14ac:dyDescent="0.2">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row>
    <row r="483" spans="7:47" x14ac:dyDescent="0.2">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row>
    <row r="484" spans="7:47" x14ac:dyDescent="0.2">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row>
    <row r="485" spans="7:47" x14ac:dyDescent="0.2">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row>
    <row r="486" spans="7:47" x14ac:dyDescent="0.2">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row>
    <row r="487" spans="7:47" x14ac:dyDescent="0.2">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row>
    <row r="488" spans="7:47" x14ac:dyDescent="0.2">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row>
    <row r="489" spans="7:47" x14ac:dyDescent="0.2">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row>
    <row r="490" spans="7:47" x14ac:dyDescent="0.2">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row>
    <row r="491" spans="7:47" x14ac:dyDescent="0.2">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row>
    <row r="492" spans="7:47" x14ac:dyDescent="0.2">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row>
    <row r="493" spans="7:47" x14ac:dyDescent="0.2">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row>
    <row r="494" spans="7:47" x14ac:dyDescent="0.2">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row>
    <row r="495" spans="7:47" x14ac:dyDescent="0.2">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row>
    <row r="496" spans="7:47" x14ac:dyDescent="0.2">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row>
    <row r="497" spans="7:47" x14ac:dyDescent="0.2">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row>
    <row r="498" spans="7:47" x14ac:dyDescent="0.2">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row>
    <row r="499" spans="7:47" x14ac:dyDescent="0.2">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row>
    <row r="500" spans="7:47" x14ac:dyDescent="0.2">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row>
    <row r="501" spans="7:47" x14ac:dyDescent="0.2">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row>
    <row r="502" spans="7:47" x14ac:dyDescent="0.2">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row>
    <row r="503" spans="7:47" x14ac:dyDescent="0.2">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row>
    <row r="504" spans="7:47" x14ac:dyDescent="0.2">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row>
    <row r="505" spans="7:47" x14ac:dyDescent="0.2">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row>
    <row r="506" spans="7:47" x14ac:dyDescent="0.2">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row>
    <row r="507" spans="7:47" x14ac:dyDescent="0.2">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row>
    <row r="508" spans="7:47" x14ac:dyDescent="0.2">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row>
    <row r="509" spans="7:47" x14ac:dyDescent="0.2">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row>
    <row r="510" spans="7:47" x14ac:dyDescent="0.2">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row>
    <row r="511" spans="7:47" x14ac:dyDescent="0.2">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row>
    <row r="512" spans="7:47" x14ac:dyDescent="0.2">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row>
    <row r="513" spans="7:47" x14ac:dyDescent="0.2">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row>
    <row r="514" spans="7:47" x14ac:dyDescent="0.2">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row>
    <row r="515" spans="7:47" x14ac:dyDescent="0.2">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row>
    <row r="516" spans="7:47" x14ac:dyDescent="0.2">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row>
    <row r="517" spans="7:47" x14ac:dyDescent="0.2">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row>
    <row r="518" spans="7:47" x14ac:dyDescent="0.2">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row>
    <row r="519" spans="7:47" x14ac:dyDescent="0.2">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row>
    <row r="520" spans="7:47" x14ac:dyDescent="0.2">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row>
    <row r="521" spans="7:47" x14ac:dyDescent="0.2">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row>
    <row r="522" spans="7:47" x14ac:dyDescent="0.2">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row>
    <row r="523" spans="7:47" x14ac:dyDescent="0.2">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row>
    <row r="524" spans="7:47" x14ac:dyDescent="0.2">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row>
    <row r="525" spans="7:47" x14ac:dyDescent="0.2">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row>
    <row r="526" spans="7:47" x14ac:dyDescent="0.2">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row>
    <row r="527" spans="7:47" x14ac:dyDescent="0.2">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row>
    <row r="528" spans="7:47" x14ac:dyDescent="0.2">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row>
    <row r="529" spans="7:47" x14ac:dyDescent="0.2">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row>
    <row r="530" spans="7:47" x14ac:dyDescent="0.2">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row>
    <row r="531" spans="7:47" x14ac:dyDescent="0.2">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row>
    <row r="532" spans="7:47" x14ac:dyDescent="0.2">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row>
    <row r="533" spans="7:47" x14ac:dyDescent="0.2">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row>
    <row r="534" spans="7:47" x14ac:dyDescent="0.2">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row>
    <row r="535" spans="7:47" x14ac:dyDescent="0.2">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row>
    <row r="536" spans="7:47" x14ac:dyDescent="0.2">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row>
    <row r="537" spans="7:47" x14ac:dyDescent="0.2">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row>
    <row r="538" spans="7:47" x14ac:dyDescent="0.2">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row>
    <row r="539" spans="7:47" x14ac:dyDescent="0.2">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row>
    <row r="540" spans="7:47" x14ac:dyDescent="0.2">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row>
    <row r="541" spans="7:47" x14ac:dyDescent="0.2">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row>
    <row r="542" spans="7:47" x14ac:dyDescent="0.2">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row>
    <row r="543" spans="7:47" x14ac:dyDescent="0.2">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row>
    <row r="544" spans="7:47" x14ac:dyDescent="0.2">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row>
    <row r="545" spans="7:47" x14ac:dyDescent="0.2">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row>
    <row r="546" spans="7:47" x14ac:dyDescent="0.2">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row>
    <row r="547" spans="7:47" x14ac:dyDescent="0.2">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row>
    <row r="548" spans="7:47" x14ac:dyDescent="0.2">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row>
    <row r="549" spans="7:47" x14ac:dyDescent="0.2">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row>
    <row r="550" spans="7:47" x14ac:dyDescent="0.2">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row>
    <row r="551" spans="7:47" x14ac:dyDescent="0.2">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row>
    <row r="552" spans="7:47" x14ac:dyDescent="0.2">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row>
    <row r="553" spans="7:47" x14ac:dyDescent="0.2">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row>
    <row r="554" spans="7:47" x14ac:dyDescent="0.2">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row>
    <row r="555" spans="7:47" x14ac:dyDescent="0.2">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row>
    <row r="556" spans="7:47" x14ac:dyDescent="0.2">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row>
    <row r="557" spans="7:47" x14ac:dyDescent="0.2">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row>
    <row r="558" spans="7:47" x14ac:dyDescent="0.2">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row>
    <row r="559" spans="7:47" x14ac:dyDescent="0.2">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row>
    <row r="560" spans="7:47" x14ac:dyDescent="0.2">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row>
    <row r="561" spans="7:47" x14ac:dyDescent="0.2">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row>
    <row r="562" spans="7:47" x14ac:dyDescent="0.2">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row>
    <row r="563" spans="7:47" x14ac:dyDescent="0.2">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row>
    <row r="564" spans="7:47" x14ac:dyDescent="0.2">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row>
    <row r="565" spans="7:47" x14ac:dyDescent="0.2">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row>
    <row r="566" spans="7:47" x14ac:dyDescent="0.2">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row>
    <row r="567" spans="7:47" x14ac:dyDescent="0.2">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row>
    <row r="568" spans="7:47" x14ac:dyDescent="0.2">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row>
    <row r="569" spans="7:47" x14ac:dyDescent="0.2">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row>
    <row r="570" spans="7:47" x14ac:dyDescent="0.2">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row>
    <row r="571" spans="7:47" x14ac:dyDescent="0.2">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row>
    <row r="572" spans="7:47" x14ac:dyDescent="0.2">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row>
    <row r="573" spans="7:47" x14ac:dyDescent="0.2">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row>
    <row r="574" spans="7:47" x14ac:dyDescent="0.2">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row>
    <row r="575" spans="7:47" x14ac:dyDescent="0.2">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row>
    <row r="576" spans="7:47" x14ac:dyDescent="0.2">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row>
    <row r="577" spans="7:47" x14ac:dyDescent="0.2">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row>
    <row r="578" spans="7:47" x14ac:dyDescent="0.2">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row>
    <row r="579" spans="7:47" x14ac:dyDescent="0.2">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row>
    <row r="580" spans="7:47" x14ac:dyDescent="0.2">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row>
    <row r="581" spans="7:47" x14ac:dyDescent="0.2">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row>
    <row r="582" spans="7:47" x14ac:dyDescent="0.2">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row>
    <row r="583" spans="7:47" x14ac:dyDescent="0.2">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row>
    <row r="584" spans="7:47" x14ac:dyDescent="0.2">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row>
    <row r="585" spans="7:47" x14ac:dyDescent="0.2">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row>
    <row r="586" spans="7:47" x14ac:dyDescent="0.2">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row>
    <row r="587" spans="7:47" x14ac:dyDescent="0.2">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row>
    <row r="588" spans="7:47" x14ac:dyDescent="0.2">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row>
    <row r="589" spans="7:47" x14ac:dyDescent="0.2">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row>
    <row r="590" spans="7:47" x14ac:dyDescent="0.2">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row>
    <row r="591" spans="7:47" x14ac:dyDescent="0.2">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row>
    <row r="592" spans="7:47" x14ac:dyDescent="0.2">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row>
    <row r="593" spans="7:47" x14ac:dyDescent="0.2">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row>
    <row r="594" spans="7:47" x14ac:dyDescent="0.2">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row>
    <row r="595" spans="7:47" x14ac:dyDescent="0.2">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row>
    <row r="596" spans="7:47" x14ac:dyDescent="0.2">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row>
    <row r="597" spans="7:47" x14ac:dyDescent="0.2">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row>
    <row r="598" spans="7:47" x14ac:dyDescent="0.2">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row>
    <row r="599" spans="7:47" x14ac:dyDescent="0.2">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row>
    <row r="600" spans="7:47" x14ac:dyDescent="0.2">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row>
    <row r="601" spans="7:47" x14ac:dyDescent="0.2">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row>
    <row r="602" spans="7:47" x14ac:dyDescent="0.2">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row>
    <row r="603" spans="7:47" x14ac:dyDescent="0.2">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row>
    <row r="604" spans="7:47" x14ac:dyDescent="0.2">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row>
    <row r="605" spans="7:47" x14ac:dyDescent="0.2">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row>
    <row r="606" spans="7:47" x14ac:dyDescent="0.2">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row>
    <row r="607" spans="7:47" x14ac:dyDescent="0.2">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row>
    <row r="608" spans="7:47" x14ac:dyDescent="0.2">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row>
    <row r="609" spans="7:47" x14ac:dyDescent="0.2">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row>
    <row r="610" spans="7:47" x14ac:dyDescent="0.2">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row>
    <row r="611" spans="7:47" x14ac:dyDescent="0.2">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row>
    <row r="612" spans="7:47" x14ac:dyDescent="0.2">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row>
    <row r="613" spans="7:47" x14ac:dyDescent="0.2">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row>
    <row r="614" spans="7:47" x14ac:dyDescent="0.2">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row>
    <row r="615" spans="7:47" x14ac:dyDescent="0.2">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row>
    <row r="616" spans="7:47" x14ac:dyDescent="0.2">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row>
    <row r="617" spans="7:47" x14ac:dyDescent="0.2">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row>
    <row r="618" spans="7:47" x14ac:dyDescent="0.2">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row>
    <row r="619" spans="7:47" x14ac:dyDescent="0.2">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row>
    <row r="620" spans="7:47" x14ac:dyDescent="0.2">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row>
    <row r="621" spans="7:47" x14ac:dyDescent="0.2">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row>
    <row r="622" spans="7:47" x14ac:dyDescent="0.2">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row>
    <row r="623" spans="7:47" x14ac:dyDescent="0.2">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row>
    <row r="624" spans="7:47" x14ac:dyDescent="0.2">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row>
    <row r="625" spans="7:47" x14ac:dyDescent="0.2">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row>
    <row r="626" spans="7:47" x14ac:dyDescent="0.2">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row>
    <row r="627" spans="7:47" x14ac:dyDescent="0.2">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row>
    <row r="628" spans="7:47" x14ac:dyDescent="0.2">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row>
    <row r="629" spans="7:47" x14ac:dyDescent="0.2">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row>
    <row r="630" spans="7:47" x14ac:dyDescent="0.2">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row>
    <row r="631" spans="7:47" x14ac:dyDescent="0.2">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row>
    <row r="632" spans="7:47" x14ac:dyDescent="0.2">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row>
    <row r="633" spans="7:47" x14ac:dyDescent="0.2">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row>
    <row r="634" spans="7:47" x14ac:dyDescent="0.2">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row>
    <row r="635" spans="7:47" x14ac:dyDescent="0.2">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row>
    <row r="636" spans="7:47" x14ac:dyDescent="0.2">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row>
    <row r="637" spans="7:47" x14ac:dyDescent="0.2">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row>
    <row r="638" spans="7:47" x14ac:dyDescent="0.2">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row>
    <row r="639" spans="7:47" x14ac:dyDescent="0.2">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row>
    <row r="640" spans="7:47" x14ac:dyDescent="0.2">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row>
    <row r="641" spans="7:47" x14ac:dyDescent="0.2">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row>
    <row r="642" spans="7:47" x14ac:dyDescent="0.2">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row>
    <row r="643" spans="7:47" x14ac:dyDescent="0.2">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row>
    <row r="644" spans="7:47" x14ac:dyDescent="0.2">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row>
    <row r="645" spans="7:47" x14ac:dyDescent="0.2">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row>
    <row r="646" spans="7:47" x14ac:dyDescent="0.2">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row>
    <row r="647" spans="7:47" x14ac:dyDescent="0.2">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row>
    <row r="648" spans="7:47" x14ac:dyDescent="0.2">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row>
    <row r="649" spans="7:47" x14ac:dyDescent="0.2">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row>
    <row r="650" spans="7:47" x14ac:dyDescent="0.2">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row>
    <row r="651" spans="7:47" x14ac:dyDescent="0.2">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row>
    <row r="652" spans="7:47" x14ac:dyDescent="0.2">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row>
    <row r="653" spans="7:47" x14ac:dyDescent="0.2">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row>
    <row r="654" spans="7:47" x14ac:dyDescent="0.2">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row>
    <row r="655" spans="7:47" x14ac:dyDescent="0.2">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row>
    <row r="656" spans="7:47" x14ac:dyDescent="0.2">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row>
    <row r="657" spans="7:47" x14ac:dyDescent="0.2">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row>
    <row r="658" spans="7:47" x14ac:dyDescent="0.2">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row>
    <row r="659" spans="7:47" x14ac:dyDescent="0.2">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row>
    <row r="660" spans="7:47" x14ac:dyDescent="0.2">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row>
    <row r="661" spans="7:47" x14ac:dyDescent="0.2">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row>
    <row r="662" spans="7:47" x14ac:dyDescent="0.2">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row>
    <row r="663" spans="7:47" x14ac:dyDescent="0.2">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row>
    <row r="664" spans="7:47" x14ac:dyDescent="0.2">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row>
    <row r="665" spans="7:47" x14ac:dyDescent="0.2">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row>
    <row r="666" spans="7:47" x14ac:dyDescent="0.2">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row>
    <row r="667" spans="7:47" x14ac:dyDescent="0.2">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row>
    <row r="668" spans="7:47" x14ac:dyDescent="0.2">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row>
    <row r="669" spans="7:47" x14ac:dyDescent="0.2">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row>
    <row r="670" spans="7:47" x14ac:dyDescent="0.2">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row>
    <row r="671" spans="7:47" x14ac:dyDescent="0.2">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row>
    <row r="672" spans="7:47" x14ac:dyDescent="0.2">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row>
    <row r="673" spans="7:47" x14ac:dyDescent="0.2">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row>
    <row r="674" spans="7:47" x14ac:dyDescent="0.2">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row>
    <row r="675" spans="7:47" x14ac:dyDescent="0.2">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row>
    <row r="676" spans="7:47" x14ac:dyDescent="0.2">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row>
    <row r="677" spans="7:47" x14ac:dyDescent="0.2">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row>
    <row r="678" spans="7:47" x14ac:dyDescent="0.2">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row>
    <row r="679" spans="7:47" x14ac:dyDescent="0.2">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row>
    <row r="680" spans="7:47" x14ac:dyDescent="0.2">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row>
    <row r="681" spans="7:47" x14ac:dyDescent="0.2">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row>
    <row r="682" spans="7:47" x14ac:dyDescent="0.2">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row>
    <row r="683" spans="7:47" x14ac:dyDescent="0.2">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row>
    <row r="684" spans="7:47" x14ac:dyDescent="0.2">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row>
    <row r="685" spans="7:47" x14ac:dyDescent="0.2">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row>
    <row r="686" spans="7:47" x14ac:dyDescent="0.2">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row>
    <row r="687" spans="7:47" x14ac:dyDescent="0.2">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row>
    <row r="688" spans="7:47" x14ac:dyDescent="0.2">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row>
    <row r="689" spans="7:47" x14ac:dyDescent="0.2">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row>
    <row r="690" spans="7:47" x14ac:dyDescent="0.2">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row>
    <row r="691" spans="7:47" x14ac:dyDescent="0.2">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row>
    <row r="692" spans="7:47" x14ac:dyDescent="0.2">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row>
    <row r="693" spans="7:47" x14ac:dyDescent="0.2">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row>
    <row r="694" spans="7:47" x14ac:dyDescent="0.2">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row>
    <row r="695" spans="7:47" x14ac:dyDescent="0.2">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row>
    <row r="696" spans="7:47" x14ac:dyDescent="0.2">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row>
    <row r="697" spans="7:47" x14ac:dyDescent="0.2">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row>
    <row r="698" spans="7:47" x14ac:dyDescent="0.2">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row>
    <row r="699" spans="7:47" x14ac:dyDescent="0.2">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row>
    <row r="700" spans="7:47" x14ac:dyDescent="0.2">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row>
    <row r="701" spans="7:47" x14ac:dyDescent="0.2">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row>
    <row r="702" spans="7:47" x14ac:dyDescent="0.2">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row>
    <row r="703" spans="7:47" x14ac:dyDescent="0.2">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row>
    <row r="704" spans="7:47" x14ac:dyDescent="0.2">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row>
    <row r="705" spans="7:47" x14ac:dyDescent="0.2">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row>
    <row r="706" spans="7:47" x14ac:dyDescent="0.2">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row>
    <row r="707" spans="7:47" x14ac:dyDescent="0.2">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row>
    <row r="708" spans="7:47" x14ac:dyDescent="0.2">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row>
    <row r="709" spans="7:47" x14ac:dyDescent="0.2">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row>
    <row r="710" spans="7:47" x14ac:dyDescent="0.2">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row>
    <row r="711" spans="7:47" x14ac:dyDescent="0.2">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row>
    <row r="712" spans="7:47" x14ac:dyDescent="0.2">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row>
    <row r="713" spans="7:47" x14ac:dyDescent="0.2">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row>
    <row r="714" spans="7:47" x14ac:dyDescent="0.2">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row>
    <row r="715" spans="7:47" x14ac:dyDescent="0.2">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row>
    <row r="716" spans="7:47" x14ac:dyDescent="0.2">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row>
    <row r="717" spans="7:47" x14ac:dyDescent="0.2">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row>
    <row r="718" spans="7:47" x14ac:dyDescent="0.2">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row>
    <row r="719" spans="7:47" x14ac:dyDescent="0.2">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row>
    <row r="720" spans="7:47" x14ac:dyDescent="0.2">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row>
    <row r="721" spans="7:47" x14ac:dyDescent="0.2">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row>
    <row r="722" spans="7:47" x14ac:dyDescent="0.2">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row>
    <row r="723" spans="7:47" x14ac:dyDescent="0.2">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row>
    <row r="724" spans="7:47" x14ac:dyDescent="0.2">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row>
    <row r="725" spans="7:47" x14ac:dyDescent="0.2">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row>
    <row r="726" spans="7:47" x14ac:dyDescent="0.2">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row>
    <row r="727" spans="7:47" x14ac:dyDescent="0.2">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row>
    <row r="728" spans="7:47" x14ac:dyDescent="0.2">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row>
    <row r="729" spans="7:47" x14ac:dyDescent="0.2">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row>
    <row r="730" spans="7:47" x14ac:dyDescent="0.2">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row>
    <row r="731" spans="7:47" x14ac:dyDescent="0.2">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row>
    <row r="732" spans="7:47" x14ac:dyDescent="0.2">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row>
    <row r="733" spans="7:47" x14ac:dyDescent="0.2">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row>
    <row r="734" spans="7:47" x14ac:dyDescent="0.2">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row>
    <row r="735" spans="7:47" x14ac:dyDescent="0.2">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row>
    <row r="736" spans="7:47" x14ac:dyDescent="0.2">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row>
    <row r="737" spans="7:47" x14ac:dyDescent="0.2">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row>
    <row r="738" spans="7:47" x14ac:dyDescent="0.2">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row>
    <row r="739" spans="7:47" x14ac:dyDescent="0.2">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row>
    <row r="740" spans="7:47" x14ac:dyDescent="0.2">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row>
    <row r="741" spans="7:47" x14ac:dyDescent="0.2">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row>
    <row r="742" spans="7:47" x14ac:dyDescent="0.2">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row>
    <row r="743" spans="7:47" x14ac:dyDescent="0.2">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row>
    <row r="744" spans="7:47" x14ac:dyDescent="0.2">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row>
    <row r="745" spans="7:47" x14ac:dyDescent="0.2">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row>
    <row r="746" spans="7:47" x14ac:dyDescent="0.2">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row>
    <row r="747" spans="7:47" x14ac:dyDescent="0.2">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row>
    <row r="748" spans="7:47" x14ac:dyDescent="0.2">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row>
    <row r="749" spans="7:47" x14ac:dyDescent="0.2">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row>
    <row r="750" spans="7:47" x14ac:dyDescent="0.2">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row>
    <row r="751" spans="7:47" x14ac:dyDescent="0.2">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row>
    <row r="752" spans="7:47" x14ac:dyDescent="0.2">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row>
    <row r="753" spans="7:47" x14ac:dyDescent="0.2">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row>
    <row r="754" spans="7:47" x14ac:dyDescent="0.2">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row>
    <row r="755" spans="7:47" x14ac:dyDescent="0.2">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row>
    <row r="756" spans="7:47" x14ac:dyDescent="0.2">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row>
    <row r="757" spans="7:47" x14ac:dyDescent="0.2">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row>
    <row r="758" spans="7:47" x14ac:dyDescent="0.2">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row>
    <row r="759" spans="7:47" x14ac:dyDescent="0.2">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row>
    <row r="760" spans="7:47" x14ac:dyDescent="0.2">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row>
    <row r="761" spans="7:47" x14ac:dyDescent="0.2">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row>
    <row r="762" spans="7:47" x14ac:dyDescent="0.2">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row>
    <row r="763" spans="7:47" x14ac:dyDescent="0.2">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row>
    <row r="764" spans="7:47" x14ac:dyDescent="0.2">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row>
    <row r="765" spans="7:47" x14ac:dyDescent="0.2">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row>
    <row r="766" spans="7:47" x14ac:dyDescent="0.2">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row>
    <row r="767" spans="7:47" x14ac:dyDescent="0.2">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row>
    <row r="768" spans="7:47" x14ac:dyDescent="0.2">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row>
    <row r="769" spans="7:47" x14ac:dyDescent="0.2">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row>
    <row r="770" spans="7:47" x14ac:dyDescent="0.2">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row>
    <row r="771" spans="7:47" x14ac:dyDescent="0.2">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row>
    <row r="772" spans="7:47" x14ac:dyDescent="0.2">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row>
    <row r="773" spans="7:47" x14ac:dyDescent="0.2">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row>
    <row r="774" spans="7:47" x14ac:dyDescent="0.2">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row>
    <row r="775" spans="7:47" x14ac:dyDescent="0.2">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row>
    <row r="776" spans="7:47" x14ac:dyDescent="0.2">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row>
    <row r="777" spans="7:47" x14ac:dyDescent="0.2">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row>
    <row r="778" spans="7:47" x14ac:dyDescent="0.2">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row>
    <row r="779" spans="7:47" x14ac:dyDescent="0.2">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row>
    <row r="780" spans="7:47" x14ac:dyDescent="0.2">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row>
    <row r="781" spans="7:47" x14ac:dyDescent="0.2">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row>
    <row r="782" spans="7:47" x14ac:dyDescent="0.2">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row>
    <row r="783" spans="7:47" x14ac:dyDescent="0.2">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row>
    <row r="784" spans="7:47" x14ac:dyDescent="0.2">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row>
    <row r="785" spans="7:47" x14ac:dyDescent="0.2">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row>
    <row r="786" spans="7:47" x14ac:dyDescent="0.2">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row>
    <row r="787" spans="7:47" x14ac:dyDescent="0.2">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row>
    <row r="788" spans="7:47" x14ac:dyDescent="0.2">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row>
    <row r="789" spans="7:47" x14ac:dyDescent="0.2">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row>
    <row r="790" spans="7:47" x14ac:dyDescent="0.2">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row>
    <row r="791" spans="7:47" x14ac:dyDescent="0.2">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row>
    <row r="792" spans="7:47" x14ac:dyDescent="0.2">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row>
    <row r="793" spans="7:47" x14ac:dyDescent="0.2">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row>
    <row r="794" spans="7:47" x14ac:dyDescent="0.2">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row>
    <row r="795" spans="7:47" x14ac:dyDescent="0.2">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row>
    <row r="796" spans="7:47" x14ac:dyDescent="0.2">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row>
    <row r="797" spans="7:47" x14ac:dyDescent="0.2">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row>
    <row r="798" spans="7:47" x14ac:dyDescent="0.2">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row>
    <row r="799" spans="7:47" x14ac:dyDescent="0.2">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row>
    <row r="800" spans="7:47" x14ac:dyDescent="0.2">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row>
    <row r="801" spans="7:47" x14ac:dyDescent="0.2">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row>
    <row r="802" spans="7:47" x14ac:dyDescent="0.2">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row>
    <row r="803" spans="7:47" x14ac:dyDescent="0.2">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row>
    <row r="804" spans="7:47" x14ac:dyDescent="0.2">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row>
    <row r="805" spans="7:47" x14ac:dyDescent="0.2">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row>
    <row r="806" spans="7:47" x14ac:dyDescent="0.2">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row>
    <row r="807" spans="7:47" x14ac:dyDescent="0.2">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row>
    <row r="808" spans="7:47" x14ac:dyDescent="0.2">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row>
    <row r="809" spans="7:47" x14ac:dyDescent="0.2">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row>
    <row r="810" spans="7:47" x14ac:dyDescent="0.2">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row>
    <row r="811" spans="7:47" x14ac:dyDescent="0.2">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row>
    <row r="812" spans="7:47" x14ac:dyDescent="0.2">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row>
    <row r="813" spans="7:47" x14ac:dyDescent="0.2">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row>
    <row r="814" spans="7:47" x14ac:dyDescent="0.2">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row>
    <row r="815" spans="7:47" x14ac:dyDescent="0.2">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row>
    <row r="816" spans="7:47" x14ac:dyDescent="0.2">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row>
    <row r="817" spans="7:47" x14ac:dyDescent="0.2">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row>
    <row r="818" spans="7:47" x14ac:dyDescent="0.2">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row>
    <row r="819" spans="7:47" x14ac:dyDescent="0.2">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row>
    <row r="820" spans="7:47" x14ac:dyDescent="0.2">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row>
    <row r="821" spans="7:47" x14ac:dyDescent="0.2">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row>
    <row r="822" spans="7:47" x14ac:dyDescent="0.2">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row>
    <row r="823" spans="7:47" x14ac:dyDescent="0.2">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row>
    <row r="824" spans="7:47" x14ac:dyDescent="0.2">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row>
    <row r="825" spans="7:47" x14ac:dyDescent="0.2">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row>
    <row r="826" spans="7:47" x14ac:dyDescent="0.2">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row>
    <row r="827" spans="7:47" x14ac:dyDescent="0.2">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row>
    <row r="828" spans="7:47" x14ac:dyDescent="0.2">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row>
    <row r="829" spans="7:47" x14ac:dyDescent="0.2">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row>
    <row r="830" spans="7:47" x14ac:dyDescent="0.2">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row>
    <row r="831" spans="7:47" x14ac:dyDescent="0.2">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row>
    <row r="832" spans="7:47" x14ac:dyDescent="0.2">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row>
    <row r="833" spans="7:47" x14ac:dyDescent="0.2">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row>
    <row r="834" spans="7:47" x14ac:dyDescent="0.2">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row>
    <row r="835" spans="7:47" x14ac:dyDescent="0.2">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row>
    <row r="836" spans="7:47" x14ac:dyDescent="0.2">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row>
    <row r="837" spans="7:47" x14ac:dyDescent="0.2">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row>
    <row r="838" spans="7:47" x14ac:dyDescent="0.2">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row>
    <row r="839" spans="7:47" x14ac:dyDescent="0.2">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row>
    <row r="840" spans="7:47" x14ac:dyDescent="0.2">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row>
    <row r="841" spans="7:47" x14ac:dyDescent="0.2">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row>
    <row r="842" spans="7:47" x14ac:dyDescent="0.2">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row>
    <row r="843" spans="7:47" x14ac:dyDescent="0.2">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row>
    <row r="844" spans="7:47" x14ac:dyDescent="0.2">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row>
    <row r="845" spans="7:47" x14ac:dyDescent="0.2">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row>
    <row r="846" spans="7:47" x14ac:dyDescent="0.2">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row>
    <row r="847" spans="7:47" x14ac:dyDescent="0.2">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row>
    <row r="848" spans="7:47" x14ac:dyDescent="0.2">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row>
    <row r="849" spans="7:47" x14ac:dyDescent="0.2">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row>
    <row r="850" spans="7:47" x14ac:dyDescent="0.2">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row>
    <row r="851" spans="7:47" x14ac:dyDescent="0.2">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row>
    <row r="852" spans="7:47" x14ac:dyDescent="0.2">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row>
    <row r="853" spans="7:47" x14ac:dyDescent="0.2">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row>
    <row r="854" spans="7:47" x14ac:dyDescent="0.2">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row>
    <row r="855" spans="7:47" x14ac:dyDescent="0.2">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row>
    <row r="856" spans="7:47" x14ac:dyDescent="0.2">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row>
    <row r="857" spans="7:47" x14ac:dyDescent="0.2">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row>
    <row r="858" spans="7:47" x14ac:dyDescent="0.2">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row>
    <row r="859" spans="7:47" x14ac:dyDescent="0.2">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row>
    <row r="860" spans="7:47" x14ac:dyDescent="0.2">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row>
    <row r="861" spans="7:47" x14ac:dyDescent="0.2">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row>
    <row r="862" spans="7:47" x14ac:dyDescent="0.2">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row>
    <row r="863" spans="7:47" x14ac:dyDescent="0.2">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row>
    <row r="864" spans="7:47" x14ac:dyDescent="0.2">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row>
    <row r="865" spans="7:47" x14ac:dyDescent="0.2">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row>
    <row r="866" spans="7:47" x14ac:dyDescent="0.2">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row>
    <row r="867" spans="7:47" x14ac:dyDescent="0.2">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row>
    <row r="868" spans="7:47" x14ac:dyDescent="0.2">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row>
    <row r="869" spans="7:47" x14ac:dyDescent="0.2">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row>
    <row r="870" spans="7:47" x14ac:dyDescent="0.2">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row>
    <row r="871" spans="7:47" x14ac:dyDescent="0.2">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row>
    <row r="872" spans="7:47" x14ac:dyDescent="0.2">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row>
    <row r="873" spans="7:47" x14ac:dyDescent="0.2">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row>
    <row r="874" spans="7:47" x14ac:dyDescent="0.2">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row>
    <row r="875" spans="7:47" x14ac:dyDescent="0.2">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row>
    <row r="876" spans="7:47" x14ac:dyDescent="0.2">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row>
    <row r="877" spans="7:47" x14ac:dyDescent="0.2">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row>
    <row r="878" spans="7:47" x14ac:dyDescent="0.2">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row>
    <row r="879" spans="7:47" x14ac:dyDescent="0.2">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row>
    <row r="880" spans="7:47" x14ac:dyDescent="0.2">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row>
    <row r="881" spans="7:47" x14ac:dyDescent="0.2">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row>
    <row r="882" spans="7:47" x14ac:dyDescent="0.2">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row>
    <row r="883" spans="7:47" x14ac:dyDescent="0.2">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row>
    <row r="884" spans="7:47" x14ac:dyDescent="0.2">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row>
    <row r="885" spans="7:47" x14ac:dyDescent="0.2">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row>
    <row r="886" spans="7:47" x14ac:dyDescent="0.2">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row>
    <row r="887" spans="7:47" x14ac:dyDescent="0.2">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row>
    <row r="888" spans="7:47" x14ac:dyDescent="0.2">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row>
    <row r="889" spans="7:47" x14ac:dyDescent="0.2">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row>
    <row r="890" spans="7:47" x14ac:dyDescent="0.2">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row>
    <row r="891" spans="7:47" x14ac:dyDescent="0.2">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row>
    <row r="892" spans="7:47" x14ac:dyDescent="0.2">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row>
    <row r="893" spans="7:47" x14ac:dyDescent="0.2">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row>
    <row r="894" spans="7:47" x14ac:dyDescent="0.2">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row>
    <row r="895" spans="7:47" x14ac:dyDescent="0.2">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row>
    <row r="896" spans="7:47" x14ac:dyDescent="0.2">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row>
    <row r="897" spans="7:47" x14ac:dyDescent="0.2">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row>
    <row r="898" spans="7:47" x14ac:dyDescent="0.2">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row>
    <row r="899" spans="7:47" x14ac:dyDescent="0.2">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row>
    <row r="900" spans="7:47" x14ac:dyDescent="0.2">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row>
    <row r="901" spans="7:47" x14ac:dyDescent="0.2">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row>
    <row r="902" spans="7:47" x14ac:dyDescent="0.2">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row>
    <row r="903" spans="7:47" x14ac:dyDescent="0.2">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row>
    <row r="904" spans="7:47" x14ac:dyDescent="0.2">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row>
    <row r="905" spans="7:47" x14ac:dyDescent="0.2">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row>
    <row r="906" spans="7:47" x14ac:dyDescent="0.2">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row>
    <row r="907" spans="7:47" x14ac:dyDescent="0.2">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row>
    <row r="908" spans="7:47" x14ac:dyDescent="0.2">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row>
    <row r="909" spans="7:47" x14ac:dyDescent="0.2">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row>
    <row r="910" spans="7:47" x14ac:dyDescent="0.2">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row>
    <row r="911" spans="7:47" x14ac:dyDescent="0.2">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row>
    <row r="912" spans="7:47" x14ac:dyDescent="0.2">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row>
    <row r="913" spans="7:47" x14ac:dyDescent="0.2">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row>
    <row r="914" spans="7:47" x14ac:dyDescent="0.2">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row>
    <row r="915" spans="7:47" x14ac:dyDescent="0.2">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row>
    <row r="916" spans="7:47" x14ac:dyDescent="0.2">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row>
    <row r="917" spans="7:47" x14ac:dyDescent="0.2">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row>
    <row r="918" spans="7:47" x14ac:dyDescent="0.2">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row>
    <row r="919" spans="7:47" x14ac:dyDescent="0.2">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row>
    <row r="920" spans="7:47" x14ac:dyDescent="0.2">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row>
    <row r="921" spans="7:47" x14ac:dyDescent="0.2">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row>
    <row r="922" spans="7:47" x14ac:dyDescent="0.2">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row>
    <row r="923" spans="7:47" x14ac:dyDescent="0.2">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row>
    <row r="924" spans="7:47" x14ac:dyDescent="0.2">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row>
    <row r="925" spans="7:47" x14ac:dyDescent="0.2">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row>
    <row r="926" spans="7:47" x14ac:dyDescent="0.2">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row>
    <row r="927" spans="7:47" x14ac:dyDescent="0.2">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row>
    <row r="928" spans="7:47" x14ac:dyDescent="0.2">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row>
    <row r="929" spans="7:47" x14ac:dyDescent="0.2">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c r="AQ929" s="20"/>
      <c r="AR929" s="20"/>
      <c r="AS929" s="20"/>
      <c r="AT929" s="20"/>
      <c r="AU929" s="20"/>
    </row>
    <row r="930" spans="7:47" x14ac:dyDescent="0.2">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c r="AQ930" s="20"/>
      <c r="AR930" s="20"/>
      <c r="AS930" s="20"/>
      <c r="AT930" s="20"/>
      <c r="AU930" s="20"/>
    </row>
    <row r="931" spans="7:47" x14ac:dyDescent="0.2">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c r="AR931" s="20"/>
      <c r="AS931" s="20"/>
      <c r="AT931" s="20"/>
      <c r="AU931" s="20"/>
    </row>
    <row r="932" spans="7:47" x14ac:dyDescent="0.2">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c r="AQ932" s="20"/>
      <c r="AR932" s="20"/>
      <c r="AS932" s="20"/>
      <c r="AT932" s="20"/>
      <c r="AU932" s="20"/>
    </row>
    <row r="933" spans="7:47" x14ac:dyDescent="0.2">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c r="AQ933" s="20"/>
      <c r="AR933" s="20"/>
      <c r="AS933" s="20"/>
      <c r="AT933" s="20"/>
      <c r="AU933" s="20"/>
    </row>
    <row r="934" spans="7:47" x14ac:dyDescent="0.2">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c r="AQ934" s="20"/>
      <c r="AR934" s="20"/>
      <c r="AS934" s="20"/>
      <c r="AT934" s="20"/>
      <c r="AU934" s="20"/>
    </row>
    <row r="935" spans="7:47" x14ac:dyDescent="0.2">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c r="AQ935" s="20"/>
      <c r="AR935" s="20"/>
      <c r="AS935" s="20"/>
      <c r="AT935" s="20"/>
      <c r="AU935" s="20"/>
    </row>
    <row r="936" spans="7:47" x14ac:dyDescent="0.2">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c r="AQ936" s="20"/>
      <c r="AR936" s="20"/>
      <c r="AS936" s="20"/>
      <c r="AT936" s="20"/>
      <c r="AU936" s="20"/>
    </row>
    <row r="937" spans="7:47" x14ac:dyDescent="0.2">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row>
    <row r="938" spans="7:47" x14ac:dyDescent="0.2">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row>
    <row r="939" spans="7:47" x14ac:dyDescent="0.2">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row>
    <row r="940" spans="7:47" x14ac:dyDescent="0.2">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row>
    <row r="941" spans="7:47" x14ac:dyDescent="0.2">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c r="AQ941" s="20"/>
      <c r="AR941" s="20"/>
      <c r="AS941" s="20"/>
      <c r="AT941" s="20"/>
      <c r="AU941" s="20"/>
    </row>
    <row r="942" spans="7:47" x14ac:dyDescent="0.2">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c r="AQ942" s="20"/>
      <c r="AR942" s="20"/>
      <c r="AS942" s="20"/>
      <c r="AT942" s="20"/>
      <c r="AU942" s="20"/>
    </row>
    <row r="943" spans="7:47" x14ac:dyDescent="0.2">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c r="AQ943" s="20"/>
      <c r="AR943" s="20"/>
      <c r="AS943" s="20"/>
      <c r="AT943" s="20"/>
      <c r="AU943" s="20"/>
    </row>
    <row r="944" spans="7:47" x14ac:dyDescent="0.2">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c r="AQ944" s="20"/>
      <c r="AR944" s="20"/>
      <c r="AS944" s="20"/>
      <c r="AT944" s="20"/>
      <c r="AU944" s="20"/>
    </row>
    <row r="945" spans="7:47" x14ac:dyDescent="0.2">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row>
    <row r="946" spans="7:47" x14ac:dyDescent="0.2">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c r="AQ946" s="20"/>
      <c r="AR946" s="20"/>
      <c r="AS946" s="20"/>
      <c r="AT946" s="20"/>
      <c r="AU946" s="20"/>
    </row>
    <row r="947" spans="7:47" x14ac:dyDescent="0.2">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row>
    <row r="948" spans="7:47" x14ac:dyDescent="0.2">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c r="AQ948" s="20"/>
      <c r="AR948" s="20"/>
      <c r="AS948" s="20"/>
      <c r="AT948" s="20"/>
      <c r="AU948" s="20"/>
    </row>
    <row r="949" spans="7:47" x14ac:dyDescent="0.2">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row>
    <row r="950" spans="7:47" x14ac:dyDescent="0.2">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c r="AQ950" s="20"/>
      <c r="AR950" s="20"/>
      <c r="AS950" s="20"/>
      <c r="AT950" s="20"/>
      <c r="AU950" s="20"/>
    </row>
    <row r="951" spans="7:47" x14ac:dyDescent="0.2">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row>
    <row r="952" spans="7:47" x14ac:dyDescent="0.2">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c r="AQ952" s="20"/>
      <c r="AR952" s="20"/>
      <c r="AS952" s="20"/>
      <c r="AT952" s="20"/>
      <c r="AU952" s="20"/>
    </row>
    <row r="953" spans="7:47" x14ac:dyDescent="0.2">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row>
    <row r="954" spans="7:47" x14ac:dyDescent="0.2">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c r="AQ954" s="20"/>
      <c r="AR954" s="20"/>
      <c r="AS954" s="20"/>
      <c r="AT954" s="20"/>
      <c r="AU954" s="20"/>
    </row>
    <row r="955" spans="7:47" x14ac:dyDescent="0.2">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row>
    <row r="956" spans="7:47" x14ac:dyDescent="0.2">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row>
    <row r="957" spans="7:47" x14ac:dyDescent="0.2">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c r="AQ957" s="20"/>
      <c r="AR957" s="20"/>
      <c r="AS957" s="20"/>
      <c r="AT957" s="20"/>
      <c r="AU957" s="20"/>
    </row>
    <row r="958" spans="7:47" x14ac:dyDescent="0.2">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c r="AQ958" s="20"/>
      <c r="AR958" s="20"/>
      <c r="AS958" s="20"/>
      <c r="AT958" s="20"/>
      <c r="AU958" s="20"/>
    </row>
    <row r="959" spans="7:47" x14ac:dyDescent="0.2">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row>
    <row r="960" spans="7:47" x14ac:dyDescent="0.2">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c r="AQ960" s="20"/>
      <c r="AR960" s="20"/>
      <c r="AS960" s="20"/>
      <c r="AT960" s="20"/>
      <c r="AU960" s="20"/>
    </row>
    <row r="961" spans="7:47" x14ac:dyDescent="0.2">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row>
    <row r="962" spans="7:47" x14ac:dyDescent="0.2">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row>
    <row r="963" spans="7:47" x14ac:dyDescent="0.2">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row>
    <row r="964" spans="7:47" x14ac:dyDescent="0.2">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c r="AQ964" s="20"/>
      <c r="AR964" s="20"/>
      <c r="AS964" s="20"/>
      <c r="AT964" s="20"/>
      <c r="AU964" s="20"/>
    </row>
    <row r="965" spans="7:47" x14ac:dyDescent="0.2">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row>
    <row r="966" spans="7:47" x14ac:dyDescent="0.2">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row>
    <row r="967" spans="7:47" x14ac:dyDescent="0.2">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row>
    <row r="968" spans="7:47" x14ac:dyDescent="0.2">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c r="AP968" s="20"/>
      <c r="AQ968" s="20"/>
      <c r="AR968" s="20"/>
      <c r="AS968" s="20"/>
      <c r="AT968" s="20"/>
      <c r="AU968" s="20"/>
    </row>
    <row r="969" spans="7:47" x14ac:dyDescent="0.2">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row>
    <row r="970" spans="7:47" x14ac:dyDescent="0.2">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row>
    <row r="971" spans="7:47" x14ac:dyDescent="0.2">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row>
    <row r="972" spans="7:47" x14ac:dyDescent="0.2">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c r="AQ972" s="20"/>
      <c r="AR972" s="20"/>
      <c r="AS972" s="20"/>
      <c r="AT972" s="20"/>
      <c r="AU972" s="20"/>
    </row>
    <row r="973" spans="7:47" x14ac:dyDescent="0.2">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row>
    <row r="974" spans="7:47" x14ac:dyDescent="0.2">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c r="AP974" s="20"/>
      <c r="AQ974" s="20"/>
      <c r="AR974" s="20"/>
      <c r="AS974" s="20"/>
      <c r="AT974" s="20"/>
      <c r="AU974" s="20"/>
    </row>
    <row r="975" spans="7:47" x14ac:dyDescent="0.2">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row>
    <row r="976" spans="7:47" x14ac:dyDescent="0.2">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c r="AP976" s="20"/>
      <c r="AQ976" s="20"/>
      <c r="AR976" s="20"/>
      <c r="AS976" s="20"/>
      <c r="AT976" s="20"/>
      <c r="AU976" s="20"/>
    </row>
    <row r="977" spans="7:47" x14ac:dyDescent="0.2">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row>
    <row r="978" spans="7:47" x14ac:dyDescent="0.2">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c r="AP978" s="20"/>
      <c r="AQ978" s="20"/>
      <c r="AR978" s="20"/>
      <c r="AS978" s="20"/>
      <c r="AT978" s="20"/>
      <c r="AU978" s="20"/>
    </row>
    <row r="979" spans="7:47" x14ac:dyDescent="0.2">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row>
    <row r="980" spans="7:47" x14ac:dyDescent="0.2">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c r="AP980" s="20"/>
      <c r="AQ980" s="20"/>
      <c r="AR980" s="20"/>
      <c r="AS980" s="20"/>
      <c r="AT980" s="20"/>
      <c r="AU980" s="20"/>
    </row>
    <row r="981" spans="7:47" x14ac:dyDescent="0.2">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row>
    <row r="982" spans="7:47" x14ac:dyDescent="0.2">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c r="AR982" s="20"/>
      <c r="AS982" s="20"/>
      <c r="AT982" s="20"/>
      <c r="AU982" s="20"/>
    </row>
    <row r="983" spans="7:47" x14ac:dyDescent="0.2">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row>
    <row r="984" spans="7:47" x14ac:dyDescent="0.2">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row>
    <row r="985" spans="7:47" x14ac:dyDescent="0.2">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row>
    <row r="986" spans="7:47" x14ac:dyDescent="0.2">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row>
    <row r="987" spans="7:47" x14ac:dyDescent="0.2">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row>
    <row r="988" spans="7:47" x14ac:dyDescent="0.2">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c r="AR988" s="20"/>
      <c r="AS988" s="20"/>
      <c r="AT988" s="20"/>
      <c r="AU988" s="20"/>
    </row>
    <row r="989" spans="7:47" x14ac:dyDescent="0.2">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row>
    <row r="990" spans="7:47" x14ac:dyDescent="0.2">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c r="AP990" s="20"/>
      <c r="AQ990" s="20"/>
      <c r="AR990" s="20"/>
      <c r="AS990" s="20"/>
      <c r="AT990" s="20"/>
      <c r="AU990" s="20"/>
    </row>
    <row r="991" spans="7:47" x14ac:dyDescent="0.2">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row>
    <row r="992" spans="7:47" x14ac:dyDescent="0.2">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c r="AP992" s="20"/>
      <c r="AQ992" s="20"/>
      <c r="AR992" s="20"/>
      <c r="AS992" s="20"/>
      <c r="AT992" s="20"/>
      <c r="AU992" s="20"/>
    </row>
    <row r="993" spans="7:47" x14ac:dyDescent="0.2">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row>
    <row r="994" spans="7:47" x14ac:dyDescent="0.2">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row>
    <row r="995" spans="7:47" x14ac:dyDescent="0.2">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row>
    <row r="996" spans="7:47" x14ac:dyDescent="0.2">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row>
    <row r="997" spans="7:47" x14ac:dyDescent="0.2">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row>
    <row r="998" spans="7:47" x14ac:dyDescent="0.2">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row>
    <row r="999" spans="7:47" x14ac:dyDescent="0.2">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row>
    <row r="1000" spans="7:47" x14ac:dyDescent="0.2">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c r="AQ1000" s="20"/>
      <c r="AR1000" s="20"/>
      <c r="AS1000" s="20"/>
      <c r="AT1000" s="20"/>
      <c r="AU1000" s="20"/>
    </row>
    <row r="1001" spans="7:47" x14ac:dyDescent="0.2">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row>
    <row r="1002" spans="7:47" x14ac:dyDescent="0.2">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row>
    <row r="1003" spans="7:47" x14ac:dyDescent="0.2">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row>
    <row r="1004" spans="7:47" x14ac:dyDescent="0.2">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c r="AQ1004" s="20"/>
      <c r="AR1004" s="20"/>
      <c r="AS1004" s="20"/>
      <c r="AT1004" s="20"/>
      <c r="AU1004" s="20"/>
    </row>
    <row r="1005" spans="7:47" x14ac:dyDescent="0.2">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row>
    <row r="1006" spans="7:47" x14ac:dyDescent="0.2">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c r="AQ1006" s="20"/>
      <c r="AR1006" s="20"/>
      <c r="AS1006" s="20"/>
      <c r="AT1006" s="20"/>
      <c r="AU1006" s="20"/>
    </row>
    <row r="1007" spans="7:47" x14ac:dyDescent="0.2">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row>
    <row r="1008" spans="7:47" x14ac:dyDescent="0.2">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c r="AQ1008" s="20"/>
      <c r="AR1008" s="20"/>
      <c r="AS1008" s="20"/>
      <c r="AT1008" s="20"/>
      <c r="AU1008" s="20"/>
    </row>
    <row r="1009" spans="7:47" x14ac:dyDescent="0.2">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row>
    <row r="1010" spans="7:47" x14ac:dyDescent="0.2">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c r="AQ1010" s="20"/>
      <c r="AR1010" s="20"/>
      <c r="AS1010" s="20"/>
      <c r="AT1010" s="20"/>
      <c r="AU1010" s="20"/>
    </row>
    <row r="1011" spans="7:47" x14ac:dyDescent="0.2">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row>
    <row r="1012" spans="7:47" x14ac:dyDescent="0.2">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c r="AQ1012" s="20"/>
      <c r="AR1012" s="20"/>
      <c r="AS1012" s="20"/>
      <c r="AT1012" s="20"/>
      <c r="AU1012" s="20"/>
    </row>
    <row r="1013" spans="7:47" x14ac:dyDescent="0.2">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row>
    <row r="1014" spans="7:47" x14ac:dyDescent="0.2">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c r="AQ1014" s="20"/>
      <c r="AR1014" s="20"/>
      <c r="AS1014" s="20"/>
      <c r="AT1014" s="20"/>
      <c r="AU1014" s="20"/>
    </row>
    <row r="1015" spans="7:47" x14ac:dyDescent="0.2">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row>
    <row r="1016" spans="7:47" x14ac:dyDescent="0.2">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c r="AQ1016" s="20"/>
      <c r="AR1016" s="20"/>
      <c r="AS1016" s="20"/>
      <c r="AT1016" s="20"/>
      <c r="AU1016" s="20"/>
    </row>
    <row r="1017" spans="7:47" x14ac:dyDescent="0.2">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row>
    <row r="1018" spans="7:47" x14ac:dyDescent="0.2">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0"/>
      <c r="AT1018" s="20"/>
      <c r="AU1018" s="20"/>
    </row>
    <row r="1019" spans="7:47" x14ac:dyDescent="0.2">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row>
    <row r="1020" spans="7:47" x14ac:dyDescent="0.2">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0"/>
      <c r="AT1020" s="20"/>
      <c r="AU1020" s="20"/>
    </row>
    <row r="1021" spans="7:47" x14ac:dyDescent="0.2">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row>
    <row r="1022" spans="7:47" x14ac:dyDescent="0.2">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c r="AQ1022" s="20"/>
      <c r="AR1022" s="20"/>
      <c r="AS1022" s="20"/>
      <c r="AT1022" s="20"/>
      <c r="AU1022" s="20"/>
    </row>
    <row r="1023" spans="7:47" x14ac:dyDescent="0.2">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row>
    <row r="1024" spans="7:47" x14ac:dyDescent="0.2">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row>
    <row r="1025" spans="7:47" x14ac:dyDescent="0.2">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row>
    <row r="1026" spans="7:47" x14ac:dyDescent="0.2">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row>
    <row r="1027" spans="7:47" x14ac:dyDescent="0.2">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row>
    <row r="1028" spans="7:47" x14ac:dyDescent="0.2">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0"/>
      <c r="AT1028" s="20"/>
      <c r="AU1028" s="20"/>
    </row>
    <row r="1029" spans="7:47" x14ac:dyDescent="0.2">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row>
    <row r="1030" spans="7:47" x14ac:dyDescent="0.2">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0"/>
      <c r="AT1030" s="20"/>
      <c r="AU1030" s="20"/>
    </row>
    <row r="1031" spans="7:47" x14ac:dyDescent="0.2">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row>
    <row r="1032" spans="7:47" x14ac:dyDescent="0.2">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c r="AQ1032" s="20"/>
      <c r="AR1032" s="20"/>
      <c r="AS1032" s="20"/>
      <c r="AT1032" s="20"/>
      <c r="AU1032" s="20"/>
    </row>
    <row r="1033" spans="7:47" x14ac:dyDescent="0.2">
      <c r="G1033" s="20"/>
      <c r="H1033" s="20"/>
      <c r="I1033" s="20"/>
      <c r="J1033" s="20"/>
      <c r="K1033" s="20"/>
      <c r="L1033" s="20"/>
      <c r="M1033" s="20"/>
      <c r="N1033" s="20"/>
      <c r="O1033" s="20"/>
      <c r="P1033" s="20"/>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row>
    <row r="1034" spans="7:47" x14ac:dyDescent="0.2">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row>
    <row r="1035" spans="7:47" x14ac:dyDescent="0.2">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row>
    <row r="1036" spans="7:47" x14ac:dyDescent="0.2">
      <c r="G1036" s="20"/>
      <c r="H1036" s="20"/>
      <c r="I1036" s="20"/>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row>
    <row r="1037" spans="7:47" x14ac:dyDescent="0.2">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row>
    <row r="1038" spans="7:47" x14ac:dyDescent="0.2">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row>
    <row r="1039" spans="7:47" x14ac:dyDescent="0.2">
      <c r="G1039" s="20"/>
      <c r="H1039" s="20"/>
      <c r="I1039" s="20"/>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row>
    <row r="1040" spans="7:47" x14ac:dyDescent="0.2">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row>
    <row r="1041" spans="7:47" x14ac:dyDescent="0.2">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row>
    <row r="1042" spans="7:47" x14ac:dyDescent="0.2">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row>
    <row r="1043" spans="7:47" x14ac:dyDescent="0.2">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row>
    <row r="1044" spans="7:47" x14ac:dyDescent="0.2">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row>
    <row r="1045" spans="7:47" x14ac:dyDescent="0.2">
      <c r="G1045" s="20"/>
      <c r="H1045" s="20"/>
      <c r="I1045" s="20"/>
      <c r="J1045" s="20"/>
      <c r="K1045" s="20"/>
      <c r="L1045" s="20"/>
      <c r="M1045" s="20"/>
      <c r="N1045" s="20"/>
      <c r="O1045" s="20"/>
      <c r="P1045" s="20"/>
      <c r="Q1045" s="20"/>
      <c r="R1045" s="20"/>
      <c r="S1045" s="20"/>
      <c r="T1045" s="20"/>
      <c r="U1045" s="20"/>
      <c r="V1045" s="20"/>
      <c r="W1045" s="20"/>
      <c r="X1045" s="20"/>
      <c r="Y1045" s="20"/>
      <c r="Z1045" s="20"/>
      <c r="AA1045" s="20"/>
      <c r="AB1045" s="20"/>
      <c r="AC1045" s="20"/>
      <c r="AD1045" s="20"/>
      <c r="AE1045" s="20"/>
      <c r="AF1045" s="20"/>
      <c r="AG1045" s="20"/>
      <c r="AH1045" s="20"/>
      <c r="AI1045" s="20"/>
      <c r="AJ1045" s="20"/>
      <c r="AK1045" s="20"/>
      <c r="AL1045" s="20"/>
      <c r="AM1045" s="20"/>
      <c r="AN1045" s="20"/>
      <c r="AO1045" s="20"/>
      <c r="AP1045" s="20"/>
      <c r="AQ1045" s="20"/>
      <c r="AR1045" s="20"/>
      <c r="AS1045" s="20"/>
      <c r="AT1045" s="20"/>
      <c r="AU1045" s="20"/>
    </row>
    <row r="1046" spans="7:47" x14ac:dyDescent="0.2">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c r="AC1046" s="20"/>
      <c r="AD1046" s="20"/>
      <c r="AE1046" s="20"/>
      <c r="AF1046" s="20"/>
      <c r="AG1046" s="20"/>
      <c r="AH1046" s="20"/>
      <c r="AI1046" s="20"/>
      <c r="AJ1046" s="20"/>
      <c r="AK1046" s="20"/>
      <c r="AL1046" s="20"/>
      <c r="AM1046" s="20"/>
      <c r="AN1046" s="20"/>
      <c r="AO1046" s="20"/>
      <c r="AP1046" s="20"/>
      <c r="AQ1046" s="20"/>
      <c r="AR1046" s="20"/>
      <c r="AS1046" s="20"/>
      <c r="AT1046" s="20"/>
      <c r="AU1046" s="20"/>
    </row>
    <row r="1047" spans="7:47" x14ac:dyDescent="0.2">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c r="AR1047" s="20"/>
      <c r="AS1047" s="20"/>
      <c r="AT1047" s="20"/>
      <c r="AU1047" s="20"/>
    </row>
    <row r="1048" spans="7:47" x14ac:dyDescent="0.2">
      <c r="G1048" s="20"/>
      <c r="H1048" s="20"/>
      <c r="I1048" s="20"/>
      <c r="J1048" s="20"/>
      <c r="K1048" s="20"/>
      <c r="L1048" s="20"/>
      <c r="M1048" s="20"/>
      <c r="N1048" s="20"/>
      <c r="O1048" s="20"/>
      <c r="P1048" s="20"/>
      <c r="Q1048" s="20"/>
      <c r="R1048" s="20"/>
      <c r="S1048" s="20"/>
      <c r="T1048" s="20"/>
      <c r="U1048" s="20"/>
      <c r="V1048" s="20"/>
      <c r="W1048" s="20"/>
      <c r="X1048" s="20"/>
      <c r="Y1048" s="20"/>
      <c r="Z1048" s="20"/>
      <c r="AA1048" s="20"/>
      <c r="AB1048" s="20"/>
      <c r="AC1048" s="20"/>
      <c r="AD1048" s="20"/>
      <c r="AE1048" s="20"/>
      <c r="AF1048" s="20"/>
      <c r="AG1048" s="20"/>
      <c r="AH1048" s="20"/>
      <c r="AI1048" s="20"/>
      <c r="AJ1048" s="20"/>
      <c r="AK1048" s="20"/>
      <c r="AL1048" s="20"/>
      <c r="AM1048" s="20"/>
      <c r="AN1048" s="20"/>
      <c r="AO1048" s="20"/>
      <c r="AP1048" s="20"/>
      <c r="AQ1048" s="20"/>
      <c r="AR1048" s="20"/>
      <c r="AS1048" s="20"/>
      <c r="AT1048" s="20"/>
      <c r="AU1048" s="20"/>
    </row>
    <row r="1049" spans="7:47" x14ac:dyDescent="0.2">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c r="AQ1049" s="20"/>
      <c r="AR1049" s="20"/>
      <c r="AS1049" s="20"/>
      <c r="AT1049" s="20"/>
      <c r="AU1049" s="20"/>
    </row>
    <row r="1050" spans="7:47" x14ac:dyDescent="0.2">
      <c r="G1050" s="20"/>
      <c r="H1050" s="20"/>
      <c r="I1050" s="20"/>
      <c r="J1050" s="20"/>
      <c r="K1050" s="20"/>
      <c r="L1050" s="20"/>
      <c r="M1050" s="20"/>
      <c r="N1050" s="20"/>
      <c r="O1050" s="20"/>
      <c r="P1050" s="20"/>
      <c r="Q1050" s="20"/>
      <c r="R1050" s="20"/>
      <c r="S1050" s="20"/>
      <c r="T1050" s="20"/>
      <c r="U1050" s="20"/>
      <c r="V1050" s="20"/>
      <c r="W1050" s="20"/>
      <c r="X1050" s="20"/>
      <c r="Y1050" s="20"/>
      <c r="Z1050" s="20"/>
      <c r="AA1050" s="20"/>
      <c r="AB1050" s="20"/>
      <c r="AC1050" s="20"/>
      <c r="AD1050" s="20"/>
      <c r="AE1050" s="20"/>
      <c r="AF1050" s="20"/>
      <c r="AG1050" s="20"/>
      <c r="AH1050" s="20"/>
      <c r="AI1050" s="20"/>
      <c r="AJ1050" s="20"/>
      <c r="AK1050" s="20"/>
      <c r="AL1050" s="20"/>
      <c r="AM1050" s="20"/>
      <c r="AN1050" s="20"/>
      <c r="AO1050" s="20"/>
      <c r="AP1050" s="20"/>
      <c r="AQ1050" s="20"/>
      <c r="AR1050" s="20"/>
      <c r="AS1050" s="20"/>
      <c r="AT1050" s="20"/>
      <c r="AU1050" s="20"/>
    </row>
  </sheetData>
  <pageMargins left="0.25" right="0.25" top="0.75" bottom="0.75" header="0.3" footer="0.3"/>
  <pageSetup scale="4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85"/>
  <sheetViews>
    <sheetView showGridLines="0" zoomScale="85" zoomScaleNormal="85" workbookViewId="0">
      <selection activeCell="F1" sqref="F1:F1048576"/>
    </sheetView>
  </sheetViews>
  <sheetFormatPr defaultColWidth="8.85546875" defaultRowHeight="14.25" x14ac:dyDescent="0.2"/>
  <cols>
    <col min="1" max="1" width="50.85546875" style="22" customWidth="1"/>
    <col min="2" max="2" width="15.85546875" style="22" hidden="1" customWidth="1"/>
    <col min="3" max="4" width="15.85546875" style="154" customWidth="1"/>
    <col min="5" max="5" width="1.42578125" style="22" customWidth="1"/>
    <col min="6" max="6" width="15.85546875" style="22" hidden="1" customWidth="1"/>
    <col min="7" max="7" width="15.85546875" style="154" customWidth="1"/>
    <col min="8" max="8" width="16.28515625" style="154" customWidth="1"/>
    <col min="9" max="16384" width="8.85546875" style="22"/>
  </cols>
  <sheetData>
    <row r="1" spans="1:8" ht="15" x14ac:dyDescent="0.25">
      <c r="A1" s="39" t="s">
        <v>79</v>
      </c>
    </row>
    <row r="2" spans="1:8" ht="15" x14ac:dyDescent="0.25">
      <c r="B2" s="272"/>
      <c r="C2" s="272"/>
      <c r="D2" s="273"/>
      <c r="F2" s="272"/>
      <c r="G2" s="272"/>
      <c r="H2" s="273"/>
    </row>
    <row r="3" spans="1:8" ht="14.45" customHeight="1" x14ac:dyDescent="0.25">
      <c r="B3" s="204" t="s">
        <v>80</v>
      </c>
      <c r="C3" s="214" t="s">
        <v>81</v>
      </c>
      <c r="D3" s="214" t="s">
        <v>80</v>
      </c>
      <c r="F3" s="204" t="s">
        <v>80</v>
      </c>
      <c r="G3" s="214" t="s">
        <v>81</v>
      </c>
      <c r="H3" s="214" t="s">
        <v>80</v>
      </c>
    </row>
    <row r="4" spans="1:8" ht="45" x14ac:dyDescent="0.25">
      <c r="B4" s="151" t="s">
        <v>82</v>
      </c>
      <c r="C4" s="219" t="s">
        <v>83</v>
      </c>
      <c r="D4" s="219" t="s">
        <v>83</v>
      </c>
      <c r="E4" s="220"/>
      <c r="F4" s="151" t="s">
        <v>82</v>
      </c>
      <c r="G4" s="219" t="s">
        <v>83</v>
      </c>
      <c r="H4" s="219" t="s">
        <v>83</v>
      </c>
    </row>
    <row r="5" spans="1:8" ht="15" x14ac:dyDescent="0.2">
      <c r="A5" s="164" t="s">
        <v>75</v>
      </c>
      <c r="B5" s="218"/>
      <c r="C5" s="215"/>
      <c r="D5" s="215"/>
      <c r="E5" s="156"/>
      <c r="F5" s="184"/>
      <c r="G5" s="189"/>
      <c r="H5" s="232"/>
    </row>
    <row r="6" spans="1:8" x14ac:dyDescent="0.2">
      <c r="A6" s="84" t="s">
        <v>60</v>
      </c>
      <c r="B6" s="178">
        <v>0.12</v>
      </c>
      <c r="C6" s="179">
        <v>0.24047813497661269</v>
      </c>
      <c r="D6" s="179">
        <v>0.24444589365679728</v>
      </c>
      <c r="F6" s="178">
        <v>0.11</v>
      </c>
      <c r="G6" s="189">
        <v>0.24739468364367792</v>
      </c>
      <c r="H6" s="178">
        <v>0.24845442561919973</v>
      </c>
    </row>
    <row r="7" spans="1:8" x14ac:dyDescent="0.2">
      <c r="A7" s="85" t="s">
        <v>61</v>
      </c>
      <c r="B7" s="178">
        <v>0.2</v>
      </c>
      <c r="C7" s="179">
        <v>0.75421443020903545</v>
      </c>
      <c r="D7" s="179">
        <v>0.64598397498534277</v>
      </c>
      <c r="F7" s="178">
        <v>0.2</v>
      </c>
      <c r="G7" s="189">
        <v>0.75658871126325022</v>
      </c>
      <c r="H7" s="178">
        <v>0.64793727274712887</v>
      </c>
    </row>
    <row r="8" spans="1:8" x14ac:dyDescent="0.2">
      <c r="A8" s="85" t="s">
        <v>62</v>
      </c>
      <c r="B8" s="178">
        <v>-0.35</v>
      </c>
      <c r="C8" s="181" t="s">
        <v>84</v>
      </c>
      <c r="D8" s="181" t="s">
        <v>84</v>
      </c>
      <c r="F8" s="178">
        <v>-0.35</v>
      </c>
      <c r="G8" s="230" t="s">
        <v>84</v>
      </c>
      <c r="H8" s="180" t="s">
        <v>84</v>
      </c>
    </row>
    <row r="9" spans="1:8" x14ac:dyDescent="0.2">
      <c r="A9" s="86" t="s">
        <v>63</v>
      </c>
      <c r="B9" s="182">
        <v>0.09</v>
      </c>
      <c r="C9" s="183">
        <v>8.8149058923673113E-2</v>
      </c>
      <c r="D9" s="183">
        <v>0.12397130782918124</v>
      </c>
      <c r="F9" s="182">
        <v>0.09</v>
      </c>
      <c r="G9" s="231">
        <v>9.6198283945030647E-2</v>
      </c>
      <c r="H9" s="182">
        <v>0.12854248418106573</v>
      </c>
    </row>
    <row r="10" spans="1:8" x14ac:dyDescent="0.2">
      <c r="A10" s="87"/>
      <c r="B10" s="178"/>
      <c r="C10" s="179"/>
      <c r="D10" s="179"/>
      <c r="F10" s="178"/>
      <c r="G10" s="189"/>
      <c r="H10" s="178"/>
    </row>
    <row r="11" spans="1:8" x14ac:dyDescent="0.2">
      <c r="A11" s="87" t="s">
        <v>64</v>
      </c>
      <c r="B11" s="178"/>
      <c r="C11" s="179"/>
      <c r="D11" s="179"/>
      <c r="F11" s="178"/>
      <c r="G11" s="189"/>
      <c r="H11" s="178"/>
    </row>
    <row r="12" spans="1:8" x14ac:dyDescent="0.2">
      <c r="A12" s="88" t="s">
        <v>65</v>
      </c>
      <c r="B12" s="178">
        <v>0.13</v>
      </c>
      <c r="C12" s="179">
        <v>2.1079453324067562E-2</v>
      </c>
      <c r="D12" s="179">
        <v>3.6806445705914639E-2</v>
      </c>
      <c r="F12" s="178">
        <v>0.13</v>
      </c>
      <c r="G12" s="189">
        <v>3.328752478464822E-2</v>
      </c>
      <c r="H12" s="178">
        <v>4.3978686647867124E-2</v>
      </c>
    </row>
    <row r="13" spans="1:8" x14ac:dyDescent="0.2">
      <c r="A13" s="89" t="s">
        <v>66</v>
      </c>
      <c r="B13" s="178">
        <v>0.09</v>
      </c>
      <c r="C13" s="179">
        <v>8.1613058089294283E-2</v>
      </c>
      <c r="D13" s="179">
        <v>0.19042262574321067</v>
      </c>
      <c r="F13" s="178">
        <v>0.09</v>
      </c>
      <c r="G13" s="189">
        <v>8.7234491007613615E-2</v>
      </c>
      <c r="H13" s="178">
        <v>0.19293891020256793</v>
      </c>
    </row>
    <row r="14" spans="1:8" x14ac:dyDescent="0.2">
      <c r="A14" s="88" t="s">
        <v>67</v>
      </c>
      <c r="B14" s="178">
        <v>-0.01</v>
      </c>
      <c r="C14" s="179">
        <v>0.26812918951858622</v>
      </c>
      <c r="D14" s="179">
        <v>0.31862745098039219</v>
      </c>
      <c r="F14" s="178">
        <v>-0.01</v>
      </c>
      <c r="G14" s="189">
        <v>0.26980441260424048</v>
      </c>
      <c r="H14" s="178">
        <v>0.31845073082239522</v>
      </c>
    </row>
    <row r="15" spans="1:8" x14ac:dyDescent="0.2">
      <c r="A15" s="88" t="s">
        <v>68</v>
      </c>
      <c r="B15" s="178">
        <v>0.01</v>
      </c>
      <c r="C15" s="179">
        <v>0.13585746102449908</v>
      </c>
      <c r="D15" s="179">
        <v>-0.11117166212534048</v>
      </c>
      <c r="F15" s="178">
        <v>0.01</v>
      </c>
      <c r="G15" s="189">
        <v>0.14918262854666026</v>
      </c>
      <c r="H15" s="178">
        <v>-0.10425616439081496</v>
      </c>
    </row>
    <row r="16" spans="1:8" x14ac:dyDescent="0.2">
      <c r="A16" s="90" t="s">
        <v>69</v>
      </c>
      <c r="B16" s="182">
        <v>0.09</v>
      </c>
      <c r="C16" s="183">
        <v>8.8149058923673557E-2</v>
      </c>
      <c r="D16" s="183">
        <v>0.12397130782918153</v>
      </c>
      <c r="F16" s="182">
        <v>0.09</v>
      </c>
      <c r="G16" s="231">
        <v>9.6198283945024499E-2</v>
      </c>
      <c r="H16" s="182">
        <v>0.12854248418106209</v>
      </c>
    </row>
    <row r="17" spans="1:14" x14ac:dyDescent="0.2">
      <c r="A17" s="91"/>
      <c r="B17" s="178"/>
      <c r="C17" s="179"/>
      <c r="D17" s="179"/>
      <c r="F17" s="178"/>
      <c r="G17" s="189"/>
      <c r="H17" s="178"/>
    </row>
    <row r="18" spans="1:14" x14ac:dyDescent="0.2">
      <c r="A18" s="91" t="s">
        <v>70</v>
      </c>
      <c r="B18" s="178">
        <v>0.11</v>
      </c>
      <c r="C18" s="179">
        <v>0.26791436963983128</v>
      </c>
      <c r="D18" s="179">
        <v>0.23430646137214373</v>
      </c>
      <c r="F18" s="178">
        <v>0.11</v>
      </c>
      <c r="G18" s="189">
        <v>0.27403320445119711</v>
      </c>
      <c r="H18" s="178">
        <v>0.23809507664968657</v>
      </c>
    </row>
    <row r="19" spans="1:14" x14ac:dyDescent="0.2">
      <c r="A19" s="91" t="s">
        <v>61</v>
      </c>
      <c r="B19" s="178">
        <v>0.2</v>
      </c>
      <c r="C19" s="179">
        <v>0.75421443020903545</v>
      </c>
      <c r="D19" s="179">
        <v>0.64598397498534277</v>
      </c>
      <c r="F19" s="178">
        <v>0.2</v>
      </c>
      <c r="G19" s="189">
        <v>0.75658871126325022</v>
      </c>
      <c r="H19" s="178">
        <v>0.64793727274712887</v>
      </c>
    </row>
    <row r="20" spans="1:14" ht="15" x14ac:dyDescent="0.25">
      <c r="A20" s="92" t="s">
        <v>71</v>
      </c>
      <c r="B20" s="182">
        <v>0.09</v>
      </c>
      <c r="C20" s="183">
        <v>0.11007173671706261</v>
      </c>
      <c r="D20" s="183">
        <v>0.1047401522317716</v>
      </c>
      <c r="E20" s="177"/>
      <c r="F20" s="182">
        <v>0.08</v>
      </c>
      <c r="G20" s="231">
        <v>0.11758430645820384</v>
      </c>
      <c r="H20" s="182">
        <v>0.10920644232934928</v>
      </c>
    </row>
    <row r="21" spans="1:14" x14ac:dyDescent="0.2">
      <c r="A21" s="91"/>
      <c r="B21" s="178"/>
      <c r="C21" s="179"/>
      <c r="D21" s="179"/>
      <c r="F21" s="178"/>
      <c r="G21" s="189"/>
      <c r="H21" s="178"/>
    </row>
    <row r="22" spans="1:14" x14ac:dyDescent="0.2">
      <c r="A22" s="92" t="s">
        <v>22</v>
      </c>
      <c r="B22" s="182">
        <v>0.11</v>
      </c>
      <c r="C22" s="183">
        <v>-5.012946972820171E-2</v>
      </c>
      <c r="D22" s="183">
        <v>0.30678017117802886</v>
      </c>
      <c r="F22" s="182">
        <v>0.1</v>
      </c>
      <c r="G22" s="231">
        <v>-4.0273445327386179E-2</v>
      </c>
      <c r="H22" s="182">
        <v>0.31171226571561417</v>
      </c>
    </row>
    <row r="23" spans="1:14" x14ac:dyDescent="0.2">
      <c r="B23" s="178"/>
      <c r="C23" s="179"/>
      <c r="D23" s="179"/>
      <c r="F23" s="178"/>
      <c r="G23" s="179"/>
      <c r="H23" s="179"/>
    </row>
    <row r="24" spans="1:14" ht="15" x14ac:dyDescent="0.2">
      <c r="A24" s="164" t="s">
        <v>2</v>
      </c>
      <c r="B24" s="178"/>
      <c r="C24" s="179"/>
      <c r="D24" s="179"/>
      <c r="E24" s="20"/>
      <c r="F24" s="178"/>
      <c r="G24" s="179"/>
      <c r="H24" s="179"/>
      <c r="I24" s="122"/>
      <c r="J24" s="122"/>
      <c r="K24" s="122"/>
      <c r="L24" s="122"/>
      <c r="M24" s="122"/>
      <c r="N24" s="122"/>
    </row>
    <row r="25" spans="1:14" x14ac:dyDescent="0.2">
      <c r="A25" s="84" t="s">
        <v>60</v>
      </c>
      <c r="B25" s="178">
        <v>0.14000000000000001</v>
      </c>
      <c r="C25" s="179">
        <v>0.10097822656989605</v>
      </c>
      <c r="D25" s="179">
        <v>0.15811421290397312</v>
      </c>
      <c r="F25" s="178">
        <v>0.14000000000000001</v>
      </c>
      <c r="G25" s="179">
        <v>0.14725447778204243</v>
      </c>
      <c r="H25" s="179">
        <v>0.13412993977478105</v>
      </c>
    </row>
    <row r="26" spans="1:14" x14ac:dyDescent="0.2">
      <c r="A26" s="85" t="s">
        <v>61</v>
      </c>
      <c r="B26" s="178">
        <v>0.25</v>
      </c>
      <c r="C26" s="179">
        <v>0.62100456621004574</v>
      </c>
      <c r="D26" s="179">
        <v>0.3763837638376385</v>
      </c>
      <c r="F26" s="178">
        <v>0.28000000000000003</v>
      </c>
      <c r="G26" s="179">
        <v>0.69827394374299379</v>
      </c>
      <c r="H26" s="179">
        <v>0.32571688513515434</v>
      </c>
    </row>
    <row r="27" spans="1:14" x14ac:dyDescent="0.2">
      <c r="A27" s="85" t="s">
        <v>62</v>
      </c>
      <c r="B27" s="181" t="s">
        <v>84</v>
      </c>
      <c r="C27" s="181" t="s">
        <v>84</v>
      </c>
      <c r="D27" s="181" t="s">
        <v>84</v>
      </c>
      <c r="F27" s="181" t="s">
        <v>84</v>
      </c>
      <c r="G27" s="181" t="s">
        <v>84</v>
      </c>
      <c r="H27" s="181" t="s">
        <v>84</v>
      </c>
    </row>
    <row r="28" spans="1:14" x14ac:dyDescent="0.2">
      <c r="A28" s="86" t="s">
        <v>63</v>
      </c>
      <c r="B28" s="182">
        <v>0.14000000000000001</v>
      </c>
      <c r="C28" s="183">
        <v>5.0620181025813012E-2</v>
      </c>
      <c r="D28" s="183">
        <v>0.13079470198675489</v>
      </c>
      <c r="F28" s="182">
        <v>0.13</v>
      </c>
      <c r="G28" s="183">
        <v>9.3898419918867007E-2</v>
      </c>
      <c r="H28" s="183">
        <v>0.10960617566178329</v>
      </c>
    </row>
    <row r="29" spans="1:14" x14ac:dyDescent="0.2">
      <c r="A29" s="87"/>
      <c r="B29" s="178"/>
      <c r="C29" s="179"/>
      <c r="D29" s="179"/>
      <c r="F29" s="178"/>
      <c r="G29" s="179"/>
      <c r="H29" s="179"/>
    </row>
    <row r="30" spans="1:14" x14ac:dyDescent="0.2">
      <c r="A30" s="87" t="s">
        <v>64</v>
      </c>
      <c r="B30" s="178"/>
      <c r="C30" s="179"/>
      <c r="D30" s="179"/>
      <c r="F30" s="178"/>
      <c r="G30" s="179"/>
      <c r="H30" s="179"/>
    </row>
    <row r="31" spans="1:14" x14ac:dyDescent="0.2">
      <c r="A31" s="88" t="s">
        <v>65</v>
      </c>
      <c r="B31" s="178">
        <v>0.16</v>
      </c>
      <c r="C31" s="179">
        <v>0.23167155425219937</v>
      </c>
      <c r="D31" s="179">
        <v>0.30723192019950135</v>
      </c>
      <c r="F31" s="178">
        <v>0.16</v>
      </c>
      <c r="G31" s="179">
        <v>0.27934015970670284</v>
      </c>
      <c r="H31" s="179">
        <v>0.27373092154321321</v>
      </c>
    </row>
    <row r="32" spans="1:14" x14ac:dyDescent="0.2">
      <c r="A32" s="89" t="s">
        <v>66</v>
      </c>
      <c r="B32" s="178">
        <v>0.12</v>
      </c>
      <c r="C32" s="179">
        <v>-0.11121951219512201</v>
      </c>
      <c r="D32" s="179">
        <v>3.3138401559454189E-2</v>
      </c>
      <c r="F32" s="178">
        <v>0.11</v>
      </c>
      <c r="G32" s="179">
        <v>-7.0880276113387125E-2</v>
      </c>
      <c r="H32" s="179">
        <v>1.7711733462489693E-2</v>
      </c>
    </row>
    <row r="33" spans="1:8" x14ac:dyDescent="0.2">
      <c r="A33" s="88" t="s">
        <v>67</v>
      </c>
      <c r="B33" s="178">
        <v>0.21</v>
      </c>
      <c r="C33" s="179">
        <v>0.18483412322274886</v>
      </c>
      <c r="D33" s="179">
        <v>0.12443292287751126</v>
      </c>
      <c r="F33" s="178">
        <v>0.18</v>
      </c>
      <c r="G33" s="179">
        <v>0.23157096167648478</v>
      </c>
      <c r="H33" s="179">
        <v>0.11095121707944301</v>
      </c>
    </row>
    <row r="34" spans="1:8" x14ac:dyDescent="0.2">
      <c r="A34" s="88" t="s">
        <v>68</v>
      </c>
      <c r="B34" s="178">
        <v>0.09</v>
      </c>
      <c r="C34" s="179">
        <v>-1.5552099533437015E-2</v>
      </c>
      <c r="D34" s="179">
        <v>7.7055779183438797E-2</v>
      </c>
      <c r="F34" s="178">
        <v>0.09</v>
      </c>
      <c r="G34" s="179">
        <v>2.4192873464946984E-2</v>
      </c>
      <c r="H34" s="179">
        <v>5.4172514558817303E-2</v>
      </c>
    </row>
    <row r="35" spans="1:8" x14ac:dyDescent="0.2">
      <c r="A35" s="90" t="s">
        <v>69</v>
      </c>
      <c r="B35" s="182">
        <v>0.14000000000000001</v>
      </c>
      <c r="C35" s="183">
        <v>5.0620181025812824E-2</v>
      </c>
      <c r="D35" s="183">
        <v>0.13079470198675502</v>
      </c>
      <c r="F35" s="182">
        <v>0.13</v>
      </c>
      <c r="G35" s="183">
        <v>9.3902598258749206E-2</v>
      </c>
      <c r="H35" s="183">
        <v>0.10960774028983056</v>
      </c>
    </row>
    <row r="36" spans="1:8" x14ac:dyDescent="0.2">
      <c r="A36" s="91"/>
      <c r="B36" s="178"/>
      <c r="C36" s="179"/>
      <c r="D36" s="179"/>
      <c r="F36" s="178"/>
      <c r="G36" s="179"/>
      <c r="H36" s="179"/>
    </row>
    <row r="37" spans="1:8" x14ac:dyDescent="0.2">
      <c r="A37" s="91" t="s">
        <v>70</v>
      </c>
      <c r="B37" s="178">
        <v>0.15</v>
      </c>
      <c r="C37" s="179">
        <v>0.15793780687397707</v>
      </c>
      <c r="D37" s="179">
        <v>0.16458820472850097</v>
      </c>
      <c r="F37" s="178">
        <v>0.15</v>
      </c>
      <c r="G37" s="179">
        <v>0.25573470809261156</v>
      </c>
      <c r="H37" s="179">
        <v>0.1481083671103566</v>
      </c>
    </row>
    <row r="38" spans="1:8" x14ac:dyDescent="0.2">
      <c r="A38" s="91" t="s">
        <v>61</v>
      </c>
      <c r="B38" s="178">
        <v>0.25</v>
      </c>
      <c r="C38" s="179">
        <v>0.62100456621004574</v>
      </c>
      <c r="D38" s="179">
        <v>0.3763837638376385</v>
      </c>
      <c r="F38" s="178">
        <v>0.28000000000000003</v>
      </c>
      <c r="G38" s="179">
        <v>0.69827394374299379</v>
      </c>
      <c r="H38" s="179">
        <v>0.32571688513515434</v>
      </c>
    </row>
    <row r="39" spans="1:8" x14ac:dyDescent="0.2">
      <c r="A39" s="92" t="s">
        <v>71</v>
      </c>
      <c r="B39" s="182">
        <v>0.14000000000000001</v>
      </c>
      <c r="C39" s="183">
        <v>0.11235955056179775</v>
      </c>
      <c r="D39" s="183">
        <v>0.1395787944807553</v>
      </c>
      <c r="F39" s="182">
        <v>0.14000000000000001</v>
      </c>
      <c r="G39" s="183">
        <v>0.21016695922311743</v>
      </c>
      <c r="H39" s="183">
        <v>0.12672421104885959</v>
      </c>
    </row>
    <row r="40" spans="1:8" x14ac:dyDescent="0.2">
      <c r="A40" s="91"/>
      <c r="B40" s="178"/>
      <c r="C40" s="179"/>
      <c r="D40" s="179"/>
      <c r="F40" s="178"/>
      <c r="G40" s="179"/>
      <c r="H40" s="179"/>
    </row>
    <row r="41" spans="1:8" x14ac:dyDescent="0.2">
      <c r="A41" s="92" t="s">
        <v>22</v>
      </c>
      <c r="B41" s="182">
        <v>0.2</v>
      </c>
      <c r="C41" s="183">
        <v>-0.21809744779582363</v>
      </c>
      <c r="D41" s="183">
        <v>-8.2720588235293338E-3</v>
      </c>
      <c r="F41" s="182">
        <v>0.12</v>
      </c>
      <c r="G41" s="183">
        <v>-0.18352866883880159</v>
      </c>
      <c r="H41" s="183">
        <v>2.0677270138629456E-2</v>
      </c>
    </row>
    <row r="42" spans="1:8" x14ac:dyDescent="0.2">
      <c r="B42" s="178"/>
      <c r="C42" s="179"/>
      <c r="D42" s="179"/>
      <c r="F42" s="178"/>
      <c r="G42" s="179"/>
      <c r="H42" s="179"/>
    </row>
    <row r="43" spans="1:8" ht="15" x14ac:dyDescent="0.2">
      <c r="A43" s="164" t="s">
        <v>78</v>
      </c>
      <c r="B43" s="178"/>
      <c r="C43" s="179"/>
      <c r="D43" s="179"/>
      <c r="E43" s="20"/>
      <c r="F43" s="178"/>
      <c r="G43" s="179"/>
      <c r="H43" s="179"/>
    </row>
    <row r="44" spans="1:8" x14ac:dyDescent="0.2">
      <c r="A44" s="84" t="s">
        <v>60</v>
      </c>
      <c r="B44" s="178">
        <v>0.09</v>
      </c>
      <c r="C44" s="179">
        <v>-1.7228079197737178E-2</v>
      </c>
      <c r="D44" s="179">
        <v>2.3966036702273347E-2</v>
      </c>
      <c r="F44" s="178">
        <v>0.08</v>
      </c>
      <c r="G44" s="179">
        <v>3.5262626341118111E-2</v>
      </c>
      <c r="H44" s="179">
        <v>3.6543890877931591E-2</v>
      </c>
    </row>
    <row r="45" spans="1:8" x14ac:dyDescent="0.2">
      <c r="A45" s="85" t="s">
        <v>61</v>
      </c>
      <c r="B45" s="178">
        <v>7.0000000000000007E-2</v>
      </c>
      <c r="C45" s="179">
        <v>-0.22368421052631571</v>
      </c>
      <c r="D45" s="179">
        <v>-9.0317642556448613E-2</v>
      </c>
      <c r="F45" s="178">
        <v>0.04</v>
      </c>
      <c r="G45" s="179">
        <v>-0.16680420293721851</v>
      </c>
      <c r="H45" s="179">
        <v>-6.7135249904999042E-2</v>
      </c>
    </row>
    <row r="46" spans="1:8" x14ac:dyDescent="0.2">
      <c r="A46" s="85" t="s">
        <v>62</v>
      </c>
      <c r="B46" s="181" t="s">
        <v>84</v>
      </c>
      <c r="C46" s="181" t="s">
        <v>84</v>
      </c>
      <c r="D46" s="181" t="s">
        <v>84</v>
      </c>
      <c r="F46" s="181" t="s">
        <v>84</v>
      </c>
      <c r="G46" s="181" t="s">
        <v>84</v>
      </c>
      <c r="H46" s="181" t="s">
        <v>84</v>
      </c>
    </row>
    <row r="47" spans="1:8" x14ac:dyDescent="0.2">
      <c r="A47" s="86" t="s">
        <v>63</v>
      </c>
      <c r="B47" s="182">
        <v>0.11</v>
      </c>
      <c r="C47" s="183">
        <v>7.7095808383233641E-2</v>
      </c>
      <c r="D47" s="183">
        <v>8.7651951375559867E-2</v>
      </c>
      <c r="F47" s="182">
        <v>0.1</v>
      </c>
      <c r="G47" s="183">
        <v>0.12783590378952672</v>
      </c>
      <c r="H47" s="183">
        <v>9.4131821707606284E-2</v>
      </c>
    </row>
    <row r="48" spans="1:8" x14ac:dyDescent="0.2">
      <c r="A48" s="87"/>
      <c r="B48" s="178"/>
      <c r="C48" s="179"/>
      <c r="D48" s="179"/>
      <c r="F48" s="178"/>
      <c r="G48" s="179"/>
      <c r="H48" s="179"/>
    </row>
    <row r="49" spans="1:9" x14ac:dyDescent="0.2">
      <c r="A49" s="87" t="s">
        <v>64</v>
      </c>
      <c r="B49" s="178"/>
      <c r="C49" s="179"/>
      <c r="D49" s="179"/>
      <c r="F49" s="178"/>
      <c r="G49" s="179"/>
      <c r="H49" s="179"/>
    </row>
    <row r="50" spans="1:9" x14ac:dyDescent="0.2">
      <c r="A50" s="88" t="s">
        <v>65</v>
      </c>
      <c r="B50" s="178">
        <v>0.14000000000000001</v>
      </c>
      <c r="C50" s="179">
        <v>2.3696682464454975E-2</v>
      </c>
      <c r="D50" s="179">
        <v>1.800831152839779E-2</v>
      </c>
      <c r="F50" s="178">
        <v>0.12</v>
      </c>
      <c r="G50" s="179">
        <v>7.3700670592533268E-2</v>
      </c>
      <c r="H50" s="179">
        <v>2.4125000435345635E-2</v>
      </c>
    </row>
    <row r="51" spans="1:9" x14ac:dyDescent="0.2">
      <c r="A51" s="89" t="s">
        <v>66</v>
      </c>
      <c r="B51" s="178">
        <v>0.16</v>
      </c>
      <c r="C51" s="179">
        <v>0.10782608695652167</v>
      </c>
      <c r="D51" s="179">
        <v>0.16299265197060794</v>
      </c>
      <c r="F51" s="178">
        <v>0.15</v>
      </c>
      <c r="G51" s="179">
        <v>0.16955865916221805</v>
      </c>
      <c r="H51" s="179">
        <v>0.1789442431629957</v>
      </c>
    </row>
    <row r="52" spans="1:9" x14ac:dyDescent="0.2">
      <c r="A52" s="88" t="s">
        <v>67</v>
      </c>
      <c r="B52" s="178">
        <v>-0.16</v>
      </c>
      <c r="C52" s="179">
        <v>0.33980582524271824</v>
      </c>
      <c r="D52" s="179">
        <v>0.55376344086021501</v>
      </c>
      <c r="F52" s="178">
        <v>-0.16</v>
      </c>
      <c r="G52" s="179">
        <v>0.37559491908359527</v>
      </c>
      <c r="H52" s="179">
        <v>0.57176194158489113</v>
      </c>
    </row>
    <row r="53" spans="1:9" x14ac:dyDescent="0.2">
      <c r="A53" s="88" t="s">
        <v>68</v>
      </c>
      <c r="B53" s="178">
        <v>0.05</v>
      </c>
      <c r="C53" s="179">
        <v>0.16748768472906397</v>
      </c>
      <c r="D53" s="179">
        <v>0.18401937046004849</v>
      </c>
      <c r="F53" s="178">
        <v>0.06</v>
      </c>
      <c r="G53" s="179">
        <v>0.21069407104167751</v>
      </c>
      <c r="H53" s="179">
        <v>0.17352421075357202</v>
      </c>
    </row>
    <row r="54" spans="1:9" x14ac:dyDescent="0.2">
      <c r="A54" s="90" t="s">
        <v>69</v>
      </c>
      <c r="B54" s="182">
        <v>0.11</v>
      </c>
      <c r="C54" s="183">
        <v>7.7095808383233627E-2</v>
      </c>
      <c r="D54" s="183">
        <v>8.7651951375559867E-2</v>
      </c>
      <c r="F54" s="182">
        <v>0.1</v>
      </c>
      <c r="G54" s="183">
        <v>0.12783590378952561</v>
      </c>
      <c r="H54" s="183">
        <v>9.4131821707609628E-2</v>
      </c>
    </row>
    <row r="55" spans="1:9" x14ac:dyDescent="0.2">
      <c r="A55" s="91"/>
      <c r="B55" s="178"/>
      <c r="C55" s="179"/>
      <c r="D55" s="179"/>
      <c r="F55" s="178"/>
      <c r="G55" s="179"/>
      <c r="H55" s="179"/>
    </row>
    <row r="56" spans="1:9" x14ac:dyDescent="0.2">
      <c r="A56" s="91" t="s">
        <v>70</v>
      </c>
      <c r="B56" s="178">
        <v>0.1</v>
      </c>
      <c r="C56" s="179">
        <v>-4.2649985783334851E-3</v>
      </c>
      <c r="D56" s="179">
        <v>6.7094726210231463E-3</v>
      </c>
      <c r="F56" s="178">
        <v>0.08</v>
      </c>
      <c r="G56" s="179">
        <v>4.8636992218552305E-2</v>
      </c>
      <c r="H56" s="179">
        <v>1.9258182330431368E-2</v>
      </c>
    </row>
    <row r="57" spans="1:9" x14ac:dyDescent="0.2">
      <c r="A57" s="91" t="s">
        <v>61</v>
      </c>
      <c r="B57" s="178">
        <v>7.0000000000000007E-2</v>
      </c>
      <c r="C57" s="179">
        <v>-0.22368421052631571</v>
      </c>
      <c r="D57" s="179">
        <v>-9.0317642556448613E-2</v>
      </c>
      <c r="F57" s="178">
        <v>0.04</v>
      </c>
      <c r="G57" s="179">
        <v>-0.16680420293721851</v>
      </c>
      <c r="H57" s="179">
        <v>-6.7135249904999042E-2</v>
      </c>
    </row>
    <row r="58" spans="1:9" x14ac:dyDescent="0.2">
      <c r="A58" s="92" t="s">
        <v>71</v>
      </c>
      <c r="B58" s="182">
        <v>0.11</v>
      </c>
      <c r="C58" s="183">
        <v>0.11169056931768843</v>
      </c>
      <c r="D58" s="183">
        <v>6.5431383902721754E-2</v>
      </c>
      <c r="F58" s="182">
        <v>0.1</v>
      </c>
      <c r="G58" s="183">
        <v>0.16252345736825516</v>
      </c>
      <c r="H58" s="183">
        <v>7.1294604074197618E-2</v>
      </c>
    </row>
    <row r="59" spans="1:9" x14ac:dyDescent="0.2">
      <c r="A59" s="91"/>
      <c r="B59" s="178"/>
      <c r="C59" s="179"/>
      <c r="D59" s="179"/>
      <c r="F59" s="178"/>
      <c r="G59" s="179"/>
      <c r="H59" s="179"/>
    </row>
    <row r="60" spans="1:9" x14ac:dyDescent="0.2">
      <c r="A60" s="92" t="s">
        <v>22</v>
      </c>
      <c r="B60" s="182">
        <v>0.04</v>
      </c>
      <c r="C60" s="183">
        <v>-0.13746630727762807</v>
      </c>
      <c r="D60" s="183">
        <v>0.3435419440745674</v>
      </c>
      <c r="F60" s="182">
        <v>0.03</v>
      </c>
      <c r="G60" s="183">
        <v>-8.8073750493760747E-2</v>
      </c>
      <c r="H60" s="183">
        <v>0.35469772116007303</v>
      </c>
    </row>
    <row r="61" spans="1:9" x14ac:dyDescent="0.2">
      <c r="B61" s="118"/>
      <c r="C61" s="179"/>
      <c r="D61" s="179"/>
      <c r="F61" s="118"/>
      <c r="G61" s="179"/>
      <c r="H61" s="179"/>
    </row>
    <row r="62" spans="1:9" ht="15" x14ac:dyDescent="0.2">
      <c r="A62" s="164" t="s">
        <v>0</v>
      </c>
      <c r="B62" s="118"/>
      <c r="C62" s="179"/>
      <c r="D62" s="179"/>
      <c r="E62" s="20"/>
      <c r="F62" s="118"/>
      <c r="G62" s="179"/>
      <c r="H62" s="179"/>
    </row>
    <row r="63" spans="1:9" x14ac:dyDescent="0.2">
      <c r="A63" s="25" t="s">
        <v>86</v>
      </c>
      <c r="B63" s="120"/>
      <c r="C63" s="184"/>
      <c r="D63" s="184"/>
      <c r="E63" s="20"/>
      <c r="F63" s="119"/>
      <c r="G63" s="184"/>
      <c r="H63" s="178"/>
    </row>
    <row r="64" spans="1:9" x14ac:dyDescent="0.2">
      <c r="A64" s="114" t="s">
        <v>60</v>
      </c>
      <c r="B64" s="178">
        <v>0.11</v>
      </c>
      <c r="C64" s="178">
        <v>0.17011740634286515</v>
      </c>
      <c r="D64" s="178">
        <v>0.18717774664567627</v>
      </c>
      <c r="E64" s="120"/>
      <c r="F64" s="178">
        <v>0.11</v>
      </c>
      <c r="G64" s="178">
        <v>0.19119170310079778</v>
      </c>
      <c r="H64" s="178">
        <v>0.188484480040641</v>
      </c>
      <c r="I64" s="154"/>
    </row>
    <row r="65" spans="1:9" x14ac:dyDescent="0.2">
      <c r="A65" s="114" t="s">
        <v>61</v>
      </c>
      <c r="B65" s="178">
        <v>0.16</v>
      </c>
      <c r="C65" s="178">
        <v>0.47739150193137903</v>
      </c>
      <c r="D65" s="178">
        <v>0.39605481472377524</v>
      </c>
      <c r="E65" s="120"/>
      <c r="F65" s="178">
        <v>0.15</v>
      </c>
      <c r="G65" s="178">
        <v>0.49592384415447288</v>
      </c>
      <c r="H65" s="178">
        <v>0.39917641137212212</v>
      </c>
      <c r="I65" s="190"/>
    </row>
    <row r="66" spans="1:9" x14ac:dyDescent="0.2">
      <c r="A66" s="114" t="s">
        <v>62</v>
      </c>
      <c r="B66" s="178">
        <v>-0.23</v>
      </c>
      <c r="C66" s="180" t="s">
        <v>84</v>
      </c>
      <c r="D66" s="180" t="s">
        <v>84</v>
      </c>
      <c r="E66" s="123"/>
      <c r="F66" s="178">
        <v>-0.24</v>
      </c>
      <c r="G66" s="180" t="s">
        <v>84</v>
      </c>
      <c r="H66" s="180" t="s">
        <v>84</v>
      </c>
      <c r="I66" s="154"/>
    </row>
    <row r="67" spans="1:9" ht="15" thickBot="1" x14ac:dyDescent="0.25">
      <c r="A67" s="116" t="s">
        <v>63</v>
      </c>
      <c r="B67" s="185">
        <v>0.1</v>
      </c>
      <c r="C67" s="185">
        <v>7.9430613754005036E-2</v>
      </c>
      <c r="D67" s="185">
        <v>0.11857588631151531</v>
      </c>
      <c r="E67" s="120"/>
      <c r="F67" s="185">
        <v>0.1</v>
      </c>
      <c r="G67" s="185">
        <v>0.10102488183939456</v>
      </c>
      <c r="H67" s="185">
        <v>0.1195089837188508</v>
      </c>
      <c r="I67" s="154"/>
    </row>
    <row r="68" spans="1:9" ht="15" thickTop="1" x14ac:dyDescent="0.2">
      <c r="A68" s="87"/>
      <c r="B68" s="178"/>
      <c r="C68" s="178"/>
      <c r="D68" s="178"/>
      <c r="E68" s="120"/>
      <c r="F68" s="178"/>
      <c r="G68" s="178"/>
      <c r="H68" s="178"/>
      <c r="I68" s="154"/>
    </row>
    <row r="69" spans="1:9" x14ac:dyDescent="0.2">
      <c r="A69" s="87" t="s">
        <v>64</v>
      </c>
      <c r="B69" s="178"/>
      <c r="C69" s="178"/>
      <c r="D69" s="178"/>
      <c r="E69" s="120"/>
      <c r="F69" s="178"/>
      <c r="G69" s="178"/>
      <c r="H69" s="178"/>
      <c r="I69" s="154"/>
    </row>
    <row r="70" spans="1:9" x14ac:dyDescent="0.2">
      <c r="A70" s="114" t="s">
        <v>65</v>
      </c>
      <c r="B70" s="178">
        <v>0.14000000000000001</v>
      </c>
      <c r="C70" s="178">
        <v>4.3218184537161447E-2</v>
      </c>
      <c r="D70" s="178">
        <v>5.3686960016073905E-2</v>
      </c>
      <c r="E70" s="120"/>
      <c r="F70" s="178">
        <v>0.13</v>
      </c>
      <c r="G70" s="178">
        <v>6.8995149229977557E-2</v>
      </c>
      <c r="H70" s="178">
        <v>5.7963328174631339E-2</v>
      </c>
      <c r="I70" s="154"/>
    </row>
    <row r="71" spans="1:9" x14ac:dyDescent="0.2">
      <c r="A71" s="114" t="s">
        <v>66</v>
      </c>
      <c r="B71" s="178">
        <v>0.1</v>
      </c>
      <c r="C71" s="178">
        <v>4.9947970863683779E-2</v>
      </c>
      <c r="D71" s="178">
        <v>0.16349648655197471</v>
      </c>
      <c r="E71" s="120"/>
      <c r="F71" s="178">
        <v>0.1</v>
      </c>
      <c r="G71" s="178">
        <v>6.7060400030369963E-2</v>
      </c>
      <c r="H71" s="178">
        <v>0.16344878551129408</v>
      </c>
      <c r="I71" s="154"/>
    </row>
    <row r="72" spans="1:9" x14ac:dyDescent="0.2">
      <c r="A72" s="114" t="s">
        <v>67</v>
      </c>
      <c r="B72" s="178">
        <v>0.01</v>
      </c>
      <c r="C72" s="178">
        <v>0.25282258064516161</v>
      </c>
      <c r="D72" s="178">
        <v>0.29588116137744769</v>
      </c>
      <c r="E72" s="120"/>
      <c r="F72" s="178">
        <v>0.01</v>
      </c>
      <c r="G72" s="178">
        <v>0.26872726495567206</v>
      </c>
      <c r="H72" s="178">
        <v>0.29282730658715667</v>
      </c>
      <c r="I72" s="154"/>
    </row>
    <row r="73" spans="1:9" x14ac:dyDescent="0.2">
      <c r="A73" s="114" t="s">
        <v>68</v>
      </c>
      <c r="B73" s="178">
        <v>0.05</v>
      </c>
      <c r="C73" s="178">
        <v>6.5637065637065631E-2</v>
      </c>
      <c r="D73" s="178">
        <v>1.8636363636363611E-2</v>
      </c>
      <c r="E73" s="120"/>
      <c r="F73" s="178">
        <v>0.05</v>
      </c>
      <c r="G73" s="178">
        <v>9.643575823368819E-2</v>
      </c>
      <c r="H73" s="178">
        <v>1.2067899009905318E-2</v>
      </c>
      <c r="I73" s="154"/>
    </row>
    <row r="74" spans="1:9" ht="15" thickBot="1" x14ac:dyDescent="0.25">
      <c r="A74" s="116" t="s">
        <v>69</v>
      </c>
      <c r="B74" s="185">
        <v>0.1</v>
      </c>
      <c r="C74" s="185">
        <v>7.9430613754005328E-2</v>
      </c>
      <c r="D74" s="185">
        <v>0.11857588631151533</v>
      </c>
      <c r="E74" s="120"/>
      <c r="F74" s="185">
        <v>0.1</v>
      </c>
      <c r="G74" s="185">
        <v>0.1010256639559392</v>
      </c>
      <c r="H74" s="185">
        <v>0.11950922491965676</v>
      </c>
      <c r="I74" s="154"/>
    </row>
    <row r="75" spans="1:9" ht="15" thickTop="1" x14ac:dyDescent="0.2">
      <c r="A75" s="111"/>
      <c r="B75" s="178"/>
      <c r="C75" s="178"/>
      <c r="D75" s="178"/>
      <c r="E75" s="120"/>
      <c r="F75" s="178"/>
      <c r="G75" s="178"/>
      <c r="H75" s="178"/>
      <c r="I75" s="154"/>
    </row>
    <row r="76" spans="1:9" x14ac:dyDescent="0.2">
      <c r="A76" s="111" t="s">
        <v>41</v>
      </c>
      <c r="B76" s="178"/>
      <c r="C76" s="178"/>
      <c r="D76" s="178"/>
      <c r="E76" s="120"/>
      <c r="F76" s="178"/>
      <c r="G76" s="178"/>
      <c r="H76" s="178"/>
      <c r="I76" s="154"/>
    </row>
    <row r="77" spans="1:9" ht="28.5" x14ac:dyDescent="0.2">
      <c r="A77" s="115" t="s">
        <v>87</v>
      </c>
      <c r="B77" s="178">
        <v>7.0000000000000007E-2</v>
      </c>
      <c r="C77" s="178">
        <v>0.10018250459742607</v>
      </c>
      <c r="D77" s="178">
        <v>9.1536144787040252E-2</v>
      </c>
      <c r="E77" s="120"/>
      <c r="F77" s="178">
        <v>7.0000000000000007E-2</v>
      </c>
      <c r="G77" s="178">
        <v>0.1230117586561376</v>
      </c>
      <c r="H77" s="178">
        <v>9.2333732033297838E-2</v>
      </c>
      <c r="I77" s="154"/>
    </row>
    <row r="78" spans="1:9" x14ac:dyDescent="0.2">
      <c r="A78" s="113" t="s">
        <v>88</v>
      </c>
      <c r="B78" s="178">
        <v>0.16</v>
      </c>
      <c r="C78" s="178">
        <v>0.47739150193137903</v>
      </c>
      <c r="D78" s="178">
        <v>0.39605481472377524</v>
      </c>
      <c r="E78" s="120"/>
      <c r="F78" s="178">
        <v>0.15</v>
      </c>
      <c r="G78" s="178">
        <v>0.49592384415447288</v>
      </c>
      <c r="H78" s="178">
        <v>0.39917641137212212</v>
      </c>
      <c r="I78" s="154"/>
    </row>
    <row r="79" spans="1:9" x14ac:dyDescent="0.2">
      <c r="A79" s="113" t="s">
        <v>44</v>
      </c>
      <c r="B79" s="178">
        <v>0.04</v>
      </c>
      <c r="C79" s="178">
        <v>-7.7319587628865254E-3</v>
      </c>
      <c r="D79" s="178">
        <v>7.1692535107169164E-2</v>
      </c>
      <c r="E79" s="120"/>
      <c r="F79" s="178">
        <v>0.04</v>
      </c>
      <c r="G79" s="178">
        <v>3.1680707125615118E-3</v>
      </c>
      <c r="H79" s="178">
        <v>6.5794206198882182E-2</v>
      </c>
      <c r="I79" s="154"/>
    </row>
    <row r="80" spans="1:9" x14ac:dyDescent="0.2">
      <c r="A80" s="113" t="s">
        <v>45</v>
      </c>
      <c r="B80" s="178">
        <v>-0.11</v>
      </c>
      <c r="C80" s="180">
        <v>-0.93670886075949367</v>
      </c>
      <c r="D80" s="180">
        <v>-0.8666666666666667</v>
      </c>
      <c r="E80" s="123"/>
      <c r="F80" s="178">
        <v>-0.08</v>
      </c>
      <c r="G80" s="180">
        <v>-0.9308264755397927</v>
      </c>
      <c r="H80" s="180">
        <v>-0.86871409715059777</v>
      </c>
      <c r="I80" s="154"/>
    </row>
    <row r="81" spans="1:9" ht="15" thickBot="1" x14ac:dyDescent="0.25">
      <c r="A81" s="116" t="s">
        <v>13</v>
      </c>
      <c r="B81" s="185">
        <v>0.09</v>
      </c>
      <c r="C81" s="185">
        <v>0.17026577472469581</v>
      </c>
      <c r="D81" s="185">
        <v>0.15677439024135215</v>
      </c>
      <c r="E81" s="120"/>
      <c r="F81" s="185">
        <v>0.08</v>
      </c>
      <c r="G81" s="185">
        <v>0.19159679540688948</v>
      </c>
      <c r="H81" s="185">
        <v>0.15775175818907788</v>
      </c>
      <c r="I81" s="154"/>
    </row>
    <row r="82" spans="1:9" ht="15" thickTop="1" x14ac:dyDescent="0.2">
      <c r="A82" s="111"/>
      <c r="B82" s="178"/>
      <c r="C82" s="178"/>
      <c r="D82" s="178"/>
      <c r="E82" s="120"/>
      <c r="F82" s="178"/>
      <c r="G82" s="178"/>
      <c r="H82" s="178"/>
      <c r="I82" s="154"/>
    </row>
    <row r="83" spans="1:9" x14ac:dyDescent="0.2">
      <c r="A83" s="112" t="s">
        <v>89</v>
      </c>
      <c r="B83" s="178">
        <v>-0.46</v>
      </c>
      <c r="C83" s="178">
        <v>0.16207941050047009</v>
      </c>
      <c r="D83" s="178">
        <v>-1.0736215982062549</v>
      </c>
      <c r="E83" s="120"/>
      <c r="F83" s="179">
        <v>-0.44</v>
      </c>
      <c r="G83" s="178">
        <v>0.16940767031737994</v>
      </c>
      <c r="H83" s="178">
        <v>-1.0939793104801414</v>
      </c>
      <c r="I83" s="154"/>
    </row>
    <row r="84" spans="1:9" x14ac:dyDescent="0.2">
      <c r="A84" s="117" t="s">
        <v>22</v>
      </c>
      <c r="B84" s="186">
        <v>0.11</v>
      </c>
      <c r="C84" s="186">
        <v>-0.11659247191317069</v>
      </c>
      <c r="D84" s="186">
        <v>0.24714559505761349</v>
      </c>
      <c r="E84" s="120"/>
      <c r="F84" s="186">
        <v>0.09</v>
      </c>
      <c r="G84" s="186">
        <v>-9.3843896523886111E-2</v>
      </c>
      <c r="H84" s="186">
        <v>0.25706567036779865</v>
      </c>
      <c r="I84" s="154"/>
    </row>
    <row r="85" spans="1:9" x14ac:dyDescent="0.2">
      <c r="B85" s="154"/>
    </row>
  </sheetData>
  <mergeCells count="2">
    <mergeCell ref="B2:D2"/>
    <mergeCell ref="F2:H2"/>
  </mergeCells>
  <pageMargins left="0.25" right="0.25" top="0.75" bottom="0.75" header="0.3" footer="0.3"/>
  <pageSetup scale="4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E32"/>
  <sheetViews>
    <sheetView showGridLines="0" zoomScaleNormal="100" workbookViewId="0">
      <pane xSplit="1" ySplit="7" topLeftCell="B13" activePane="bottomRight" state="frozen"/>
      <selection pane="topRight" activeCell="B1" sqref="B1"/>
      <selection pane="bottomLeft" activeCell="A8" sqref="A8"/>
      <selection pane="bottomRight" activeCell="B1" sqref="B1:B1048576"/>
    </sheetView>
  </sheetViews>
  <sheetFormatPr defaultColWidth="9.140625" defaultRowHeight="14.25" outlineLevelCol="1" x14ac:dyDescent="0.2"/>
  <cols>
    <col min="1" max="1" width="54.85546875" style="158" customWidth="1"/>
    <col min="2" max="2" width="21.42578125" style="156" hidden="1" customWidth="1" outlineLevel="1"/>
    <col min="3" max="3" width="21.42578125" style="156" customWidth="1" collapsed="1"/>
    <col min="4" max="4" width="21.7109375" style="156" hidden="1" customWidth="1" outlineLevel="1"/>
    <col min="5" max="5" width="21.42578125" style="156" customWidth="1" collapsed="1"/>
    <col min="6" max="16384" width="9.140625" style="156"/>
  </cols>
  <sheetData>
    <row r="1" spans="1:5" ht="15" x14ac:dyDescent="0.25">
      <c r="A1" s="39" t="s">
        <v>90</v>
      </c>
    </row>
    <row r="2" spans="1:5" x14ac:dyDescent="0.2">
      <c r="A2" s="46" t="s">
        <v>36</v>
      </c>
    </row>
    <row r="3" spans="1:5" x14ac:dyDescent="0.2">
      <c r="A3" s="46"/>
    </row>
    <row r="4" spans="1:5" ht="15" x14ac:dyDescent="0.2">
      <c r="A4" s="165" t="s">
        <v>91</v>
      </c>
    </row>
    <row r="5" spans="1:5" x14ac:dyDescent="0.2">
      <c r="A5" s="156"/>
      <c r="B5" s="20" t="s">
        <v>92</v>
      </c>
      <c r="C5" s="20" t="s">
        <v>92</v>
      </c>
      <c r="E5" s="20"/>
    </row>
    <row r="6" spans="1:5" ht="30" x14ac:dyDescent="0.25">
      <c r="A6" s="156"/>
      <c r="B6" s="161" t="s">
        <v>38</v>
      </c>
      <c r="C6" s="152" t="s">
        <v>74</v>
      </c>
      <c r="D6" s="161" t="s">
        <v>38</v>
      </c>
      <c r="E6" s="152" t="s">
        <v>74</v>
      </c>
    </row>
    <row r="7" spans="1:5" ht="15" x14ac:dyDescent="0.25">
      <c r="A7" s="24"/>
      <c r="B7" s="162">
        <v>43100</v>
      </c>
      <c r="C7" s="149">
        <v>43100</v>
      </c>
      <c r="D7" s="162">
        <v>43465</v>
      </c>
      <c r="E7" s="149">
        <v>43465</v>
      </c>
    </row>
    <row r="8" spans="1:5" ht="9" customHeight="1" x14ac:dyDescent="0.25">
      <c r="A8" s="39" t="s">
        <v>85</v>
      </c>
      <c r="B8" s="74"/>
      <c r="C8" s="74"/>
      <c r="D8" s="74"/>
      <c r="E8" s="74"/>
    </row>
    <row r="9" spans="1:5" x14ac:dyDescent="0.2">
      <c r="A9" s="45" t="s">
        <v>40</v>
      </c>
      <c r="B9" s="75">
        <v>2052.6999999999998</v>
      </c>
      <c r="C9" s="75">
        <v>6923.9</v>
      </c>
      <c r="D9" s="75">
        <v>2401.9</v>
      </c>
      <c r="E9" s="75">
        <v>8219.9</v>
      </c>
    </row>
    <row r="10" spans="1:5" x14ac:dyDescent="0.2">
      <c r="A10" s="45" t="s">
        <v>41</v>
      </c>
      <c r="B10" s="76"/>
      <c r="C10" s="76"/>
      <c r="D10" s="76"/>
      <c r="E10" s="76"/>
    </row>
    <row r="11" spans="1:5" ht="28.5" x14ac:dyDescent="0.2">
      <c r="A11" s="49" t="s">
        <v>93</v>
      </c>
      <c r="B11" s="76">
        <v>1603.1</v>
      </c>
      <c r="C11" s="76">
        <v>5639.8</v>
      </c>
      <c r="D11" s="76">
        <v>1915.4</v>
      </c>
      <c r="E11" s="76">
        <v>6642.4</v>
      </c>
    </row>
    <row r="12" spans="1:5" x14ac:dyDescent="0.2">
      <c r="A12" s="49" t="s">
        <v>43</v>
      </c>
      <c r="B12" s="76">
        <v>319</v>
      </c>
      <c r="C12" s="76">
        <v>1156.0999999999999</v>
      </c>
      <c r="D12" s="76">
        <v>365.3</v>
      </c>
      <c r="E12" s="76">
        <v>1271.0999999999999</v>
      </c>
    </row>
    <row r="13" spans="1:5" x14ac:dyDescent="0.2">
      <c r="A13" s="49" t="s">
        <v>44</v>
      </c>
      <c r="B13" s="76">
        <v>77.599999999999994</v>
      </c>
      <c r="C13" s="76">
        <v>270.60000000000002</v>
      </c>
      <c r="D13" s="76">
        <v>77</v>
      </c>
      <c r="E13" s="76">
        <v>290</v>
      </c>
    </row>
    <row r="14" spans="1:5" x14ac:dyDescent="0.2">
      <c r="A14" s="49" t="s">
        <v>45</v>
      </c>
      <c r="B14" s="76">
        <v>15.8</v>
      </c>
      <c r="C14" s="76">
        <v>28.5</v>
      </c>
      <c r="D14" s="76">
        <v>1</v>
      </c>
      <c r="E14" s="76">
        <v>3.8</v>
      </c>
    </row>
    <row r="15" spans="1:5" x14ac:dyDescent="0.2">
      <c r="A15" s="71" t="s">
        <v>13</v>
      </c>
      <c r="B15" s="77">
        <f t="shared" ref="B15:D15" si="0">SUM(B11:B14)</f>
        <v>2015.4999999999998</v>
      </c>
      <c r="C15" s="77">
        <f t="shared" si="0"/>
        <v>7095</v>
      </c>
      <c r="D15" s="77">
        <f t="shared" si="0"/>
        <v>2358.7000000000003</v>
      </c>
      <c r="E15" s="77">
        <f t="shared" ref="E15" si="1">SUM(E11:E14)</f>
        <v>8207.2999999999993</v>
      </c>
    </row>
    <row r="16" spans="1:5" ht="15" x14ac:dyDescent="0.25">
      <c r="A16" s="44" t="s">
        <v>94</v>
      </c>
      <c r="B16" s="78">
        <f>B9-B15</f>
        <v>37.200000000000045</v>
      </c>
      <c r="C16" s="78">
        <f t="shared" ref="C16" si="2">C9-C15</f>
        <v>-171.10000000000036</v>
      </c>
      <c r="D16" s="78">
        <f>D9-D15</f>
        <v>43.199999999999818</v>
      </c>
      <c r="E16" s="78">
        <f t="shared" ref="E16" si="3">E9-E15</f>
        <v>12.600000000000364</v>
      </c>
    </row>
    <row r="17" spans="1:5" x14ac:dyDescent="0.2">
      <c r="A17" s="45" t="s">
        <v>47</v>
      </c>
      <c r="B17" s="76">
        <v>-48.2</v>
      </c>
      <c r="C17" s="76">
        <v>-183.1</v>
      </c>
      <c r="D17" s="76">
        <v>-39.700000000000003</v>
      </c>
      <c r="E17" s="76">
        <v>-228.8</v>
      </c>
    </row>
    <row r="18" spans="1:5" x14ac:dyDescent="0.2">
      <c r="A18" s="45" t="s">
        <v>48</v>
      </c>
      <c r="B18" s="76">
        <v>0.4</v>
      </c>
      <c r="C18" s="76">
        <v>1.4</v>
      </c>
      <c r="D18" s="76">
        <v>0.7</v>
      </c>
      <c r="E18" s="76">
        <v>1.9</v>
      </c>
    </row>
    <row r="19" spans="1:5" x14ac:dyDescent="0.2">
      <c r="A19" s="45" t="s">
        <v>95</v>
      </c>
      <c r="B19" s="76">
        <v>9.8000000000000007</v>
      </c>
      <c r="C19" s="76">
        <v>11</v>
      </c>
      <c r="D19" s="76">
        <v>0.8</v>
      </c>
      <c r="E19" s="76">
        <v>3.5</v>
      </c>
    </row>
    <row r="20" spans="1:5" ht="15" x14ac:dyDescent="0.25">
      <c r="A20" s="72" t="s">
        <v>96</v>
      </c>
      <c r="B20" s="79">
        <f>SUM(B17:B19)+B16</f>
        <v>-0.79999999999995453</v>
      </c>
      <c r="C20" s="79">
        <f t="shared" ref="C20" si="4">C16+SUM(C17:C19)</f>
        <v>-341.80000000000035</v>
      </c>
      <c r="D20" s="79">
        <f>SUM(D17:D19)+D16</f>
        <v>4.9999999999998153</v>
      </c>
      <c r="E20" s="79">
        <f t="shared" ref="E20" si="5">E16+SUM(E17:E19)</f>
        <v>-210.79999999999964</v>
      </c>
    </row>
    <row r="21" spans="1:5" x14ac:dyDescent="0.2">
      <c r="A21" s="45" t="s">
        <v>97</v>
      </c>
      <c r="B21" s="80">
        <v>-23</v>
      </c>
      <c r="C21" s="80">
        <v>-120.5</v>
      </c>
      <c r="D21" s="80">
        <v>23</v>
      </c>
      <c r="E21" s="80">
        <v>-25</v>
      </c>
    </row>
    <row r="22" spans="1:5" ht="15.75" thickBot="1" x14ac:dyDescent="0.3">
      <c r="A22" s="73" t="s">
        <v>52</v>
      </c>
      <c r="B22" s="81">
        <f>B20-B21</f>
        <v>22.200000000000045</v>
      </c>
      <c r="C22" s="81">
        <f>C20-C21</f>
        <v>-221.30000000000035</v>
      </c>
      <c r="D22" s="81">
        <f>D20-D21</f>
        <v>-18.000000000000185</v>
      </c>
      <c r="E22" s="81">
        <f t="shared" ref="E22" si="6">E20-E21</f>
        <v>-185.79999999999964</v>
      </c>
    </row>
    <row r="23" spans="1:5" ht="15" thickTop="1" x14ac:dyDescent="0.2">
      <c r="A23" s="45" t="s">
        <v>98</v>
      </c>
      <c r="B23" s="101">
        <v>0</v>
      </c>
      <c r="C23" s="101">
        <v>0</v>
      </c>
      <c r="D23" s="101">
        <v>0</v>
      </c>
      <c r="E23" s="101">
        <v>0</v>
      </c>
    </row>
    <row r="24" spans="1:5" ht="15.75" thickBot="1" x14ac:dyDescent="0.3">
      <c r="A24" s="73" t="s">
        <v>99</v>
      </c>
      <c r="B24" s="81">
        <f>B22+B23</f>
        <v>22.200000000000045</v>
      </c>
      <c r="C24" s="100">
        <f>C22-C23</f>
        <v>-221.30000000000035</v>
      </c>
      <c r="D24" s="81">
        <f>D22+D23</f>
        <v>-18.000000000000185</v>
      </c>
      <c r="E24" s="100">
        <f>E22-E23</f>
        <v>-185.79999999999964</v>
      </c>
    </row>
    <row r="25" spans="1:5" ht="15" thickTop="1" x14ac:dyDescent="0.2">
      <c r="A25" s="45"/>
      <c r="B25" s="76"/>
      <c r="C25" s="76"/>
      <c r="D25" s="76"/>
      <c r="E25" s="76"/>
    </row>
    <row r="26" spans="1:5" x14ac:dyDescent="0.2">
      <c r="A26" s="45" t="s">
        <v>53</v>
      </c>
      <c r="B26" s="76"/>
      <c r="C26" s="76"/>
      <c r="D26" s="76"/>
      <c r="E26" s="76"/>
    </row>
    <row r="27" spans="1:5" x14ac:dyDescent="0.2">
      <c r="A27" s="49" t="s">
        <v>54</v>
      </c>
      <c r="B27" s="82">
        <f t="shared" ref="B27:E27" si="7">B24/B28</f>
        <v>0.15331491712707213</v>
      </c>
      <c r="C27" s="82">
        <f t="shared" si="7"/>
        <v>-1.537873523280058</v>
      </c>
      <c r="D27" s="82">
        <f t="shared" si="7"/>
        <v>-8.6124401913876478E-2</v>
      </c>
      <c r="E27" s="82">
        <f t="shared" si="7"/>
        <v>-1.0852803738317738</v>
      </c>
    </row>
    <row r="28" spans="1:5" x14ac:dyDescent="0.2">
      <c r="A28" s="49" t="s">
        <v>100</v>
      </c>
      <c r="B28" s="191">
        <v>144.80000000000001</v>
      </c>
      <c r="C28" s="191">
        <v>143.9</v>
      </c>
      <c r="D28" s="191">
        <v>209</v>
      </c>
      <c r="E28" s="191">
        <v>171.2</v>
      </c>
    </row>
    <row r="29" spans="1:5" x14ac:dyDescent="0.2">
      <c r="A29" s="49" t="s">
        <v>101</v>
      </c>
      <c r="B29" s="192">
        <v>155.69999999999999</v>
      </c>
      <c r="C29" s="192">
        <v>143.9</v>
      </c>
      <c r="D29" s="192">
        <v>209</v>
      </c>
      <c r="E29" s="192">
        <v>171.2</v>
      </c>
    </row>
    <row r="30" spans="1:5" x14ac:dyDescent="0.2">
      <c r="A30" s="83"/>
    </row>
    <row r="31" spans="1:5" x14ac:dyDescent="0.2">
      <c r="A31" s="274" t="s">
        <v>102</v>
      </c>
      <c r="B31" s="274"/>
      <c r="C31" s="274"/>
    </row>
    <row r="32" spans="1:5" x14ac:dyDescent="0.2">
      <c r="A32" s="274"/>
      <c r="B32" s="274"/>
      <c r="C32" s="274"/>
    </row>
  </sheetData>
  <mergeCells count="1">
    <mergeCell ref="A31:C32"/>
  </mergeCells>
  <pageMargins left="0.25" right="0.25" top="0.75" bottom="0.75" header="0.3" footer="0.3"/>
  <pageSetup scale="4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4" ma:contentTypeDescription="Create a new document." ma:contentTypeScope="" ma:versionID="bf578e45126718bd03b8db9756961a67">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33ce3d0438d8117b6f7391b7558c131f"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CF095-900B-41FB-9ABD-DD06F6AD1EE6}">
  <ds:schemaRefs>
    <ds:schemaRef ds:uri="0f1d8beb-5f29-45f2-ba44-8fc45430d41b"/>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b12fa1ea-7963-4e99-83ef-a4cddc251c4c"/>
    <ds:schemaRef ds:uri="http://www.w3.org/XML/1998/namespace"/>
  </ds:schemaRefs>
</ds:datastoreItem>
</file>

<file path=customXml/itemProps2.xml><?xml version="1.0" encoding="utf-8"?>
<ds:datastoreItem xmlns:ds="http://schemas.openxmlformats.org/officeDocument/2006/customXml" ds:itemID="{AB41B29C-DB76-46CA-B557-91F27F5DB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Segments Schedule</vt:lpstr>
      <vt:lpstr>Notes and NonGAAP Fin Measures</vt:lpstr>
      <vt:lpstr>2018 Financials --&gt;</vt:lpstr>
      <vt:lpstr>Operating Results</vt:lpstr>
      <vt:lpstr>Historical Financials --&gt;</vt:lpstr>
      <vt:lpstr>Segment Results</vt:lpstr>
      <vt:lpstr>Segment Detail</vt:lpstr>
      <vt:lpstr>Segment % Change</vt:lpstr>
      <vt:lpstr>Statement of Operations</vt:lpstr>
      <vt:lpstr>Balance Sheet</vt:lpstr>
      <vt:lpstr>Cash Flow</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Segment_3mo_CY</vt:lpstr>
      <vt:lpstr>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Aixa Velez/USA</cp:lastModifiedBy>
  <cp:revision/>
  <dcterms:created xsi:type="dcterms:W3CDTF">2017-07-28T19:23:45Z</dcterms:created>
  <dcterms:modified xsi:type="dcterms:W3CDTF">2019-02-28T15:58:36Z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