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defaultThemeVersion="202300"/>
  <mc:AlternateContent xmlns:mc="http://schemas.openxmlformats.org/markup-compatibility/2006">
    <mc:Choice Requires="x15">
      <x15ac:absPath xmlns:x15ac="http://schemas.microsoft.com/office/spreadsheetml/2010/11/ac" url="https://conturaenergy-my.sharepoint.com/personal/teresa_anderson_conturaenergy_com/Documents/IR/Quarterly Results/2026 Q2/"/>
    </mc:Choice>
  </mc:AlternateContent>
  <xr:revisionPtr revIDLastSave="3" documentId="8_{D757A41E-1D85-4982-B0BF-9A85E1B5CAFA}" xr6:coauthVersionLast="47" xr6:coauthVersionMax="47" xr10:uidLastSave="{BD375A5B-8C96-4AA3-98D1-3CBE7701671E}"/>
  <bookViews>
    <workbookView xWindow="-120" yWindow="-120" windowWidth="29040" windowHeight="15720" tabRatio="713" xr2:uid="{00000000-000D-0000-FFFF-FFFF00000000}"/>
  </bookViews>
  <sheets>
    <sheet name="Non-GAAP Financial Measures" sheetId="1" r:id="rId1"/>
    <sheet name="Statements of Operations" sheetId="2" r:id="rId2"/>
    <sheet name="Balance Sheets" sheetId="3" r:id="rId3"/>
    <sheet name="Statements of Cash Flows" sheetId="4" r:id="rId4"/>
    <sheet name="Adjusted EBITDA Reconciliations" sheetId="5" r:id="rId5"/>
    <sheet name="Results of Operations" sheetId="6" r:id="rId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0" i="6" l="1"/>
  <c r="D82" i="6"/>
  <c r="D84" i="6"/>
  <c r="B80" i="6"/>
  <c r="B82" i="6"/>
  <c r="B84" i="6"/>
  <c r="F82" i="6"/>
  <c r="F81" i="6"/>
  <c r="H77" i="6"/>
  <c r="H78" i="6"/>
  <c r="H79" i="6"/>
  <c r="H80" i="6"/>
  <c r="F80" i="6"/>
  <c r="F79" i="6"/>
  <c r="F78" i="6"/>
  <c r="F77" i="6"/>
  <c r="D69" i="6"/>
  <c r="D71" i="6"/>
  <c r="D73" i="6"/>
  <c r="B69" i="6"/>
  <c r="B71" i="6"/>
  <c r="B73" i="6"/>
  <c r="F71" i="6"/>
  <c r="F70" i="6"/>
  <c r="H66" i="6"/>
  <c r="H67" i="6"/>
  <c r="H68" i="6"/>
  <c r="H69" i="6"/>
  <c r="F69" i="6"/>
  <c r="F68" i="6"/>
  <c r="F67" i="6"/>
  <c r="F66" i="6"/>
  <c r="D38" i="6"/>
  <c r="D45" i="6"/>
  <c r="D51" i="6"/>
  <c r="D57" i="6"/>
  <c r="D58" i="6"/>
  <c r="B38" i="6"/>
  <c r="B45" i="6"/>
  <c r="B51" i="6"/>
  <c r="B57" i="6"/>
  <c r="B58" i="6"/>
  <c r="D54" i="6"/>
  <c r="D55" i="6"/>
  <c r="B54" i="6"/>
  <c r="B55" i="6"/>
  <c r="D52" i="6"/>
  <c r="B52" i="6"/>
  <c r="D39" i="6"/>
  <c r="B39" i="6"/>
  <c r="F8" i="6"/>
  <c r="F15" i="6"/>
  <c r="F21" i="6"/>
  <c r="F27" i="6"/>
  <c r="F28" i="6"/>
  <c r="D8" i="6"/>
  <c r="D15" i="6"/>
  <c r="D21" i="6"/>
  <c r="D27" i="6"/>
  <c r="D28" i="6"/>
  <c r="B8" i="6"/>
  <c r="B15" i="6"/>
  <c r="B21" i="6"/>
  <c r="B27" i="6"/>
  <c r="B28" i="6"/>
  <c r="F24" i="6"/>
  <c r="F25" i="6"/>
  <c r="D24" i="6"/>
  <c r="D25" i="6"/>
  <c r="B24" i="6"/>
  <c r="B25" i="6"/>
  <c r="F22" i="6"/>
  <c r="D22" i="6"/>
  <c r="B22" i="6"/>
  <c r="F9" i="6"/>
  <c r="D9" i="6"/>
  <c r="B9" i="6"/>
  <c r="J15" i="5"/>
  <c r="H15" i="5"/>
  <c r="F15" i="5"/>
  <c r="D15" i="5"/>
  <c r="B15" i="5"/>
  <c r="D46" i="4"/>
  <c r="B46" i="4"/>
  <c r="D20" i="4"/>
  <c r="D27" i="4"/>
  <c r="D32" i="4"/>
  <c r="D33" i="4"/>
  <c r="D35" i="4"/>
  <c r="B20" i="4"/>
  <c r="B27" i="4"/>
  <c r="B32" i="4"/>
  <c r="B33" i="4"/>
  <c r="B35" i="4"/>
  <c r="D27" i="3"/>
  <c r="D34" i="3"/>
  <c r="D43" i="3"/>
  <c r="D44" i="3"/>
  <c r="B27" i="3"/>
  <c r="B34" i="3"/>
  <c r="B43" i="3"/>
  <c r="B44" i="3"/>
  <c r="D13" i="3"/>
  <c r="D21" i="3"/>
  <c r="B13" i="3"/>
  <c r="B21" i="3"/>
  <c r="H10" i="2"/>
  <c r="H18" i="2"/>
  <c r="H19" i="2"/>
  <c r="H25" i="2"/>
  <c r="H26" i="2"/>
  <c r="H28" i="2"/>
  <c r="F10" i="2"/>
  <c r="F18" i="2"/>
  <c r="F19" i="2"/>
  <c r="F25" i="2"/>
  <c r="F26" i="2"/>
  <c r="F28" i="2"/>
  <c r="D10" i="2"/>
  <c r="D18" i="2"/>
  <c r="D19" i="2"/>
  <c r="D25" i="2"/>
  <c r="D26" i="2"/>
  <c r="D28" i="2"/>
  <c r="B10" i="2"/>
  <c r="B18" i="2"/>
  <c r="B19" i="2"/>
  <c r="B25" i="2"/>
  <c r="B26" i="2"/>
  <c r="B28" i="2"/>
</calcChain>
</file>

<file path=xl/sharedStrings.xml><?xml version="1.0" encoding="utf-8"?>
<sst xmlns="http://schemas.openxmlformats.org/spreadsheetml/2006/main" count="219" uniqueCount="147">
  <si>
    <t>Non-GAAP Financial Measures</t>
  </si>
  <si>
    <t>The discussion within this file contains “non-GAAP financial measures.” These are financial measures that either exclude or include amounts that are not excluded or included in the most directly comparable measures calculated and presented in accordance with generally accepted accounting principles in the United States (“U.S. GAAP” or “GAAP”). Specifically, we make use of the non-GAAP financial measures “Adjusted EBITDA,” “non-GAAP coal revenues,” “non-GAAP coal sales realization per ton,” “non-GAAP cost of coal sales,” “non-GAAP cost of coal sales per ton,” “non-GAAP coal margin,” and “non-GAAP coal margin per ton.” In addition to net income (loss), we use Adjusted EBITDA to measure the operating performance of our reportable segment. Adjusted EBITDA does not purport to be an alternative to net income (loss) as a measure of operating performance or any other measure of operating results, financial performance, or liquidity presented in accordance with GAAP. Moreover, this measure is not calculated identically by all companies and therefore may not be comparable to similarly titled measures used by other companies. Adjusted EBITDA is presented because management believes it is a useful indicator of the financial performance of our coal operations. We use non-GAAP coal revenues to present coal revenues generated, excluding freight and handling fulfillment revenues. Non-GAAP coal sales realization per ton is calculated as non-GAAP coal revenues divided by tons sold. We use non-GAAP cost of coal sales to adjust cost of coal sales to remove freight and handling costs, depreciation, depletion and amortization - production (excluding the depreciation, depletion and amortization related to selling, general and administrative functions), accretion on asset retirement obligations, amortization of acquired intangibles, and idled and closed mine costs. Non-GAAP cost of coal sales per ton is calculated as non-GAAP cost of coal sales divided by tons sold. Non-GAAP coal margin is calculated as non-GAAP coal revenues less non-GAAP cost of coal sales. Non-GAAP coal margin per ton is calculated as non-GAAP coal margin divided by tons sold. The presentation of these measures should not be considered in isolation, or as a substitute for analysis of our results as reported under GAAP.</t>
  </si>
  <si>
    <t>Management uses non-GAAP financial measures to supplement GAAP results to provide a more complete understanding of the factors and trends affecting the business than GAAP results alone. The definition of these non-GAAP measures may be changed periodically by management to adjust for significant items important to an understanding of operating trends and to adjust for items that may not reflect the trend of future results by excluding transactions that are not indicative of our core operating performance. Furthermore, analogous measures are used by industry analysts to evaluate our operating performance. Because not all companies use identical calculations, the presentations of these measures may not be comparable to other similarly titled measures of other companies and can differ significantly from company to company depending on long-term strategic decisions regarding capital structure, the tax jurisdictions in which companies operate, capital investments and other factors.</t>
  </si>
  <si>
    <r>
      <rPr>
        <sz val="10"/>
        <color rgb="FF000000"/>
        <rFont val="Times New Roman"/>
      </rPr>
      <t xml:space="preserve">Included </t>
    </r>
    <r>
      <rPr>
        <sz val="10"/>
        <color rgb="FF000000"/>
        <rFont val="Times New Roman"/>
      </rPr>
      <t>within this file</t>
    </r>
    <r>
      <rPr>
        <sz val="10"/>
        <color rgb="FF000000"/>
        <rFont val="Times New Roman"/>
      </rPr>
      <t xml:space="preserve"> are reconciliations of non-GAAP financial measures to GAAP financial measures.</t>
    </r>
  </si>
  <si>
    <t>ALPHA METALLURGICAL RESOURCES, INC. AND SUBSIDIARIES</t>
  </si>
  <si>
    <t>CONDENSED CONSOLIDATED STATEMENTS OF OPERATIONS (Unaudited)</t>
  </si>
  <si>
    <t>(Amounts in thousands, except share and per share data)</t>
  </si>
  <si>
    <t>Three Months Ended June 30,</t>
  </si>
  <si>
    <t>Six Months Ended June 30,</t>
  </si>
  <si>
    <t>2026</t>
  </si>
  <si>
    <t>2025</t>
  </si>
  <si>
    <t>Revenues:</t>
  </si>
  <si>
    <t>Coal revenues</t>
  </si>
  <si>
    <t>Other revenues</t>
  </si>
  <si>
    <t>Total revenues</t>
  </si>
  <si>
    <t>Costs and expenses:</t>
  </si>
  <si>
    <t>Cost of coal sales (exclusive of items shown separately below)</t>
  </si>
  <si>
    <t>Depreciation, depletion and amortization</t>
  </si>
  <si>
    <t>Accretion on asset retirement obligations</t>
  </si>
  <si>
    <t>Amortization of acquired intangibles</t>
  </si>
  <si>
    <t>Selling, general and administrative expenses (exclusive of depreciation, depletion and amortization shown separately above)</t>
  </si>
  <si>
    <t>Other operating loss (income)</t>
  </si>
  <si>
    <t>Total costs and expenses</t>
  </si>
  <si>
    <t>(Loss) income from operations</t>
  </si>
  <si>
    <t>Other (expense) income:</t>
  </si>
  <si>
    <t>Interest expense</t>
  </si>
  <si>
    <t>Interest income</t>
  </si>
  <si>
    <t>Equity loss in affiliates</t>
  </si>
  <si>
    <t>Miscellaneous expense, net</t>
  </si>
  <si>
    <t>Total other expense, net</t>
  </si>
  <si>
    <t>Loss before income taxes</t>
  </si>
  <si>
    <t>Income tax benefit</t>
  </si>
  <si>
    <t>Net loss</t>
  </si>
  <si>
    <t>Basic loss per common share</t>
  </si>
  <si>
    <t>Diluted loss per common share</t>
  </si>
  <si>
    <r>
      <rPr>
        <sz val="10"/>
        <color rgb="FF000000"/>
        <rFont val="Times New Roman"/>
      </rPr>
      <t xml:space="preserve">Weighted average shares </t>
    </r>
    <r>
      <rPr>
        <sz val="10"/>
        <color rgb="FF000000"/>
        <rFont val="Times New Roman"/>
      </rPr>
      <t>–</t>
    </r>
    <r>
      <rPr>
        <sz val="10"/>
        <color rgb="FF000000"/>
        <rFont val="Times New Roman"/>
      </rPr>
      <t xml:space="preserve"> basic</t>
    </r>
  </si>
  <si>
    <r>
      <rPr>
        <sz val="10"/>
        <color rgb="FF000000"/>
        <rFont val="Times New Roman"/>
      </rPr>
      <t xml:space="preserve">Weighted average shares </t>
    </r>
    <r>
      <rPr>
        <sz val="10"/>
        <color rgb="FF000000"/>
        <rFont val="Times New Roman"/>
      </rPr>
      <t>–</t>
    </r>
    <r>
      <rPr>
        <sz val="10"/>
        <color rgb="FF000000"/>
        <rFont val="Times New Roman"/>
      </rPr>
      <t xml:space="preserve"> diluted</t>
    </r>
  </si>
  <si>
    <t>CONDENSED CONSOLIDATED BALANCE SHEETS (Unaudited)</t>
  </si>
  <si>
    <t>Assets</t>
  </si>
  <si>
    <t>Current assets:</t>
  </si>
  <si>
    <t>Cash and cash equivalents</t>
  </si>
  <si>
    <t>Short-term investments</t>
  </si>
  <si>
    <r>
      <rPr>
        <sz val="10"/>
        <color rgb="FF000000"/>
        <rFont val="Times New Roman"/>
      </rPr>
      <t>Trade accounts receivable, net of allowance for credit losses of $2,714 and $2,519 as of June 30, 2026 and December 31, 2025, respectively</t>
    </r>
  </si>
  <si>
    <t>Inventories, net</t>
  </si>
  <si>
    <t>Prepaid expenses and other current assets</t>
  </si>
  <si>
    <t>Total current assets</t>
  </si>
  <si>
    <r>
      <rPr>
        <sz val="10"/>
        <color rgb="FF000000"/>
        <rFont val="Times New Roman"/>
      </rPr>
      <t>Property, plant, and equipment, net of accumulated depreciation and amortization of $837,738 and $774,101 as of June 30, 2026 and December 31, 2025, respectively</t>
    </r>
  </si>
  <si>
    <r>
      <rPr>
        <sz val="10"/>
        <color rgb="FF000000"/>
        <rFont val="Times New Roman"/>
      </rPr>
      <t>Owned and leased mineral rights, net of accumulated depletion and amortization of $162,223 and $150,616 as of June 30, 2026 and December 31, 2025, respectively</t>
    </r>
  </si>
  <si>
    <r>
      <rPr>
        <sz val="10"/>
        <color rgb="FF000000"/>
        <rFont val="Times New Roman"/>
      </rPr>
      <t>Other acquired intangibles, net of accumulated amortization of $44,825 and $43,072 as of June 30, 2026 and December 31, 2025, respectively</t>
    </r>
  </si>
  <si>
    <t>Long-term restricted cash</t>
  </si>
  <si>
    <t>Long-term restricted investments</t>
  </si>
  <si>
    <t>Deferred income taxes</t>
  </si>
  <si>
    <t>Other non-current assets</t>
  </si>
  <si>
    <t>Total assets</t>
  </si>
  <si>
    <t>Liabilities and Stockholders’ Equity</t>
  </si>
  <si>
    <t>Current liabilities:</t>
  </si>
  <si>
    <t>Current portion of long-term debt</t>
  </si>
  <si>
    <t>Trade accounts payable</t>
  </si>
  <si>
    <t>Accrued expenses and other current liabilities</t>
  </si>
  <si>
    <t>Total current liabilities</t>
  </si>
  <si>
    <t>Long-term debt</t>
  </si>
  <si>
    <t>Workers’ compensation and black lung obligations</t>
  </si>
  <si>
    <t>Pension obligations</t>
  </si>
  <si>
    <t>Asset retirement obligations</t>
  </si>
  <si>
    <t>Other non-current liabilities</t>
  </si>
  <si>
    <t>Total liabilities</t>
  </si>
  <si>
    <t>Commitments and Contingencies</t>
  </si>
  <si>
    <t>Stockholders’ Equity</t>
  </si>
  <si>
    <r>
      <rPr>
        <sz val="10"/>
        <color rgb="FF000000"/>
        <rFont val="Times New Roman"/>
      </rPr>
      <t>Preferred stock - par value $0.01, 5,000,000 shares authorized, none issued</t>
    </r>
  </si>
  <si>
    <r>
      <rPr>
        <sz val="10"/>
        <color rgb="FF000000"/>
        <rFont val="Times New Roman"/>
      </rPr>
      <t>Common stock - par value $0.01, 50,000,000 shares authorized, 22,496,891 issued and 12,685,495 outstanding at June 30, 2026 and 22,437,379 issued and 12,805,909 outstanding at December 31, 2025</t>
    </r>
  </si>
  <si>
    <t>Additional paid-in capital</t>
  </si>
  <si>
    <t>Accumulated other comprehensive loss</t>
  </si>
  <si>
    <r>
      <rPr>
        <sz val="10"/>
        <color rgb="FF000000"/>
        <rFont val="Times New Roman"/>
      </rPr>
      <t>Treasury stock, at cost: 9,811,396 shares at June 30, 2026 and 9,631,470 shares at December 31, 2025</t>
    </r>
  </si>
  <si>
    <t xml:space="preserve">Retained earnings </t>
  </si>
  <si>
    <t>Total stockholders’ equity</t>
  </si>
  <si>
    <t>Total liabilities and stockholders’ equity</t>
  </si>
  <si>
    <t>CONDENSED CONSOLIDATED STATEMENTS OF CASH FLOWS (Unaudited)</t>
  </si>
  <si>
    <t>(Amounts in thousands)</t>
  </si>
  <si>
    <t>Operating activities:</t>
  </si>
  <si>
    <t>Adjustments to reconcile net loss to net cash provided by operating activities:</t>
  </si>
  <si>
    <t>(Gain) loss on disposal of assets, net</t>
  </si>
  <si>
    <t>Employee benefit plans, net</t>
  </si>
  <si>
    <t>Deferred tax benefit</t>
  </si>
  <si>
    <t>Stock-based compensation</t>
  </si>
  <si>
    <t>Other, net</t>
  </si>
  <si>
    <t>Changes in operating assets and liabilities</t>
  </si>
  <si>
    <t>Net cash provided by operating activities</t>
  </si>
  <si>
    <t>Investing activities:</t>
  </si>
  <si>
    <t>Capital expenditures</t>
  </si>
  <si>
    <t>Capital contributions to equity affiliates</t>
  </si>
  <si>
    <t>Purchases of investment securities</t>
  </si>
  <si>
    <t>Sales and maturities of investment securities</t>
  </si>
  <si>
    <t>Net cash used in investing activities</t>
  </si>
  <si>
    <t>Financing activities:</t>
  </si>
  <si>
    <t>Principal repayments of long-term debt</t>
  </si>
  <si>
    <t>Common stock repurchases and related expenses</t>
  </si>
  <si>
    <t>Net cash used in financing activities</t>
  </si>
  <si>
    <t>Net decrease in cash and cash equivalents and restricted cash</t>
  </si>
  <si>
    <t>Cash and cash equivalents and restricted cash at beginning of period</t>
  </si>
  <si>
    <t>Cash and cash equivalents and restricted cash at end of period</t>
  </si>
  <si>
    <t>Supplemental disclosure of noncash investing and financing activities:</t>
  </si>
  <si>
    <t>Accrued capital expenditures</t>
  </si>
  <si>
    <t xml:space="preserve">          The following table provides a reconciliation of cash and cash equivalents and restricted cash reported within the Condensed Consolidated Balance Sheets that sum to the total of the same such amounts shown in the Condensed Consolidated Statements of Cash Flows.</t>
  </si>
  <si>
    <t>As of June 30,</t>
  </si>
  <si>
    <t>Total cash and cash equivalents and restricted cash shown in the Condensed Consolidated Statements of Cash Flows</t>
  </si>
  <si>
    <t>ADJUSTED EBITDA RECONCILIATION</t>
  </si>
  <si>
    <t>Three Months Ended</t>
  </si>
  <si>
    <t>Non-cash stock compensation expense</t>
  </si>
  <si>
    <t>Adjusted EBITDA</t>
  </si>
  <si>
    <t>RESULTS OF OPERATIONS</t>
  </si>
  <si>
    <t>(In thousands, except for per ton data)</t>
  </si>
  <si>
    <t>Less: freight and handling fulfillment revenues</t>
  </si>
  <si>
    <t>Non-GAAP coal revenues</t>
  </si>
  <si>
    <t>Non-GAAP coal sales realization per ton</t>
  </si>
  <si>
    <r>
      <rPr>
        <sz val="10"/>
        <color rgb="FF000000"/>
        <rFont val="Times New Roman"/>
      </rPr>
      <t xml:space="preserve">Depreciation, depletion and amortization - production </t>
    </r>
    <r>
      <rPr>
        <vertAlign val="superscript"/>
        <sz val="10"/>
        <color rgb="FF000000"/>
        <rFont val="Times New Roman"/>
      </rPr>
      <t>(1)</t>
    </r>
  </si>
  <si>
    <t>Total cost of coal sales</t>
  </si>
  <si>
    <t>Less: freight and handling costs</t>
  </si>
  <si>
    <r>
      <rPr>
        <sz val="10"/>
        <color rgb="FF000000"/>
        <rFont val="Times New Roman"/>
      </rPr>
      <t xml:space="preserve">Less: depreciation, depletion and amortization - production </t>
    </r>
    <r>
      <rPr>
        <vertAlign val="superscript"/>
        <sz val="10"/>
        <color rgb="FF000000"/>
        <rFont val="Times New Roman"/>
      </rPr>
      <t>(1)</t>
    </r>
  </si>
  <si>
    <t>Less: accretion on asset retirement obligations</t>
  </si>
  <si>
    <t>Less: amortization of acquired intangibles</t>
  </si>
  <si>
    <t>Less: idled and closed mine costs</t>
  </si>
  <si>
    <t>Non-GAAP cost of coal sales</t>
  </si>
  <si>
    <t>Non-GAAP cost of coal sales per ton</t>
  </si>
  <si>
    <t xml:space="preserve">GAAP coal margin </t>
  </si>
  <si>
    <t>GAAP coal margin per ton</t>
  </si>
  <si>
    <t>Non-GAAP coal margin</t>
  </si>
  <si>
    <t>Non-GAAP coal margin per ton</t>
  </si>
  <si>
    <t>Tons sold</t>
  </si>
  <si>
    <r>
      <rPr>
        <vertAlign val="superscript"/>
        <sz val="10"/>
        <color rgb="FF000000"/>
        <rFont val="Times New Roman"/>
      </rPr>
      <t>(1)</t>
    </r>
    <r>
      <rPr>
        <sz val="10"/>
        <color rgb="FF000000"/>
        <rFont val="Times New Roman"/>
      </rPr>
      <t xml:space="preserve"> Depreciation, depletion and amortization - production excludes the depreciation, depletion and amortization related to selling, general and administrative functions.</t>
    </r>
  </si>
  <si>
    <t>Six Months Ended</t>
  </si>
  <si>
    <r>
      <rPr>
        <sz val="10"/>
        <color rgb="FF000000"/>
        <rFont val="Times New Roman"/>
      </rPr>
      <t xml:space="preserve">Depreciation, depletion and amortization - production </t>
    </r>
    <r>
      <rPr>
        <vertAlign val="superscript"/>
        <sz val="10"/>
        <color rgb="FF000000"/>
        <rFont val="Times New Roman"/>
      </rPr>
      <t>(1)</t>
    </r>
  </si>
  <si>
    <t xml:space="preserve">Less: freight and handling costs </t>
  </si>
  <si>
    <t xml:space="preserve">Non-GAAP coal margin </t>
  </si>
  <si>
    <t xml:space="preserve">Non-GAAP coal margin per ton </t>
  </si>
  <si>
    <t xml:space="preserve">Tons sold </t>
  </si>
  <si>
    <t>Three Months Ended June 30, 2026</t>
  </si>
  <si>
    <t>Tons Sold</t>
  </si>
  <si>
    <t>Coal Revenues</t>
  </si>
  <si>
    <t>Non-GAAP Coal sales realization per ton</t>
  </si>
  <si>
    <t>% of Met Tons Sold</t>
  </si>
  <si>
    <t>Domestic</t>
  </si>
  <si>
    <t>Export - Australian indexed</t>
  </si>
  <si>
    <t>Export - other pricing mechanisms</t>
  </si>
  <si>
    <t>Total Met segment - met coal</t>
  </si>
  <si>
    <t>Met segment - thermal coal</t>
  </si>
  <si>
    <t>Add: freight and handling fulfillment revenues</t>
  </si>
  <si>
    <t>Six Months Ended June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</si>
</sst>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quot;Years Ended &quot;#0;&quot;Years Ended &quot;&quot;-&quot;#0;&quot;Years Ended &quot;&quot;—&quot;;_(@_)"/>
    <numFmt numFmtId="165" formatCode="&quot;$&quot;* #,##0_);&quot;$&quot;* \(#,##0\);&quot;$&quot;* &quot;—&quot;_);_(@_)"/>
    <numFmt numFmtId="166" formatCode="* #,##0;* \(#,##0\);* &quot;—&quot;;_(@_)"/>
    <numFmt numFmtId="167" formatCode="&quot;$&quot;* #,##0.00_);&quot;$&quot;* \(#,##0.00\);&quot;$&quot;* &quot;—&quot;_);_(@_)"/>
    <numFmt numFmtId="168" formatCode="mmmm\ d\,\ yyyy"/>
    <numFmt numFmtId="169" formatCode="#0;&quot;-&quot;#0;#0;_(@_)"/>
    <numFmt numFmtId="170" formatCode="#0_)%;\(#0\)%;&quot;—&quot;_)\%;_(@_)"/>
  </numFmts>
  <fonts count="10" x14ac:knownFonts="1">
    <font>
      <sz val="10"/>
      <name val="Arial"/>
    </font>
    <font>
      <sz val="10"/>
      <color rgb="FF000000"/>
      <name val="Times New Roman"/>
    </font>
    <font>
      <b/>
      <sz val="18"/>
      <color rgb="FF000000"/>
      <name val="Times New Roman"/>
    </font>
    <font>
      <b/>
      <sz val="16"/>
      <color rgb="FF000000"/>
      <name val="Times New Roman"/>
    </font>
    <font>
      <sz val="14"/>
      <color rgb="FF000000"/>
      <name val="Times New Roman"/>
    </font>
    <font>
      <b/>
      <sz val="10"/>
      <color rgb="FF000000"/>
      <name val="Times New Roman"/>
    </font>
    <font>
      <b/>
      <sz val="8"/>
      <color rgb="FF000000"/>
      <name val="Times New Roman"/>
    </font>
    <font>
      <sz val="1"/>
      <color rgb="FF000000"/>
      <name val="Times New Roman"/>
    </font>
    <font>
      <i/>
      <sz val="8"/>
      <color rgb="FF000000"/>
      <name val="Times New Roman"/>
    </font>
    <font>
      <vertAlign val="superscript"/>
      <sz val="10"/>
      <color rgb="FF000000"/>
      <name val="Times New Roman"/>
    </font>
  </fonts>
  <fills count="3">
    <fill>
      <patternFill patternType="none"/>
    </fill>
    <fill>
      <patternFill patternType="gray125"/>
    </fill>
    <fill>
      <patternFill patternType="solid">
        <fgColor rgb="FFCCEEFF"/>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59">
    <xf numFmtId="0" fontId="0" fillId="0" borderId="0" xfId="0"/>
    <xf numFmtId="0" fontId="1" fillId="0" borderId="0" xfId="1">
      <alignment wrapText="1"/>
    </xf>
    <xf numFmtId="0" fontId="1" fillId="0" borderId="0" xfId="0" applyFont="1" applyAlignment="1">
      <alignment wrapText="1"/>
    </xf>
    <xf numFmtId="0" fontId="5" fillId="0" borderId="0" xfId="0" applyFont="1" applyAlignment="1">
      <alignment horizontal="center" wrapText="1"/>
    </xf>
    <xf numFmtId="164" fontId="6" fillId="0" borderId="2" xfId="0" applyNumberFormat="1" applyFont="1" applyBorder="1" applyAlignment="1">
      <alignment horizontal="center" wrapText="1"/>
    </xf>
    <xf numFmtId="0" fontId="6" fillId="0" borderId="3" xfId="0" applyFont="1" applyBorder="1" applyAlignment="1">
      <alignment horizontal="center" wrapText="1"/>
    </xf>
    <xf numFmtId="0" fontId="1" fillId="0" borderId="0" xfId="0" applyFont="1" applyAlignment="1">
      <alignment horizontal="left" wrapText="1"/>
    </xf>
    <xf numFmtId="0" fontId="7" fillId="2" borderId="3" xfId="0" applyFont="1" applyFill="1" applyBorder="1" applyAlignment="1">
      <alignment horizontal="right" wrapText="1"/>
    </xf>
    <xf numFmtId="0" fontId="1" fillId="2" borderId="0" xfId="0" applyFont="1" applyFill="1" applyAlignment="1">
      <alignment wrapText="1"/>
    </xf>
    <xf numFmtId="0" fontId="1" fillId="0" borderId="0" xfId="0" applyFont="1" applyAlignment="1">
      <alignment horizontal="left" wrapText="1" indent="1"/>
    </xf>
    <xf numFmtId="165" fontId="1" fillId="0" borderId="0" xfId="0" applyNumberFormat="1" applyFont="1" applyAlignment="1">
      <alignment wrapText="1"/>
    </xf>
    <xf numFmtId="166" fontId="1" fillId="0" borderId="1" xfId="0" applyNumberFormat="1" applyFont="1" applyBorder="1" applyAlignment="1">
      <alignment wrapText="1"/>
    </xf>
    <xf numFmtId="166" fontId="1" fillId="2" borderId="1" xfId="0" applyNumberFormat="1" applyFont="1" applyFill="1" applyBorder="1" applyAlignment="1">
      <alignment wrapText="1"/>
    </xf>
    <xf numFmtId="166" fontId="1" fillId="0" borderId="2" xfId="0" applyNumberFormat="1" applyFont="1" applyBorder="1" applyAlignment="1">
      <alignment wrapText="1"/>
    </xf>
    <xf numFmtId="166" fontId="1" fillId="0" borderId="0" xfId="0" applyNumberFormat="1" applyFont="1" applyAlignment="1">
      <alignment wrapText="1"/>
    </xf>
    <xf numFmtId="166" fontId="1" fillId="2" borderId="0" xfId="0" applyNumberFormat="1" applyFont="1" applyFill="1" applyAlignment="1">
      <alignment wrapText="1"/>
    </xf>
    <xf numFmtId="166" fontId="1" fillId="2" borderId="2" xfId="0" applyNumberFormat="1" applyFont="1" applyFill="1" applyBorder="1" applyAlignment="1">
      <alignment wrapText="1"/>
    </xf>
    <xf numFmtId="0" fontId="1" fillId="0" borderId="3" xfId="0" applyFont="1" applyBorder="1" applyAlignment="1">
      <alignment horizontal="right" wrapText="1"/>
    </xf>
    <xf numFmtId="166" fontId="1" fillId="0" borderId="3" xfId="0" applyNumberFormat="1" applyFont="1" applyBorder="1" applyAlignment="1">
      <alignment wrapText="1"/>
    </xf>
    <xf numFmtId="165" fontId="1" fillId="0" borderId="4" xfId="0" applyNumberFormat="1" applyFont="1" applyBorder="1" applyAlignment="1">
      <alignment wrapText="1"/>
    </xf>
    <xf numFmtId="0" fontId="1" fillId="2" borderId="5" xfId="0" applyFont="1" applyFill="1" applyBorder="1" applyAlignment="1">
      <alignment horizontal="right" wrapText="1"/>
    </xf>
    <xf numFmtId="167" fontId="1" fillId="0" borderId="0" xfId="0" applyNumberFormat="1" applyFont="1" applyAlignment="1">
      <alignment wrapText="1"/>
    </xf>
    <xf numFmtId="0" fontId="1" fillId="0" borderId="0" xfId="0" applyFont="1" applyAlignment="1">
      <alignment horizontal="right" wrapText="1"/>
    </xf>
    <xf numFmtId="0" fontId="7" fillId="0" borderId="3" xfId="0" applyFont="1" applyBorder="1" applyAlignment="1">
      <alignment horizontal="right" wrapText="1"/>
    </xf>
    <xf numFmtId="0" fontId="1" fillId="0" borderId="5" xfId="0" applyFont="1" applyBorder="1" applyAlignment="1">
      <alignment horizontal="right" wrapText="1"/>
    </xf>
    <xf numFmtId="168" fontId="6" fillId="0" borderId="1" xfId="0" applyNumberFormat="1" applyFont="1" applyBorder="1" applyAlignment="1">
      <alignment horizontal="center" wrapText="1"/>
    </xf>
    <xf numFmtId="0" fontId="7" fillId="0" borderId="5" xfId="0" applyFont="1" applyBorder="1" applyAlignment="1">
      <alignment horizontal="right" wrapText="1"/>
    </xf>
    <xf numFmtId="0" fontId="1" fillId="0" borderId="5" xfId="0" applyFont="1" applyBorder="1" applyAlignment="1">
      <alignment wrapText="1"/>
    </xf>
    <xf numFmtId="0" fontId="5" fillId="0" borderId="0" xfId="0" applyFont="1" applyAlignment="1">
      <alignment horizontal="left" wrapText="1"/>
    </xf>
    <xf numFmtId="0" fontId="5" fillId="0" borderId="0" xfId="0" applyFont="1" applyAlignment="1">
      <alignment horizontal="left" wrapText="1" indent="1"/>
    </xf>
    <xf numFmtId="165" fontId="1" fillId="0" borderId="6" xfId="0" applyNumberFormat="1" applyFont="1" applyBorder="1" applyAlignment="1">
      <alignment wrapText="1"/>
    </xf>
    <xf numFmtId="165" fontId="1" fillId="0" borderId="3" xfId="0" applyNumberFormat="1" applyFont="1" applyBorder="1" applyAlignment="1">
      <alignment wrapText="1"/>
    </xf>
    <xf numFmtId="0" fontId="1" fillId="0" borderId="3" xfId="0" applyFont="1" applyBorder="1" applyAlignment="1">
      <alignment wrapText="1"/>
    </xf>
    <xf numFmtId="168" fontId="6" fillId="0" borderId="2" xfId="0" applyNumberFormat="1" applyFont="1" applyBorder="1" applyAlignment="1">
      <alignment horizontal="center" wrapText="1"/>
    </xf>
    <xf numFmtId="169" fontId="6" fillId="0" borderId="2" xfId="0" applyNumberFormat="1" applyFont="1" applyBorder="1" applyAlignment="1">
      <alignment horizontal="center" wrapText="1"/>
    </xf>
    <xf numFmtId="0" fontId="1" fillId="2" borderId="0" xfId="0" applyFont="1" applyFill="1" applyAlignment="1">
      <alignment horizontal="left" wrapText="1"/>
    </xf>
    <xf numFmtId="165" fontId="1" fillId="2" borderId="3" xfId="0" applyNumberFormat="1" applyFont="1" applyFill="1" applyBorder="1" applyAlignment="1">
      <alignment wrapText="1"/>
    </xf>
    <xf numFmtId="0" fontId="1" fillId="2" borderId="0" xfId="0" applyFont="1" applyFill="1" applyAlignment="1">
      <alignment horizontal="right" wrapText="1"/>
    </xf>
    <xf numFmtId="165" fontId="1" fillId="2" borderId="4" xfId="0" applyNumberFormat="1" applyFont="1" applyFill="1" applyBorder="1" applyAlignment="1">
      <alignment wrapText="1"/>
    </xf>
    <xf numFmtId="168" fontId="6" fillId="0" borderId="3" xfId="0" applyNumberFormat="1" applyFont="1" applyBorder="1" applyAlignment="1">
      <alignment horizontal="center" wrapText="1"/>
    </xf>
    <xf numFmtId="0" fontId="1" fillId="0" borderId="5" xfId="0" applyFont="1" applyBorder="1" applyAlignment="1">
      <alignment horizontal="left" wrapText="1" indent="1"/>
    </xf>
    <xf numFmtId="0" fontId="8" fillId="0" borderId="0" xfId="0" applyFont="1" applyAlignment="1">
      <alignment horizontal="left" wrapText="1"/>
    </xf>
    <xf numFmtId="167" fontId="1" fillId="2" borderId="0" xfId="0" applyNumberFormat="1" applyFont="1" applyFill="1" applyAlignment="1">
      <alignment wrapText="1"/>
    </xf>
    <xf numFmtId="165" fontId="1" fillId="2" borderId="0" xfId="0" applyNumberFormat="1" applyFont="1" applyFill="1" applyAlignment="1">
      <alignment wrapText="1"/>
    </xf>
    <xf numFmtId="0" fontId="6" fillId="0" borderId="2" xfId="0" applyFont="1" applyBorder="1" applyAlignment="1">
      <alignment horizontal="center" wrapText="1"/>
    </xf>
    <xf numFmtId="167" fontId="1" fillId="0" borderId="3" xfId="0" applyNumberFormat="1" applyFont="1" applyBorder="1" applyAlignment="1">
      <alignment wrapText="1"/>
    </xf>
    <xf numFmtId="170" fontId="1" fillId="0" borderId="3" xfId="0" applyNumberFormat="1" applyFont="1" applyBorder="1" applyAlignment="1">
      <alignment horizontal="right" wrapText="1"/>
    </xf>
    <xf numFmtId="170" fontId="1" fillId="0" borderId="0" xfId="0" applyNumberFormat="1" applyFont="1" applyAlignment="1">
      <alignment horizontal="right" wrapText="1"/>
    </xf>
    <xf numFmtId="170" fontId="1" fillId="0" borderId="1" xfId="0" applyNumberFormat="1" applyFont="1" applyBorder="1" applyAlignment="1">
      <alignment horizontal="right" wrapText="1"/>
    </xf>
    <xf numFmtId="166" fontId="1" fillId="2" borderId="3" xfId="0" applyNumberFormat="1" applyFont="1" applyFill="1" applyBorder="1" applyAlignment="1">
      <alignment wrapText="1"/>
    </xf>
    <xf numFmtId="167" fontId="1" fillId="2" borderId="3" xfId="0" applyNumberFormat="1" applyFont="1" applyFill="1" applyBorder="1" applyAlignment="1">
      <alignment wrapText="1"/>
    </xf>
    <xf numFmtId="170" fontId="1" fillId="2" borderId="3" xfId="0" applyNumberFormat="1" applyFont="1" applyFill="1" applyBorder="1" applyAlignment="1">
      <alignment horizontal="right" wrapText="1"/>
    </xf>
    <xf numFmtId="170" fontId="1" fillId="2" borderId="1" xfId="0" applyNumberFormat="1" applyFont="1" applyFill="1" applyBorder="1" applyAlignment="1">
      <alignment horizontal="right" wrapText="1"/>
    </xf>
    <xf numFmtId="0" fontId="5" fillId="0" borderId="0" xfId="0" applyFont="1" applyAlignment="1">
      <alignment wrapText="1"/>
    </xf>
    <xf numFmtId="0" fontId="0" fillId="0" borderId="0" xfId="0"/>
    <xf numFmtId="0" fontId="1" fillId="0" borderId="0" xfId="0" applyFont="1" applyAlignment="1">
      <alignment wrapText="1"/>
    </xf>
    <xf numFmtId="0" fontId="5" fillId="0" borderId="0" xfId="0" applyFont="1" applyAlignment="1">
      <alignment horizontal="center" wrapText="1"/>
    </xf>
    <xf numFmtId="0" fontId="6" fillId="0" borderId="1" xfId="0" applyFont="1" applyBorder="1" applyAlignment="1">
      <alignment horizontal="center" wrapText="1"/>
    </xf>
    <xf numFmtId="0" fontId="1" fillId="0" borderId="0" xfId="0" applyFont="1" applyAlignment="1">
      <alignment horizontal="righ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8">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9" defaultTableStyle="TableStyleMedium2" defaultPivotStyle="PivotStyleLight16">
    <tableStyle name="tableStyle1" pivot="0" count="2" xr9:uid="{00000000-0011-0000-FFFF-FFFF00000000}">
      <tableStyleElement type="firstRowStripe" dxfId="17"/>
      <tableStyleElement type="secondRowStripe" dxfId="16"/>
    </tableStyle>
    <tableStyle name="tableStyle2" pivot="0" count="2" xr9:uid="{00000000-0011-0000-FFFF-FFFF01000000}">
      <tableStyleElement type="firstRowStripe" dxfId="15"/>
      <tableStyleElement type="secondRowStripe" dxfId="14"/>
    </tableStyle>
    <tableStyle name="tableStyle3" pivot="0" count="2" xr9:uid="{00000000-0011-0000-FFFF-FFFF02000000}">
      <tableStyleElement type="firstRowStripe" dxfId="13"/>
      <tableStyleElement type="secondRowStripe" dxfId="12"/>
    </tableStyle>
    <tableStyle name="tableStyle4" pivot="0" count="2" xr9:uid="{00000000-0011-0000-FFFF-FFFF03000000}">
      <tableStyleElement type="firstRowStripe" dxfId="11"/>
      <tableStyleElement type="secondRowStripe" dxfId="10"/>
    </tableStyle>
    <tableStyle name="tableStyle5" pivot="0" count="2" xr9:uid="{00000000-0011-0000-FFFF-FFFF04000000}">
      <tableStyleElement type="firstRowStripe" dxfId="9"/>
      <tableStyleElement type="secondRowStripe" dxfId="8"/>
    </tableStyle>
    <tableStyle name="tableStyle6" pivot="0" count="2" xr9:uid="{00000000-0011-0000-FFFF-FFFF05000000}">
      <tableStyleElement type="firstRowStripe" dxfId="7"/>
      <tableStyleElement type="secondRowStripe" dxfId="6"/>
    </tableStyle>
    <tableStyle name="tableStyle7" pivot="0" count="2" xr9:uid="{00000000-0011-0000-FFFF-FFFF06000000}">
      <tableStyleElement type="firstRowStripe" dxfId="5"/>
      <tableStyleElement type="secondRowStripe" dxfId="4"/>
    </tableStyle>
    <tableStyle name="tableStyle8" pivot="0" count="2" xr9:uid="{00000000-0011-0000-FFFF-FFFF07000000}">
      <tableStyleElement type="firstRowStripe" dxfId="3"/>
      <tableStyleElement type="secondRowStripe" dxfId="2"/>
    </tableStyle>
    <tableStyle name="tableStyle9" pivot="0" count="2" xr9:uid="{00000000-0011-0000-FFFF-FFFF08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H34" headerRowCount="0" totalsRowShown="0">
  <tableColumns count="8">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D44"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D38"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44:D46" headerRowCount="0" totalsRowShown="0">
  <tableColumns count="4">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7:F15" headerRowCount="0" totalsRowShown="0">
  <tableColumns count="6">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6:F30" headerRowCount="0" totalsRowShown="0">
  <tableColumns count="6">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66:H69" headerRowCount="0" totalsRowShown="0">
  <tableColumns count="8">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70:F71" headerRowCount="0" totalsRowShown="0">
  <tableColumns count="6">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72:D73" headerRowCount="0" totalsRowShown="0">
  <tableColumns count="4">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s>
  <tableStyleInfo name="tableStyle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0"/>
  <sheetViews>
    <sheetView tabSelected="1" showRuler="0" workbookViewId="0">
      <selection sqref="A1:H1"/>
    </sheetView>
  </sheetViews>
  <sheetFormatPr defaultColWidth="13.7109375" defaultRowHeight="12.75" x14ac:dyDescent="0.2"/>
  <cols>
    <col min="8" max="8" width="23.28515625" customWidth="1"/>
  </cols>
  <sheetData>
    <row r="1" spans="1:8" ht="15" customHeight="1" x14ac:dyDescent="0.2">
      <c r="A1" s="53" t="s">
        <v>0</v>
      </c>
      <c r="B1" s="54"/>
      <c r="C1" s="54"/>
      <c r="D1" s="54"/>
      <c r="E1" s="54"/>
      <c r="F1" s="54"/>
      <c r="G1" s="54"/>
      <c r="H1" s="54"/>
    </row>
    <row r="2" spans="1:8" ht="15" customHeight="1" x14ac:dyDescent="0.2">
      <c r="A2" s="54"/>
      <c r="B2" s="54"/>
      <c r="C2" s="54"/>
      <c r="D2" s="54"/>
      <c r="E2" s="54"/>
      <c r="F2" s="54"/>
      <c r="G2" s="54"/>
      <c r="H2" s="54"/>
    </row>
    <row r="3" spans="1:8" ht="209.1" customHeight="1" x14ac:dyDescent="0.2">
      <c r="A3" s="55" t="s">
        <v>1</v>
      </c>
      <c r="B3" s="55"/>
      <c r="C3" s="55"/>
      <c r="D3" s="55"/>
      <c r="E3" s="55"/>
      <c r="F3" s="55"/>
      <c r="G3" s="55"/>
      <c r="H3" s="55"/>
    </row>
    <row r="4" spans="1:8" ht="15" customHeight="1" x14ac:dyDescent="0.2">
      <c r="A4" s="55"/>
      <c r="B4" s="55"/>
      <c r="C4" s="55"/>
      <c r="D4" s="55"/>
      <c r="E4" s="55"/>
      <c r="F4" s="55"/>
      <c r="G4" s="55"/>
      <c r="H4" s="55"/>
    </row>
    <row r="5" spans="1:8" ht="102.6" customHeight="1" x14ac:dyDescent="0.2">
      <c r="A5" s="55" t="s">
        <v>2</v>
      </c>
      <c r="B5" s="55"/>
      <c r="C5" s="55"/>
      <c r="D5" s="55"/>
      <c r="E5" s="55"/>
      <c r="F5" s="55"/>
      <c r="G5" s="55"/>
      <c r="H5" s="55"/>
    </row>
    <row r="6" spans="1:8" ht="15" customHeight="1" x14ac:dyDescent="0.2">
      <c r="A6" s="55"/>
      <c r="B6" s="55"/>
      <c r="C6" s="55"/>
      <c r="D6" s="55"/>
      <c r="E6" s="55"/>
      <c r="F6" s="55"/>
      <c r="G6" s="55"/>
      <c r="H6" s="55"/>
    </row>
    <row r="7" spans="1:8" ht="27.6" customHeight="1" x14ac:dyDescent="0.2">
      <c r="A7" s="55" t="s">
        <v>3</v>
      </c>
      <c r="B7" s="55"/>
      <c r="C7" s="55"/>
      <c r="D7" s="55"/>
      <c r="E7" s="55"/>
      <c r="F7" s="55"/>
      <c r="G7" s="55"/>
      <c r="H7" s="55"/>
    </row>
    <row r="8" spans="1:8" ht="15" customHeight="1" x14ac:dyDescent="0.2"/>
    <row r="9" spans="1:8" ht="15" customHeight="1" x14ac:dyDescent="0.2"/>
    <row r="10" spans="1:8" ht="15" customHeight="1" x14ac:dyDescent="0.2"/>
    <row r="11" spans="1:8" ht="15" customHeight="1" x14ac:dyDescent="0.2"/>
    <row r="12" spans="1:8" ht="15" customHeight="1" x14ac:dyDescent="0.2"/>
    <row r="13" spans="1:8" ht="15" customHeight="1" x14ac:dyDescent="0.2"/>
    <row r="14" spans="1:8" ht="15" customHeight="1" x14ac:dyDescent="0.2"/>
    <row r="15" spans="1:8" ht="15" customHeight="1" x14ac:dyDescent="0.2"/>
    <row r="16" spans="1:8"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7">
    <mergeCell ref="A1:H1"/>
    <mergeCell ref="A2:H2"/>
    <mergeCell ref="A3:H3"/>
    <mergeCell ref="A4:H4"/>
    <mergeCell ref="A7:H7"/>
    <mergeCell ref="A6:H6"/>
    <mergeCell ref="A5:H5"/>
  </mergeCells>
  <pageMargins left="0.75" right="0.75" top="1" bottom="1" header="0.5" footer="0.5"/>
  <pageSetup scale="7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Ruler="0" workbookViewId="0">
      <selection sqref="A1:H1"/>
    </sheetView>
  </sheetViews>
  <sheetFormatPr defaultColWidth="13.7109375" defaultRowHeight="12.75" x14ac:dyDescent="0.2"/>
  <cols>
    <col min="1" max="1" width="64.140625" customWidth="1"/>
    <col min="3" max="3" width="1.28515625" customWidth="1"/>
    <col min="5" max="5" width="1.28515625" customWidth="1"/>
    <col min="7" max="7" width="1.28515625" customWidth="1"/>
  </cols>
  <sheetData>
    <row r="1" spans="1:8" ht="15.75" customHeight="1" x14ac:dyDescent="0.2">
      <c r="A1" s="56" t="s">
        <v>4</v>
      </c>
      <c r="B1" s="54"/>
      <c r="C1" s="54"/>
      <c r="D1" s="54"/>
      <c r="E1" s="54"/>
      <c r="F1" s="54"/>
      <c r="G1" s="54"/>
      <c r="H1" s="54"/>
    </row>
    <row r="2" spans="1:8" ht="15.75" customHeight="1" x14ac:dyDescent="0.2">
      <c r="A2" s="56" t="s">
        <v>5</v>
      </c>
      <c r="B2" s="54"/>
      <c r="C2" s="54"/>
      <c r="D2" s="54"/>
      <c r="E2" s="54"/>
      <c r="F2" s="54"/>
      <c r="G2" s="54"/>
      <c r="H2" s="54"/>
    </row>
    <row r="3" spans="1:8" ht="15.75" customHeight="1" x14ac:dyDescent="0.2">
      <c r="A3" s="56" t="s">
        <v>6</v>
      </c>
      <c r="B3" s="54"/>
      <c r="C3" s="54"/>
      <c r="D3" s="54"/>
      <c r="E3" s="54"/>
      <c r="F3" s="54"/>
      <c r="G3" s="54"/>
      <c r="H3" s="54"/>
    </row>
    <row r="4" spans="1:8" ht="15.75" customHeight="1" x14ac:dyDescent="0.2">
      <c r="A4" s="54"/>
      <c r="B4" s="54"/>
      <c r="C4" s="54"/>
      <c r="D4" s="54"/>
    </row>
    <row r="5" spans="1:8" ht="15.75" customHeight="1" x14ac:dyDescent="0.2">
      <c r="B5" s="57" t="s">
        <v>7</v>
      </c>
      <c r="C5" s="54"/>
      <c r="D5" s="54"/>
      <c r="F5" s="57" t="s">
        <v>8</v>
      </c>
      <c r="G5" s="57"/>
      <c r="H5" s="57"/>
    </row>
    <row r="6" spans="1:8" ht="15.75" customHeight="1" x14ac:dyDescent="0.2">
      <c r="B6" s="4" t="s">
        <v>9</v>
      </c>
      <c r="C6" s="5"/>
      <c r="D6" s="4" t="s">
        <v>10</v>
      </c>
      <c r="F6" s="4" t="s">
        <v>9</v>
      </c>
      <c r="G6" s="5"/>
      <c r="H6" s="4" t="s">
        <v>10</v>
      </c>
    </row>
    <row r="7" spans="1:8" ht="16.7" customHeight="1" x14ac:dyDescent="0.2">
      <c r="A7" s="6" t="s">
        <v>11</v>
      </c>
      <c r="B7" s="23"/>
      <c r="D7" s="23"/>
      <c r="E7" s="8"/>
      <c r="F7" s="7"/>
      <c r="G7" s="8"/>
      <c r="H7" s="7"/>
    </row>
    <row r="8" spans="1:8" ht="16.7" customHeight="1" x14ac:dyDescent="0.2">
      <c r="A8" s="9" t="s">
        <v>12</v>
      </c>
      <c r="B8" s="10">
        <v>491505</v>
      </c>
      <c r="D8" s="10">
        <v>548675</v>
      </c>
      <c r="F8" s="10">
        <v>1015038</v>
      </c>
      <c r="G8" s="1"/>
      <c r="H8" s="10">
        <v>1078342</v>
      </c>
    </row>
    <row r="9" spans="1:8" ht="16.7" customHeight="1" x14ac:dyDescent="0.2">
      <c r="A9" s="9" t="s">
        <v>13</v>
      </c>
      <c r="B9" s="11">
        <v>1351</v>
      </c>
      <c r="D9" s="11">
        <v>1599</v>
      </c>
      <c r="E9" s="8"/>
      <c r="F9" s="12">
        <v>2805</v>
      </c>
      <c r="G9" s="8"/>
      <c r="H9" s="12">
        <v>3889</v>
      </c>
    </row>
    <row r="10" spans="1:8" ht="16.7" customHeight="1" x14ac:dyDescent="0.2">
      <c r="A10" s="6" t="s">
        <v>14</v>
      </c>
      <c r="B10" s="13">
        <f>SUM(B8:B9)</f>
        <v>492856</v>
      </c>
      <c r="D10" s="13">
        <f>SUM(D8:D9)</f>
        <v>550274</v>
      </c>
      <c r="F10" s="13">
        <f>SUM(F8:F9)</f>
        <v>1017843</v>
      </c>
      <c r="G10" s="2"/>
      <c r="H10" s="13">
        <f>SUM(H8:H9)</f>
        <v>1082231</v>
      </c>
    </row>
    <row r="11" spans="1:8" ht="16.7" customHeight="1" x14ac:dyDescent="0.2">
      <c r="A11" s="6" t="s">
        <v>15</v>
      </c>
      <c r="B11" s="23"/>
      <c r="D11" s="23"/>
      <c r="E11" s="8"/>
      <c r="F11" s="7"/>
      <c r="G11" s="8"/>
      <c r="H11" s="7"/>
    </row>
    <row r="12" spans="1:8" ht="16.7" customHeight="1" x14ac:dyDescent="0.2">
      <c r="A12" s="9" t="s">
        <v>16</v>
      </c>
      <c r="B12" s="14">
        <v>443663</v>
      </c>
      <c r="D12" s="14">
        <v>479953</v>
      </c>
      <c r="F12" s="14">
        <v>918052</v>
      </c>
      <c r="G12" s="2"/>
      <c r="H12" s="14">
        <v>984537</v>
      </c>
    </row>
    <row r="13" spans="1:8" ht="16.7" customHeight="1" x14ac:dyDescent="0.2">
      <c r="A13" s="9" t="s">
        <v>17</v>
      </c>
      <c r="B13" s="14">
        <v>36044</v>
      </c>
      <c r="D13" s="14">
        <v>44822</v>
      </c>
      <c r="E13" s="8"/>
      <c r="F13" s="15">
        <v>75970</v>
      </c>
      <c r="G13" s="8"/>
      <c r="H13" s="15">
        <v>88732</v>
      </c>
    </row>
    <row r="14" spans="1:8" ht="16.7" customHeight="1" x14ac:dyDescent="0.2">
      <c r="A14" s="9" t="s">
        <v>18</v>
      </c>
      <c r="B14" s="14">
        <v>5214</v>
      </c>
      <c r="D14" s="14">
        <v>5508</v>
      </c>
      <c r="F14" s="14">
        <v>10429</v>
      </c>
      <c r="G14" s="2"/>
      <c r="H14" s="14">
        <v>11122</v>
      </c>
    </row>
    <row r="15" spans="1:8" ht="16.7" customHeight="1" x14ac:dyDescent="0.2">
      <c r="A15" s="9" t="s">
        <v>19</v>
      </c>
      <c r="B15" s="14">
        <v>876</v>
      </c>
      <c r="D15" s="14">
        <v>1357</v>
      </c>
      <c r="E15" s="8"/>
      <c r="F15" s="15">
        <v>1752</v>
      </c>
      <c r="G15" s="8"/>
      <c r="H15" s="15">
        <v>2714</v>
      </c>
    </row>
    <row r="16" spans="1:8" ht="27.6" customHeight="1" x14ac:dyDescent="0.2">
      <c r="A16" s="9" t="s">
        <v>20</v>
      </c>
      <c r="B16" s="14">
        <v>17257</v>
      </c>
      <c r="D16" s="14">
        <v>15216</v>
      </c>
      <c r="F16" s="14">
        <v>33855</v>
      </c>
      <c r="G16" s="2"/>
      <c r="H16" s="14">
        <v>30640</v>
      </c>
    </row>
    <row r="17" spans="1:8" ht="16.7" customHeight="1" x14ac:dyDescent="0.2">
      <c r="A17" s="9" t="s">
        <v>21</v>
      </c>
      <c r="B17" s="11">
        <v>302</v>
      </c>
      <c r="D17" s="11">
        <v>763</v>
      </c>
      <c r="E17" s="8"/>
      <c r="F17" s="12">
        <v>-1283</v>
      </c>
      <c r="G17" s="8"/>
      <c r="H17" s="12">
        <v>2006</v>
      </c>
    </row>
    <row r="18" spans="1:8" ht="16.7" customHeight="1" x14ac:dyDescent="0.2">
      <c r="A18" s="6" t="s">
        <v>22</v>
      </c>
      <c r="B18" s="13">
        <f>SUM(B12:B17)</f>
        <v>503356</v>
      </c>
      <c r="D18" s="13">
        <f>SUM(D12:D17)</f>
        <v>547619</v>
      </c>
      <c r="F18" s="13">
        <f>SUM(F12:F17)</f>
        <v>1038775</v>
      </c>
      <c r="G18" s="2"/>
      <c r="H18" s="13">
        <f>SUM(H12:H17)</f>
        <v>1119751</v>
      </c>
    </row>
    <row r="19" spans="1:8" ht="16.7" customHeight="1" x14ac:dyDescent="0.2">
      <c r="A19" s="6" t="s">
        <v>23</v>
      </c>
      <c r="B19" s="13">
        <f>B10-B18</f>
        <v>-10500</v>
      </c>
      <c r="D19" s="13">
        <f>D10-D18</f>
        <v>2655</v>
      </c>
      <c r="E19" s="8"/>
      <c r="F19" s="16">
        <f>F10-F18</f>
        <v>-20932</v>
      </c>
      <c r="G19" s="8"/>
      <c r="H19" s="16">
        <f>H10-H18</f>
        <v>-37520</v>
      </c>
    </row>
    <row r="20" spans="1:8" ht="16.7" customHeight="1" x14ac:dyDescent="0.2">
      <c r="A20" s="6" t="s">
        <v>24</v>
      </c>
      <c r="B20" s="17"/>
      <c r="D20" s="17"/>
      <c r="F20" s="17"/>
      <c r="G20" s="2"/>
      <c r="H20" s="17"/>
    </row>
    <row r="21" spans="1:8" ht="16.7" customHeight="1" x14ac:dyDescent="0.2">
      <c r="A21" s="9" t="s">
        <v>25</v>
      </c>
      <c r="B21" s="14">
        <v>-962</v>
      </c>
      <c r="D21" s="14">
        <v>-761</v>
      </c>
      <c r="E21" s="8"/>
      <c r="F21" s="15">
        <v>-1803</v>
      </c>
      <c r="G21" s="8"/>
      <c r="H21" s="15">
        <v>-1524</v>
      </c>
    </row>
    <row r="22" spans="1:8" ht="16.7" customHeight="1" x14ac:dyDescent="0.2">
      <c r="A22" s="9" t="s">
        <v>26</v>
      </c>
      <c r="B22" s="14">
        <v>2919</v>
      </c>
      <c r="D22" s="14">
        <v>4199</v>
      </c>
      <c r="F22" s="14">
        <v>7125</v>
      </c>
      <c r="G22" s="1"/>
      <c r="H22" s="14">
        <v>8245</v>
      </c>
    </row>
    <row r="23" spans="1:8" ht="16.7" customHeight="1" x14ac:dyDescent="0.2">
      <c r="A23" s="9" t="s">
        <v>27</v>
      </c>
      <c r="B23" s="14">
        <v>-6717</v>
      </c>
      <c r="D23" s="14">
        <v>-8736</v>
      </c>
      <c r="E23" s="8"/>
      <c r="F23" s="15">
        <v>-12450</v>
      </c>
      <c r="G23" s="8"/>
      <c r="H23" s="15">
        <v>-13696</v>
      </c>
    </row>
    <row r="24" spans="1:8" ht="16.7" customHeight="1" x14ac:dyDescent="0.2">
      <c r="A24" s="9" t="s">
        <v>28</v>
      </c>
      <c r="B24" s="11">
        <v>-3587</v>
      </c>
      <c r="D24" s="11">
        <v>-3559</v>
      </c>
      <c r="F24" s="11">
        <v>-7145</v>
      </c>
      <c r="G24" s="1"/>
      <c r="H24" s="11">
        <v>-7091</v>
      </c>
    </row>
    <row r="25" spans="1:8" ht="16.7" customHeight="1" x14ac:dyDescent="0.2">
      <c r="A25" s="6" t="s">
        <v>29</v>
      </c>
      <c r="B25" s="13">
        <f>SUM(B21:B24)</f>
        <v>-8347</v>
      </c>
      <c r="D25" s="13">
        <f>SUM(D21:D24)</f>
        <v>-8857</v>
      </c>
      <c r="E25" s="8"/>
      <c r="F25" s="16">
        <f>SUM(F21:F24)</f>
        <v>-14273</v>
      </c>
      <c r="G25" s="8"/>
      <c r="H25" s="16">
        <f>SUM(H21:H24)</f>
        <v>-14066</v>
      </c>
    </row>
    <row r="26" spans="1:8" ht="16.7" customHeight="1" x14ac:dyDescent="0.2">
      <c r="A26" s="6" t="s">
        <v>30</v>
      </c>
      <c r="B26" s="18">
        <f>B19+B25</f>
        <v>-18847</v>
      </c>
      <c r="D26" s="18">
        <f>D19+D25</f>
        <v>-6202</v>
      </c>
      <c r="F26" s="18">
        <f>F19+F25</f>
        <v>-35205</v>
      </c>
      <c r="G26" s="2"/>
      <c r="H26" s="18">
        <f>H19+H25</f>
        <v>-51586</v>
      </c>
    </row>
    <row r="27" spans="1:8" ht="16.7" customHeight="1" x14ac:dyDescent="0.2">
      <c r="A27" s="6" t="s">
        <v>31</v>
      </c>
      <c r="B27" s="11">
        <v>6595</v>
      </c>
      <c r="D27" s="11">
        <v>1248</v>
      </c>
      <c r="E27" s="8"/>
      <c r="F27" s="12">
        <v>11921</v>
      </c>
      <c r="G27" s="8"/>
      <c r="H27" s="12">
        <v>12685</v>
      </c>
    </row>
    <row r="28" spans="1:8" ht="16.7" customHeight="1" x14ac:dyDescent="0.2">
      <c r="A28" s="6" t="s">
        <v>32</v>
      </c>
      <c r="B28" s="19">
        <f>SUM(B26:B27)</f>
        <v>-12252</v>
      </c>
      <c r="D28" s="19">
        <f>SUM(D26:D27)</f>
        <v>-4954</v>
      </c>
      <c r="F28" s="19">
        <f>SUM(F26:F27)</f>
        <v>-23284</v>
      </c>
      <c r="G28" s="2"/>
      <c r="H28" s="19">
        <f>SUM(H26:H27)</f>
        <v>-38901</v>
      </c>
    </row>
    <row r="29" spans="1:8" ht="16.7" customHeight="1" x14ac:dyDescent="0.2">
      <c r="B29" s="24"/>
      <c r="D29" s="24"/>
      <c r="E29" s="8"/>
      <c r="F29" s="20"/>
      <c r="G29" s="8"/>
      <c r="H29" s="20"/>
    </row>
    <row r="30" spans="1:8" ht="16.7" customHeight="1" x14ac:dyDescent="0.2">
      <c r="A30" s="6" t="s">
        <v>33</v>
      </c>
      <c r="B30" s="21">
        <v>-0.96</v>
      </c>
      <c r="C30" s="22"/>
      <c r="D30" s="21">
        <v>-0.38</v>
      </c>
      <c r="E30" s="22"/>
      <c r="F30" s="21">
        <v>-1.83</v>
      </c>
      <c r="G30" s="22"/>
      <c r="H30" s="21">
        <v>-2.98</v>
      </c>
    </row>
    <row r="31" spans="1:8" ht="16.7" customHeight="1" x14ac:dyDescent="0.2">
      <c r="A31" s="6" t="s">
        <v>34</v>
      </c>
      <c r="B31" s="21">
        <v>-0.96</v>
      </c>
      <c r="C31" s="22"/>
      <c r="D31" s="21">
        <v>-0.38</v>
      </c>
      <c r="E31" s="22"/>
      <c r="F31" s="21">
        <v>-1.83</v>
      </c>
      <c r="G31" s="22"/>
      <c r="H31" s="21">
        <v>-2.98</v>
      </c>
    </row>
    <row r="32" spans="1:8" ht="16.7" customHeight="1" x14ac:dyDescent="0.2">
      <c r="F32" s="22"/>
      <c r="G32" s="1"/>
      <c r="H32" s="22"/>
    </row>
    <row r="33" spans="1:8" ht="16.7" customHeight="1" x14ac:dyDescent="0.2">
      <c r="A33" s="2" t="s">
        <v>35</v>
      </c>
      <c r="B33" s="14">
        <v>12713728</v>
      </c>
      <c r="C33" s="8"/>
      <c r="D33" s="14">
        <v>13057749</v>
      </c>
      <c r="E33" s="8"/>
      <c r="F33" s="15">
        <v>12756644</v>
      </c>
      <c r="G33" s="8"/>
      <c r="H33" s="15">
        <v>13052706</v>
      </c>
    </row>
    <row r="34" spans="1:8" ht="16.7" customHeight="1" x14ac:dyDescent="0.2">
      <c r="A34" s="6" t="s">
        <v>36</v>
      </c>
      <c r="B34" s="14">
        <v>12713728</v>
      </c>
      <c r="D34" s="14">
        <v>13057749</v>
      </c>
      <c r="F34" s="14">
        <v>12756644</v>
      </c>
      <c r="G34" s="1"/>
      <c r="H34" s="14">
        <v>13052706</v>
      </c>
    </row>
    <row r="35" spans="1:8" ht="15.75" customHeight="1" x14ac:dyDescent="0.2"/>
    <row r="36" spans="1:8" ht="15.75" customHeight="1" x14ac:dyDescent="0.2"/>
    <row r="37" spans="1:8" ht="15.75" customHeight="1" x14ac:dyDescent="0.2"/>
    <row r="38" spans="1:8" ht="15.75" customHeight="1" x14ac:dyDescent="0.2"/>
    <row r="39" spans="1:8" ht="15.75" customHeight="1" x14ac:dyDescent="0.2"/>
    <row r="40" spans="1:8" ht="15" customHeight="1" x14ac:dyDescent="0.2"/>
    <row r="41" spans="1:8" ht="15" customHeight="1" x14ac:dyDescent="0.2"/>
    <row r="42" spans="1:8" ht="15" customHeight="1" x14ac:dyDescent="0.2"/>
    <row r="43" spans="1:8" ht="15" customHeight="1" x14ac:dyDescent="0.2"/>
    <row r="44" spans="1:8" ht="15" customHeight="1" x14ac:dyDescent="0.2"/>
    <row r="45" spans="1:8" ht="15" customHeight="1" x14ac:dyDescent="0.2"/>
    <row r="46" spans="1:8" ht="15" customHeight="1" x14ac:dyDescent="0.2"/>
    <row r="47" spans="1:8" ht="15" customHeight="1" x14ac:dyDescent="0.2"/>
    <row r="48" spans="1: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sheetData>
  <mergeCells count="6">
    <mergeCell ref="A1:H1"/>
    <mergeCell ref="A2:H2"/>
    <mergeCell ref="A3:H3"/>
    <mergeCell ref="A4:D4"/>
    <mergeCell ref="B5:D5"/>
    <mergeCell ref="F5:H5"/>
  </mergeCells>
  <pageMargins left="0.75" right="0.75" top="1" bottom="1" header="0.5" footer="0.5"/>
  <pageSetup scale="74"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45"/>
  <sheetViews>
    <sheetView showRuler="0" workbookViewId="0">
      <selection sqref="A1:D1"/>
    </sheetView>
  </sheetViews>
  <sheetFormatPr defaultColWidth="13.7109375" defaultRowHeight="12.75" x14ac:dyDescent="0.2"/>
  <cols>
    <col min="1" max="1" width="75.42578125" customWidth="1"/>
    <col min="2" max="2" width="15.5703125" customWidth="1"/>
    <col min="3" max="3" width="1.28515625" customWidth="1"/>
    <col min="4" max="4" width="15.5703125" customWidth="1"/>
  </cols>
  <sheetData>
    <row r="1" spans="1:4" ht="15" customHeight="1" x14ac:dyDescent="0.2">
      <c r="A1" s="56" t="s">
        <v>4</v>
      </c>
      <c r="B1" s="54"/>
      <c r="C1" s="54"/>
      <c r="D1" s="54"/>
    </row>
    <row r="2" spans="1:4" ht="15" customHeight="1" x14ac:dyDescent="0.2">
      <c r="A2" s="56" t="s">
        <v>37</v>
      </c>
      <c r="B2" s="54"/>
      <c r="C2" s="54"/>
      <c r="D2" s="54"/>
    </row>
    <row r="3" spans="1:4" ht="15" customHeight="1" x14ac:dyDescent="0.2">
      <c r="A3" s="56" t="s">
        <v>6</v>
      </c>
      <c r="B3" s="54"/>
      <c r="C3" s="54"/>
      <c r="D3" s="54"/>
    </row>
    <row r="4" spans="1:4" ht="15" customHeight="1" x14ac:dyDescent="0.2">
      <c r="A4" s="54"/>
      <c r="B4" s="54"/>
      <c r="C4" s="54"/>
      <c r="D4" s="54"/>
    </row>
    <row r="5" spans="1:4" ht="15" customHeight="1" x14ac:dyDescent="0.2">
      <c r="B5" s="25">
        <v>46203</v>
      </c>
      <c r="D5" s="25">
        <v>46022</v>
      </c>
    </row>
    <row r="6" spans="1:4" ht="15.75" customHeight="1" x14ac:dyDescent="0.2">
      <c r="A6" s="3" t="s">
        <v>38</v>
      </c>
      <c r="B6" s="23"/>
      <c r="D6" s="23"/>
    </row>
    <row r="7" spans="1:4" ht="16.7" customHeight="1" x14ac:dyDescent="0.2">
      <c r="A7" s="6" t="s">
        <v>39</v>
      </c>
    </row>
    <row r="8" spans="1:4" ht="16.7" customHeight="1" x14ac:dyDescent="0.2">
      <c r="A8" s="6" t="s">
        <v>40</v>
      </c>
      <c r="B8" s="10">
        <v>307595</v>
      </c>
      <c r="D8" s="10">
        <v>365974</v>
      </c>
    </row>
    <row r="9" spans="1:4" ht="16.7" customHeight="1" x14ac:dyDescent="0.2">
      <c r="A9" s="2" t="s">
        <v>41</v>
      </c>
      <c r="B9" s="14">
        <v>30887</v>
      </c>
      <c r="D9" s="14">
        <v>49582</v>
      </c>
    </row>
    <row r="10" spans="1:4" ht="27.6" customHeight="1" x14ac:dyDescent="0.2">
      <c r="A10" s="2" t="s">
        <v>42</v>
      </c>
      <c r="B10" s="14">
        <v>230565</v>
      </c>
      <c r="D10" s="14">
        <v>278620</v>
      </c>
    </row>
    <row r="11" spans="1:4" ht="16.7" customHeight="1" x14ac:dyDescent="0.2">
      <c r="A11" s="6" t="s">
        <v>43</v>
      </c>
      <c r="B11" s="14">
        <v>262435</v>
      </c>
      <c r="D11" s="14">
        <v>193000</v>
      </c>
    </row>
    <row r="12" spans="1:4" ht="16.7" customHeight="1" x14ac:dyDescent="0.2">
      <c r="A12" s="6" t="s">
        <v>44</v>
      </c>
      <c r="B12" s="11">
        <v>30981</v>
      </c>
      <c r="D12" s="11">
        <v>31132</v>
      </c>
    </row>
    <row r="13" spans="1:4" ht="16.7" customHeight="1" x14ac:dyDescent="0.2">
      <c r="A13" s="6" t="s">
        <v>45</v>
      </c>
      <c r="B13" s="18">
        <f>SUM(B8:B12)</f>
        <v>862463</v>
      </c>
      <c r="D13" s="18">
        <f>SUM(D8:D12)</f>
        <v>918308</v>
      </c>
    </row>
    <row r="14" spans="1:4" ht="27.6" customHeight="1" x14ac:dyDescent="0.2">
      <c r="A14" s="6" t="s">
        <v>46</v>
      </c>
      <c r="B14" s="14">
        <v>637737</v>
      </c>
      <c r="D14" s="14">
        <v>621866</v>
      </c>
    </row>
    <row r="15" spans="1:4" ht="27.6" customHeight="1" x14ac:dyDescent="0.2">
      <c r="A15" s="6" t="s">
        <v>47</v>
      </c>
      <c r="B15" s="14">
        <v>408456</v>
      </c>
      <c r="D15" s="14">
        <v>416944</v>
      </c>
    </row>
    <row r="16" spans="1:4" ht="27.6" customHeight="1" x14ac:dyDescent="0.2">
      <c r="A16" s="6" t="s">
        <v>48</v>
      </c>
      <c r="B16" s="14">
        <v>32700</v>
      </c>
      <c r="D16" s="14">
        <v>34452</v>
      </c>
    </row>
    <row r="17" spans="1:4" ht="16.7" customHeight="1" x14ac:dyDescent="0.2">
      <c r="A17" s="6" t="s">
        <v>49</v>
      </c>
      <c r="B17" s="14">
        <v>128219</v>
      </c>
      <c r="D17" s="14">
        <v>126911</v>
      </c>
    </row>
    <row r="18" spans="1:4" ht="16.7" customHeight="1" x14ac:dyDescent="0.2">
      <c r="A18" s="6" t="s">
        <v>50</v>
      </c>
      <c r="B18" s="14">
        <v>34453</v>
      </c>
      <c r="D18" s="14">
        <v>34356</v>
      </c>
    </row>
    <row r="19" spans="1:4" ht="16.7" customHeight="1" x14ac:dyDescent="0.2">
      <c r="A19" s="6" t="s">
        <v>51</v>
      </c>
      <c r="B19" s="14">
        <v>8361</v>
      </c>
      <c r="D19" s="14">
        <v>8087</v>
      </c>
    </row>
    <row r="20" spans="1:4" ht="16.7" customHeight="1" x14ac:dyDescent="0.2">
      <c r="A20" s="6" t="s">
        <v>52</v>
      </c>
      <c r="B20" s="11">
        <v>143358</v>
      </c>
      <c r="D20" s="11">
        <v>119702</v>
      </c>
    </row>
    <row r="21" spans="1:4" ht="16.7" customHeight="1" x14ac:dyDescent="0.2">
      <c r="A21" s="6" t="s">
        <v>53</v>
      </c>
      <c r="B21" s="19">
        <f>SUM(B13:B20)</f>
        <v>2255747</v>
      </c>
      <c r="D21" s="19">
        <f>SUM(D13:D20)</f>
        <v>2280626</v>
      </c>
    </row>
    <row r="22" spans="1:4" ht="15.75" customHeight="1" x14ac:dyDescent="0.2">
      <c r="A22" s="3" t="s">
        <v>54</v>
      </c>
      <c r="B22" s="26"/>
      <c r="D22" s="26"/>
    </row>
    <row r="23" spans="1:4" ht="16.7" customHeight="1" x14ac:dyDescent="0.2">
      <c r="A23" s="6" t="s">
        <v>55</v>
      </c>
    </row>
    <row r="24" spans="1:4" ht="16.7" customHeight="1" x14ac:dyDescent="0.2">
      <c r="A24" s="6" t="s">
        <v>56</v>
      </c>
      <c r="B24" s="10">
        <v>3199</v>
      </c>
      <c r="D24" s="10">
        <v>3575</v>
      </c>
    </row>
    <row r="25" spans="1:4" ht="16.7" customHeight="1" x14ac:dyDescent="0.2">
      <c r="A25" s="6" t="s">
        <v>57</v>
      </c>
      <c r="B25" s="14">
        <v>86714</v>
      </c>
      <c r="D25" s="14">
        <v>66169</v>
      </c>
    </row>
    <row r="26" spans="1:4" ht="16.7" customHeight="1" x14ac:dyDescent="0.2">
      <c r="A26" s="6" t="s">
        <v>58</v>
      </c>
      <c r="B26" s="11">
        <v>163346</v>
      </c>
      <c r="D26" s="11">
        <v>135778</v>
      </c>
    </row>
    <row r="27" spans="1:4" ht="16.7" customHeight="1" x14ac:dyDescent="0.2">
      <c r="A27" s="6" t="s">
        <v>59</v>
      </c>
      <c r="B27" s="18">
        <f>SUM(B24:B26)</f>
        <v>253259</v>
      </c>
      <c r="D27" s="18">
        <f>SUM(D24:D26)</f>
        <v>205522</v>
      </c>
    </row>
    <row r="28" spans="1:4" ht="16.7" customHeight="1" x14ac:dyDescent="0.2">
      <c r="A28" s="6" t="s">
        <v>60</v>
      </c>
      <c r="B28" s="14">
        <v>8202</v>
      </c>
      <c r="D28" s="14">
        <v>9841</v>
      </c>
    </row>
    <row r="29" spans="1:4" ht="16.7" customHeight="1" x14ac:dyDescent="0.2">
      <c r="A29" s="6" t="s">
        <v>61</v>
      </c>
      <c r="B29" s="14">
        <v>188596</v>
      </c>
      <c r="D29" s="14">
        <v>190965</v>
      </c>
    </row>
    <row r="30" spans="1:4" ht="16.7" customHeight="1" x14ac:dyDescent="0.2">
      <c r="A30" s="6" t="s">
        <v>62</v>
      </c>
      <c r="B30" s="14">
        <v>76077</v>
      </c>
      <c r="D30" s="14">
        <v>87317</v>
      </c>
    </row>
    <row r="31" spans="1:4" ht="16.7" customHeight="1" x14ac:dyDescent="0.2">
      <c r="A31" s="6" t="s">
        <v>63</v>
      </c>
      <c r="B31" s="14">
        <v>204242</v>
      </c>
      <c r="D31" s="14">
        <v>204745</v>
      </c>
    </row>
    <row r="32" spans="1:4" ht="16.7" customHeight="1" x14ac:dyDescent="0.2">
      <c r="A32" s="6" t="s">
        <v>51</v>
      </c>
      <c r="B32" s="14">
        <v>5237</v>
      </c>
      <c r="D32" s="14">
        <v>15433</v>
      </c>
    </row>
    <row r="33" spans="1:4" ht="16.7" customHeight="1" x14ac:dyDescent="0.2">
      <c r="A33" s="6" t="s">
        <v>64</v>
      </c>
      <c r="B33" s="11">
        <v>21315</v>
      </c>
      <c r="D33" s="11">
        <v>21308</v>
      </c>
    </row>
    <row r="34" spans="1:4" ht="16.7" customHeight="1" x14ac:dyDescent="0.2">
      <c r="A34" s="6" t="s">
        <v>65</v>
      </c>
      <c r="B34" s="18">
        <f>SUM(B27:B33)</f>
        <v>756928</v>
      </c>
      <c r="D34" s="18">
        <f>SUM(D27:D33)</f>
        <v>735131</v>
      </c>
    </row>
    <row r="35" spans="1:4" ht="16.7" customHeight="1" x14ac:dyDescent="0.2">
      <c r="A35" s="2" t="s">
        <v>66</v>
      </c>
    </row>
    <row r="36" spans="1:4" ht="15.75" customHeight="1" x14ac:dyDescent="0.2">
      <c r="A36" s="3" t="s">
        <v>67</v>
      </c>
    </row>
    <row r="37" spans="1:4" ht="16.7" customHeight="1" x14ac:dyDescent="0.2">
      <c r="A37" s="6" t="s">
        <v>68</v>
      </c>
      <c r="B37" s="14">
        <v>0</v>
      </c>
      <c r="D37" s="14">
        <v>0</v>
      </c>
    </row>
    <row r="38" spans="1:4" ht="39.200000000000003" customHeight="1" x14ac:dyDescent="0.2">
      <c r="A38" s="6" t="s">
        <v>69</v>
      </c>
      <c r="B38" s="14">
        <v>225</v>
      </c>
      <c r="D38" s="14">
        <v>224</v>
      </c>
    </row>
    <row r="39" spans="1:4" ht="16.7" customHeight="1" x14ac:dyDescent="0.2">
      <c r="A39" s="6" t="s">
        <v>70</v>
      </c>
      <c r="B39" s="14">
        <v>860001</v>
      </c>
      <c r="D39" s="14">
        <v>852030</v>
      </c>
    </row>
    <row r="40" spans="1:4" ht="16.7" customHeight="1" x14ac:dyDescent="0.2">
      <c r="A40" s="6" t="s">
        <v>71</v>
      </c>
      <c r="B40" s="14">
        <v>-55187</v>
      </c>
      <c r="D40" s="14">
        <v>-60433</v>
      </c>
    </row>
    <row r="41" spans="1:4" ht="27.6" customHeight="1" x14ac:dyDescent="0.2">
      <c r="A41" s="6" t="s">
        <v>72</v>
      </c>
      <c r="B41" s="14">
        <v>-1377653</v>
      </c>
      <c r="D41" s="14">
        <v>-1341027</v>
      </c>
    </row>
    <row r="42" spans="1:4" ht="16.7" customHeight="1" x14ac:dyDescent="0.2">
      <c r="A42" s="6" t="s">
        <v>73</v>
      </c>
      <c r="B42" s="11">
        <v>2071433</v>
      </c>
      <c r="D42" s="11">
        <v>2094701</v>
      </c>
    </row>
    <row r="43" spans="1:4" ht="16.7" customHeight="1" x14ac:dyDescent="0.2">
      <c r="A43" s="6" t="s">
        <v>74</v>
      </c>
      <c r="B43" s="13">
        <f>SUM(B37:B42)</f>
        <v>1498819</v>
      </c>
      <c r="D43" s="13">
        <f>SUM(D37:D42)</f>
        <v>1545495</v>
      </c>
    </row>
    <row r="44" spans="1:4" ht="16.7" customHeight="1" x14ac:dyDescent="0.2">
      <c r="A44" s="6" t="s">
        <v>75</v>
      </c>
      <c r="B44" s="19">
        <f>B34+B43</f>
        <v>2255747</v>
      </c>
      <c r="D44" s="19">
        <f>D34+D43</f>
        <v>2280626</v>
      </c>
    </row>
    <row r="45" spans="1:4" ht="15" customHeight="1" x14ac:dyDescent="0.2">
      <c r="B45" s="27"/>
      <c r="D45" s="27"/>
    </row>
  </sheetData>
  <mergeCells count="4">
    <mergeCell ref="A2:D2"/>
    <mergeCell ref="A1:D1"/>
    <mergeCell ref="A4:D4"/>
    <mergeCell ref="A3:D3"/>
  </mergeCells>
  <pageMargins left="0.75" right="0.75" top="1" bottom="1" header="0.5" footer="0.5"/>
  <pageSetup scale="82"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47"/>
  <sheetViews>
    <sheetView showRuler="0" workbookViewId="0">
      <selection sqref="A1:D1"/>
    </sheetView>
  </sheetViews>
  <sheetFormatPr defaultColWidth="13.7109375" defaultRowHeight="12.75" x14ac:dyDescent="0.2"/>
  <cols>
    <col min="1" max="1" width="76" customWidth="1"/>
    <col min="3" max="3" width="1.28515625" customWidth="1"/>
  </cols>
  <sheetData>
    <row r="1" spans="1:4" ht="15" customHeight="1" x14ac:dyDescent="0.2">
      <c r="A1" s="56" t="s">
        <v>4</v>
      </c>
      <c r="B1" s="54"/>
      <c r="C1" s="54"/>
      <c r="D1" s="54"/>
    </row>
    <row r="2" spans="1:4" ht="15" customHeight="1" x14ac:dyDescent="0.2">
      <c r="A2" s="56" t="s">
        <v>76</v>
      </c>
      <c r="B2" s="54"/>
      <c r="C2" s="54"/>
      <c r="D2" s="54"/>
    </row>
    <row r="3" spans="1:4" ht="15" customHeight="1" x14ac:dyDescent="0.2">
      <c r="A3" s="56" t="s">
        <v>77</v>
      </c>
      <c r="B3" s="54"/>
      <c r="C3" s="54"/>
      <c r="D3" s="54"/>
    </row>
    <row r="4" spans="1:4" ht="15" customHeight="1" x14ac:dyDescent="0.2">
      <c r="A4" s="54"/>
      <c r="B4" s="54"/>
      <c r="C4" s="54"/>
      <c r="D4" s="54"/>
    </row>
    <row r="5" spans="1:4" ht="15" customHeight="1" x14ac:dyDescent="0.2">
      <c r="B5" s="57" t="s">
        <v>8</v>
      </c>
      <c r="C5" s="54"/>
      <c r="D5" s="54"/>
    </row>
    <row r="6" spans="1:4" ht="15" customHeight="1" x14ac:dyDescent="0.2">
      <c r="B6" s="4" t="s">
        <v>9</v>
      </c>
      <c r="C6" s="32"/>
      <c r="D6" s="4" t="s">
        <v>10</v>
      </c>
    </row>
    <row r="7" spans="1:4" ht="15" customHeight="1" x14ac:dyDescent="0.2">
      <c r="A7" s="28" t="s">
        <v>78</v>
      </c>
      <c r="B7" s="17"/>
      <c r="D7" s="32"/>
    </row>
    <row r="8" spans="1:4" ht="15" customHeight="1" x14ac:dyDescent="0.2">
      <c r="A8" s="9" t="s">
        <v>32</v>
      </c>
      <c r="B8" s="10">
        <v>-23284</v>
      </c>
      <c r="D8" s="10">
        <v>-38901</v>
      </c>
    </row>
    <row r="9" spans="1:4" ht="15" customHeight="1" x14ac:dyDescent="0.2">
      <c r="A9" s="6" t="s">
        <v>79</v>
      </c>
    </row>
    <row r="10" spans="1:4" ht="15" customHeight="1" x14ac:dyDescent="0.2">
      <c r="A10" s="9" t="s">
        <v>17</v>
      </c>
      <c r="B10" s="14">
        <v>75970</v>
      </c>
      <c r="D10" s="14">
        <v>88732</v>
      </c>
    </row>
    <row r="11" spans="1:4" ht="15" customHeight="1" x14ac:dyDescent="0.2">
      <c r="A11" s="9" t="s">
        <v>19</v>
      </c>
      <c r="B11" s="14">
        <v>1752</v>
      </c>
      <c r="D11" s="14">
        <v>2714</v>
      </c>
    </row>
    <row r="12" spans="1:4" ht="15" customHeight="1" x14ac:dyDescent="0.2">
      <c r="A12" s="9" t="s">
        <v>80</v>
      </c>
      <c r="B12" s="14">
        <v>-2071</v>
      </c>
      <c r="D12" s="14">
        <v>138</v>
      </c>
    </row>
    <row r="13" spans="1:4" ht="15" customHeight="1" x14ac:dyDescent="0.2">
      <c r="A13" s="9" t="s">
        <v>18</v>
      </c>
      <c r="B13" s="14">
        <v>10429</v>
      </c>
      <c r="D13" s="14">
        <v>11122</v>
      </c>
    </row>
    <row r="14" spans="1:4" ht="15" customHeight="1" x14ac:dyDescent="0.2">
      <c r="A14" s="9" t="s">
        <v>81</v>
      </c>
      <c r="B14" s="14">
        <v>14646</v>
      </c>
      <c r="D14" s="14">
        <v>11628</v>
      </c>
    </row>
    <row r="15" spans="1:4" ht="15" customHeight="1" x14ac:dyDescent="0.2">
      <c r="A15" s="9" t="s">
        <v>82</v>
      </c>
      <c r="B15" s="14">
        <v>-11932</v>
      </c>
      <c r="D15" s="14">
        <v>-12663</v>
      </c>
    </row>
    <row r="16" spans="1:4" ht="15" customHeight="1" x14ac:dyDescent="0.2">
      <c r="A16" s="9" t="s">
        <v>83</v>
      </c>
      <c r="B16" s="14">
        <v>7972</v>
      </c>
      <c r="D16" s="14">
        <v>7455</v>
      </c>
    </row>
    <row r="17" spans="1:4" ht="15" customHeight="1" x14ac:dyDescent="0.2">
      <c r="A17" s="9" t="s">
        <v>27</v>
      </c>
      <c r="B17" s="14">
        <v>12450</v>
      </c>
      <c r="D17" s="14">
        <v>13696</v>
      </c>
    </row>
    <row r="18" spans="1:4" ht="15" customHeight="1" x14ac:dyDescent="0.2">
      <c r="A18" s="9" t="s">
        <v>84</v>
      </c>
      <c r="B18" s="14">
        <v>2250</v>
      </c>
      <c r="D18" s="14">
        <v>365</v>
      </c>
    </row>
    <row r="19" spans="1:4" ht="15" customHeight="1" x14ac:dyDescent="0.2">
      <c r="A19" s="9" t="s">
        <v>85</v>
      </c>
      <c r="B19" s="11">
        <v>-19272</v>
      </c>
      <c r="D19" s="11">
        <v>-8874</v>
      </c>
    </row>
    <row r="20" spans="1:4" ht="15" customHeight="1" x14ac:dyDescent="0.2">
      <c r="A20" s="29" t="s">
        <v>86</v>
      </c>
      <c r="B20" s="13">
        <f>SUM(B8:B19)</f>
        <v>68910</v>
      </c>
      <c r="D20" s="13">
        <f>SUM(D8:D19)</f>
        <v>75412</v>
      </c>
    </row>
    <row r="21" spans="1:4" ht="15" customHeight="1" x14ac:dyDescent="0.2">
      <c r="A21" s="28" t="s">
        <v>87</v>
      </c>
      <c r="B21" s="32"/>
      <c r="D21" s="32"/>
    </row>
    <row r="22" spans="1:4" ht="15" customHeight="1" x14ac:dyDescent="0.2">
      <c r="A22" s="9" t="s">
        <v>88</v>
      </c>
      <c r="B22" s="14">
        <v>-85816</v>
      </c>
      <c r="D22" s="14">
        <v>-73092</v>
      </c>
    </row>
    <row r="23" spans="1:4" ht="15" customHeight="1" x14ac:dyDescent="0.2">
      <c r="A23" s="9" t="s">
        <v>89</v>
      </c>
      <c r="B23" s="14">
        <v>-23325</v>
      </c>
      <c r="D23" s="14">
        <v>-23509</v>
      </c>
    </row>
    <row r="24" spans="1:4" ht="15" customHeight="1" x14ac:dyDescent="0.2">
      <c r="A24" s="9" t="s">
        <v>90</v>
      </c>
      <c r="B24" s="14">
        <v>-48886</v>
      </c>
      <c r="D24" s="14">
        <v>-29303</v>
      </c>
    </row>
    <row r="25" spans="1:4" ht="15" customHeight="1" x14ac:dyDescent="0.2">
      <c r="A25" s="9" t="s">
        <v>91</v>
      </c>
      <c r="B25" s="14">
        <v>68327</v>
      </c>
      <c r="D25" s="14">
        <v>30630</v>
      </c>
    </row>
    <row r="26" spans="1:4" ht="15" customHeight="1" x14ac:dyDescent="0.2">
      <c r="A26" s="9" t="s">
        <v>84</v>
      </c>
      <c r="B26" s="11">
        <v>2139</v>
      </c>
      <c r="D26" s="11">
        <v>107</v>
      </c>
    </row>
    <row r="27" spans="1:4" ht="15" customHeight="1" x14ac:dyDescent="0.2">
      <c r="A27" s="29" t="s">
        <v>92</v>
      </c>
      <c r="B27" s="13">
        <f>SUM(B22:B26)</f>
        <v>-87561</v>
      </c>
      <c r="D27" s="13">
        <f>SUM(D22:D26)</f>
        <v>-95167</v>
      </c>
    </row>
    <row r="28" spans="1:4" ht="15" customHeight="1" x14ac:dyDescent="0.2">
      <c r="A28" s="28" t="s">
        <v>93</v>
      </c>
      <c r="B28" s="32"/>
      <c r="D28" s="32"/>
    </row>
    <row r="29" spans="1:4" ht="15" customHeight="1" x14ac:dyDescent="0.2">
      <c r="A29" s="9" t="s">
        <v>94</v>
      </c>
      <c r="B29" s="14">
        <v>-1620</v>
      </c>
      <c r="D29" s="14">
        <v>-1561</v>
      </c>
    </row>
    <row r="30" spans="1:4" ht="15" customHeight="1" x14ac:dyDescent="0.2">
      <c r="A30" s="9" t="s">
        <v>95</v>
      </c>
      <c r="B30" s="14">
        <v>-36728</v>
      </c>
      <c r="D30" s="14">
        <v>-5155</v>
      </c>
    </row>
    <row r="31" spans="1:4" ht="15" customHeight="1" x14ac:dyDescent="0.2">
      <c r="A31" s="9" t="s">
        <v>84</v>
      </c>
      <c r="B31" s="11">
        <v>-72</v>
      </c>
      <c r="D31" s="11">
        <v>-2557</v>
      </c>
    </row>
    <row r="32" spans="1:4" ht="15" customHeight="1" x14ac:dyDescent="0.2">
      <c r="A32" s="29" t="s">
        <v>96</v>
      </c>
      <c r="B32" s="13">
        <f>SUM(B29:B31)</f>
        <v>-38420</v>
      </c>
      <c r="D32" s="13">
        <f>SUM(D29:D31)</f>
        <v>-9273</v>
      </c>
    </row>
    <row r="33" spans="1:4" ht="15" customHeight="1" x14ac:dyDescent="0.2">
      <c r="A33" s="9" t="s">
        <v>97</v>
      </c>
      <c r="B33" s="18">
        <f>B20+B27+B32</f>
        <v>-57071</v>
      </c>
      <c r="D33" s="18">
        <f>D20+D27+D32</f>
        <v>-29028</v>
      </c>
    </row>
    <row r="34" spans="1:4" ht="15" customHeight="1" x14ac:dyDescent="0.2">
      <c r="A34" s="9" t="s">
        <v>98</v>
      </c>
      <c r="B34" s="11">
        <v>492885</v>
      </c>
      <c r="D34" s="11">
        <v>604161</v>
      </c>
    </row>
    <row r="35" spans="1:4" ht="15" customHeight="1" x14ac:dyDescent="0.2">
      <c r="A35" s="9" t="s">
        <v>99</v>
      </c>
      <c r="B35" s="19">
        <f>B33+B34</f>
        <v>435814</v>
      </c>
      <c r="D35" s="19">
        <f>D33+D34</f>
        <v>575133</v>
      </c>
    </row>
    <row r="36" spans="1:4" ht="15" customHeight="1" x14ac:dyDescent="0.2">
      <c r="B36" s="27"/>
      <c r="D36" s="27"/>
    </row>
    <row r="37" spans="1:4" ht="15" customHeight="1" x14ac:dyDescent="0.2">
      <c r="A37" s="28" t="s">
        <v>100</v>
      </c>
    </row>
    <row r="38" spans="1:4" ht="15" customHeight="1" x14ac:dyDescent="0.2">
      <c r="A38" s="9" t="s">
        <v>101</v>
      </c>
      <c r="B38" s="30">
        <v>10967</v>
      </c>
      <c r="D38" s="30">
        <v>7831</v>
      </c>
    </row>
    <row r="39" spans="1:4" ht="15" customHeight="1" x14ac:dyDescent="0.2">
      <c r="B39" s="27"/>
      <c r="D39" s="27"/>
    </row>
    <row r="40" spans="1:4" ht="39.200000000000003" customHeight="1" x14ac:dyDescent="0.2">
      <c r="A40" s="55" t="s">
        <v>102</v>
      </c>
      <c r="B40" s="54"/>
      <c r="C40" s="54"/>
      <c r="D40" s="54"/>
    </row>
    <row r="41" spans="1:4" ht="15" customHeight="1" x14ac:dyDescent="0.2">
      <c r="A41" s="54"/>
      <c r="B41" s="54"/>
      <c r="C41" s="54"/>
      <c r="D41" s="54"/>
    </row>
    <row r="42" spans="1:4" ht="14.1" customHeight="1" x14ac:dyDescent="0.2">
      <c r="B42" s="57" t="s">
        <v>103</v>
      </c>
      <c r="C42" s="54"/>
      <c r="D42" s="54"/>
    </row>
    <row r="43" spans="1:4" ht="14.1" customHeight="1" x14ac:dyDescent="0.2">
      <c r="B43" s="4" t="s">
        <v>9</v>
      </c>
      <c r="C43" s="32"/>
      <c r="D43" s="4" t="s">
        <v>10</v>
      </c>
    </row>
    <row r="44" spans="1:4" ht="16.7" customHeight="1" x14ac:dyDescent="0.2">
      <c r="A44" s="6" t="s">
        <v>40</v>
      </c>
      <c r="B44" s="31">
        <v>307595</v>
      </c>
      <c r="D44" s="31">
        <v>449027</v>
      </c>
    </row>
    <row r="45" spans="1:4" ht="16.7" customHeight="1" x14ac:dyDescent="0.2">
      <c r="A45" s="6" t="s">
        <v>49</v>
      </c>
      <c r="B45" s="11">
        <v>128219</v>
      </c>
      <c r="D45" s="11">
        <v>126106</v>
      </c>
    </row>
    <row r="46" spans="1:4" ht="27.6" customHeight="1" x14ac:dyDescent="0.2">
      <c r="A46" s="9" t="s">
        <v>104</v>
      </c>
      <c r="B46" s="19">
        <f>SUM(B44:B45)</f>
        <v>435814</v>
      </c>
      <c r="D46" s="19">
        <f>SUM(D44:D45)</f>
        <v>575133</v>
      </c>
    </row>
    <row r="47" spans="1:4" ht="27.6" customHeight="1" x14ac:dyDescent="0.2">
      <c r="B47" s="24"/>
      <c r="D47" s="24"/>
    </row>
  </sheetData>
  <mergeCells count="8">
    <mergeCell ref="A40:D40"/>
    <mergeCell ref="A41:D41"/>
    <mergeCell ref="B42:D42"/>
    <mergeCell ref="A2:D2"/>
    <mergeCell ref="A1:D1"/>
    <mergeCell ref="A4:D4"/>
    <mergeCell ref="A3:D3"/>
    <mergeCell ref="B5:D5"/>
  </mergeCells>
  <pageMargins left="0.75" right="0.75" top="1" bottom="1" header="0.5" footer="0.5"/>
  <pageSetup scale="87" fitToHeight="0"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48"/>
  <sheetViews>
    <sheetView showRuler="0" workbookViewId="0">
      <selection sqref="A1:J1"/>
    </sheetView>
  </sheetViews>
  <sheetFormatPr defaultColWidth="13.7109375" defaultRowHeight="12.75" x14ac:dyDescent="0.2"/>
  <cols>
    <col min="1" max="1" width="54.85546875" customWidth="1"/>
    <col min="2" max="2" width="15.5703125" customWidth="1"/>
    <col min="3" max="3" width="1.28515625" customWidth="1"/>
    <col min="4" max="4" width="15.5703125" customWidth="1"/>
    <col min="5" max="5" width="1.28515625" customWidth="1"/>
    <col min="6" max="6" width="15.5703125" customWidth="1"/>
    <col min="7" max="7" width="1.28515625" customWidth="1"/>
    <col min="9" max="9" width="1.28515625" customWidth="1"/>
  </cols>
  <sheetData>
    <row r="1" spans="1:10" ht="15" customHeight="1" x14ac:dyDescent="0.2">
      <c r="A1" s="56" t="s">
        <v>4</v>
      </c>
      <c r="B1" s="54"/>
      <c r="C1" s="54"/>
      <c r="D1" s="54"/>
      <c r="E1" s="54"/>
      <c r="F1" s="54"/>
      <c r="G1" s="54"/>
      <c r="H1" s="54"/>
      <c r="I1" s="54"/>
      <c r="J1" s="54"/>
    </row>
    <row r="2" spans="1:10" ht="15" customHeight="1" x14ac:dyDescent="0.2">
      <c r="A2" s="56" t="s">
        <v>105</v>
      </c>
      <c r="B2" s="54"/>
      <c r="C2" s="54"/>
      <c r="D2" s="54"/>
      <c r="E2" s="54"/>
      <c r="F2" s="54"/>
      <c r="G2" s="54"/>
      <c r="H2" s="54"/>
      <c r="I2" s="54"/>
      <c r="J2" s="54"/>
    </row>
    <row r="3" spans="1:10" ht="15" customHeight="1" x14ac:dyDescent="0.2">
      <c r="A3" s="56" t="s">
        <v>77</v>
      </c>
      <c r="B3" s="54"/>
      <c r="C3" s="54"/>
      <c r="D3" s="54"/>
      <c r="E3" s="54"/>
      <c r="F3" s="54"/>
      <c r="G3" s="54"/>
      <c r="H3" s="54"/>
      <c r="I3" s="54"/>
      <c r="J3" s="54"/>
    </row>
    <row r="4" spans="1:10" ht="15" customHeight="1" x14ac:dyDescent="0.2">
      <c r="A4" s="54"/>
      <c r="B4" s="54"/>
      <c r="C4" s="54"/>
      <c r="D4" s="54"/>
      <c r="E4" s="54"/>
      <c r="F4" s="54"/>
      <c r="G4" s="54"/>
      <c r="H4" s="54"/>
      <c r="I4" s="54"/>
      <c r="J4" s="54"/>
    </row>
    <row r="5" spans="1:10" ht="14.1" customHeight="1" x14ac:dyDescent="0.2">
      <c r="B5" s="57" t="s">
        <v>106</v>
      </c>
      <c r="C5" s="54"/>
      <c r="D5" s="54"/>
      <c r="E5" s="54"/>
      <c r="F5" s="54"/>
      <c r="H5" s="57" t="s">
        <v>8</v>
      </c>
      <c r="I5" s="57"/>
      <c r="J5" s="57"/>
    </row>
    <row r="6" spans="1:10" ht="14.1" customHeight="1" x14ac:dyDescent="0.2">
      <c r="B6" s="33">
        <v>46203</v>
      </c>
      <c r="C6" s="39"/>
      <c r="D6" s="33">
        <v>46112</v>
      </c>
      <c r="E6" s="32"/>
      <c r="F6" s="33">
        <v>45838</v>
      </c>
      <c r="H6" s="34" t="s">
        <v>9</v>
      </c>
      <c r="I6" s="5"/>
      <c r="J6" s="34" t="s">
        <v>10</v>
      </c>
    </row>
    <row r="7" spans="1:10" ht="16.7" customHeight="1" x14ac:dyDescent="0.2">
      <c r="A7" s="35" t="s">
        <v>32</v>
      </c>
      <c r="B7" s="36">
        <v>-12252</v>
      </c>
      <c r="C7" s="37"/>
      <c r="D7" s="36">
        <v>-11032</v>
      </c>
      <c r="E7" s="37"/>
      <c r="F7" s="36">
        <v>-4954</v>
      </c>
      <c r="G7" s="8"/>
      <c r="H7" s="36">
        <v>-23284</v>
      </c>
      <c r="I7" s="37"/>
      <c r="J7" s="36">
        <v>-38901</v>
      </c>
    </row>
    <row r="8" spans="1:10" ht="16.7" customHeight="1" x14ac:dyDescent="0.2">
      <c r="A8" s="6" t="s">
        <v>25</v>
      </c>
      <c r="B8" s="14">
        <v>962</v>
      </c>
      <c r="D8" s="14">
        <v>841</v>
      </c>
      <c r="F8" s="14">
        <v>761</v>
      </c>
      <c r="H8" s="14">
        <v>1803</v>
      </c>
      <c r="I8" s="22"/>
      <c r="J8" s="14">
        <v>1524</v>
      </c>
    </row>
    <row r="9" spans="1:10" ht="16.7" customHeight="1" x14ac:dyDescent="0.2">
      <c r="A9" s="6" t="s">
        <v>26</v>
      </c>
      <c r="B9" s="14">
        <v>-2919</v>
      </c>
      <c r="D9" s="14">
        <v>-4206</v>
      </c>
      <c r="F9" s="15">
        <v>-4199</v>
      </c>
      <c r="G9" s="8"/>
      <c r="H9" s="15">
        <v>-7125</v>
      </c>
      <c r="I9" s="37"/>
      <c r="J9" s="15">
        <v>-8245</v>
      </c>
    </row>
    <row r="10" spans="1:10" ht="16.7" customHeight="1" x14ac:dyDescent="0.2">
      <c r="A10" s="6" t="s">
        <v>31</v>
      </c>
      <c r="B10" s="14">
        <v>-6595</v>
      </c>
      <c r="D10" s="14">
        <v>-5326</v>
      </c>
      <c r="F10" s="14">
        <v>-1248</v>
      </c>
      <c r="H10" s="14">
        <v>-11921</v>
      </c>
      <c r="I10" s="22"/>
      <c r="J10" s="14">
        <v>-12685</v>
      </c>
    </row>
    <row r="11" spans="1:10" ht="16.7" customHeight="1" x14ac:dyDescent="0.2">
      <c r="A11" s="6" t="s">
        <v>17</v>
      </c>
      <c r="B11" s="14">
        <v>36044</v>
      </c>
      <c r="D11" s="14">
        <v>39926</v>
      </c>
      <c r="F11" s="15">
        <v>44822</v>
      </c>
      <c r="G11" s="8"/>
      <c r="H11" s="15">
        <v>75970</v>
      </c>
      <c r="I11" s="37"/>
      <c r="J11" s="15">
        <v>88732</v>
      </c>
    </row>
    <row r="12" spans="1:10" ht="16.7" customHeight="1" x14ac:dyDescent="0.2">
      <c r="A12" s="6" t="s">
        <v>107</v>
      </c>
      <c r="B12" s="14">
        <v>4236</v>
      </c>
      <c r="D12" s="14">
        <v>3736</v>
      </c>
      <c r="F12" s="14">
        <v>4018</v>
      </c>
      <c r="H12" s="14">
        <v>7972</v>
      </c>
      <c r="I12" s="22"/>
      <c r="J12" s="14">
        <v>7455</v>
      </c>
    </row>
    <row r="13" spans="1:10" ht="16.7" customHeight="1" x14ac:dyDescent="0.2">
      <c r="A13" s="6" t="s">
        <v>18</v>
      </c>
      <c r="B13" s="14">
        <v>5214</v>
      </c>
      <c r="D13" s="14">
        <v>5215</v>
      </c>
      <c r="F13" s="15">
        <v>5508</v>
      </c>
      <c r="G13" s="8"/>
      <c r="H13" s="15">
        <v>10429</v>
      </c>
      <c r="I13" s="37"/>
      <c r="J13" s="15">
        <v>11122</v>
      </c>
    </row>
    <row r="14" spans="1:10" ht="16.7" customHeight="1" x14ac:dyDescent="0.2">
      <c r="A14" s="6" t="s">
        <v>19</v>
      </c>
      <c r="B14" s="11">
        <v>876</v>
      </c>
      <c r="D14" s="11">
        <v>876</v>
      </c>
      <c r="F14" s="11">
        <v>1357</v>
      </c>
      <c r="H14" s="11">
        <v>1752</v>
      </c>
      <c r="I14" s="22"/>
      <c r="J14" s="11">
        <v>2714</v>
      </c>
    </row>
    <row r="15" spans="1:10" ht="15" customHeight="1" x14ac:dyDescent="0.2">
      <c r="A15" s="6" t="s">
        <v>108</v>
      </c>
      <c r="B15" s="19">
        <f>SUM(B7:B14)</f>
        <v>25566</v>
      </c>
      <c r="D15" s="19">
        <f>SUM(D7:D14)</f>
        <v>30030</v>
      </c>
      <c r="F15" s="38">
        <f>SUM(F7:F14)</f>
        <v>46065</v>
      </c>
      <c r="G15" s="8"/>
      <c r="H15" s="38">
        <f>SUM(H7:H14)</f>
        <v>55596</v>
      </c>
      <c r="I15" s="37"/>
      <c r="J15" s="38">
        <f>SUM(J7:J14)</f>
        <v>51716</v>
      </c>
    </row>
    <row r="16" spans="1:10" ht="15" customHeight="1" x14ac:dyDescent="0.2">
      <c r="B16" s="40"/>
      <c r="D16" s="40"/>
      <c r="F16" s="40"/>
      <c r="H16" s="27"/>
      <c r="J16" s="27"/>
    </row>
    <row r="17" ht="16.7"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mergeCells count="6">
    <mergeCell ref="A1:J1"/>
    <mergeCell ref="H5:J5"/>
    <mergeCell ref="B5:F5"/>
    <mergeCell ref="A4:J4"/>
    <mergeCell ref="A3:J3"/>
    <mergeCell ref="A2:J2"/>
  </mergeCells>
  <pageMargins left="0.75" right="0.75" top="1" bottom="1" header="0.5" footer="0.5"/>
  <pageSetup scale="67" fitToHeight="0"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98"/>
  <sheetViews>
    <sheetView showRuler="0" workbookViewId="0">
      <selection sqref="A1:H1"/>
    </sheetView>
  </sheetViews>
  <sheetFormatPr defaultColWidth="13.7109375" defaultRowHeight="12.75" x14ac:dyDescent="0.2"/>
  <cols>
    <col min="1" max="1" width="59.140625" customWidth="1"/>
    <col min="3" max="3" width="1.28515625" customWidth="1"/>
    <col min="4" max="4" width="16" customWidth="1"/>
    <col min="5" max="5" width="1.28515625" customWidth="1"/>
    <col min="7" max="7" width="1.28515625" customWidth="1"/>
  </cols>
  <sheetData>
    <row r="1" spans="1:8" ht="15.75" customHeight="1" x14ac:dyDescent="0.2">
      <c r="A1" s="56" t="s">
        <v>4</v>
      </c>
      <c r="B1" s="54"/>
      <c r="C1" s="54"/>
      <c r="D1" s="54"/>
      <c r="E1" s="54"/>
      <c r="F1" s="54"/>
      <c r="G1" s="54"/>
      <c r="H1" s="54"/>
    </row>
    <row r="2" spans="1:8" ht="15.75" customHeight="1" x14ac:dyDescent="0.2">
      <c r="A2" s="56" t="s">
        <v>109</v>
      </c>
      <c r="B2" s="54"/>
      <c r="C2" s="54"/>
      <c r="D2" s="54"/>
      <c r="E2" s="54"/>
      <c r="F2" s="54"/>
      <c r="G2" s="54"/>
      <c r="H2" s="54"/>
    </row>
    <row r="3" spans="1:8" ht="15" customHeight="1" x14ac:dyDescent="0.2">
      <c r="A3" s="54"/>
      <c r="B3" s="54"/>
      <c r="C3" s="54"/>
      <c r="D3" s="54"/>
      <c r="E3" s="54"/>
      <c r="F3" s="54"/>
    </row>
    <row r="4" spans="1:8" ht="14.1" customHeight="1" x14ac:dyDescent="0.2">
      <c r="B4" s="57" t="s">
        <v>106</v>
      </c>
      <c r="C4" s="54"/>
      <c r="D4" s="54"/>
      <c r="E4" s="54"/>
      <c r="F4" s="54"/>
    </row>
    <row r="5" spans="1:8" ht="14.1" customHeight="1" x14ac:dyDescent="0.2">
      <c r="A5" s="41" t="s">
        <v>110</v>
      </c>
      <c r="B5" s="33">
        <v>46203</v>
      </c>
      <c r="C5" s="32"/>
      <c r="D5" s="33">
        <v>46112</v>
      </c>
      <c r="E5" s="32"/>
      <c r="F5" s="33">
        <v>45838</v>
      </c>
    </row>
    <row r="6" spans="1:8" ht="16.7" customHeight="1" x14ac:dyDescent="0.2">
      <c r="A6" s="1" t="s">
        <v>12</v>
      </c>
      <c r="B6" s="31">
        <v>491505</v>
      </c>
      <c r="D6" s="31">
        <v>523533</v>
      </c>
      <c r="F6" s="31">
        <v>548675</v>
      </c>
    </row>
    <row r="7" spans="1:8" ht="16.7" customHeight="1" x14ac:dyDescent="0.2">
      <c r="A7" s="1" t="s">
        <v>111</v>
      </c>
      <c r="B7" s="11">
        <v>-70220</v>
      </c>
      <c r="D7" s="11">
        <v>-76214</v>
      </c>
      <c r="F7" s="11">
        <v>-84589</v>
      </c>
    </row>
    <row r="8" spans="1:8" ht="16.7" customHeight="1" x14ac:dyDescent="0.2">
      <c r="A8" s="1" t="s">
        <v>112</v>
      </c>
      <c r="B8" s="31">
        <f>SUM(B6:B7)</f>
        <v>421285</v>
      </c>
      <c r="D8" s="31">
        <f>SUM(D6:D7)</f>
        <v>447319</v>
      </c>
      <c r="F8" s="31">
        <f>SUM(F6:F7)</f>
        <v>464086</v>
      </c>
    </row>
    <row r="9" spans="1:8" ht="16.7" customHeight="1" x14ac:dyDescent="0.2">
      <c r="A9" s="1" t="s">
        <v>113</v>
      </c>
      <c r="B9" s="21">
        <f>B8/B30</f>
        <v>118.70526908988448</v>
      </c>
      <c r="D9" s="21">
        <f>D8/D30</f>
        <v>124.39349276974416</v>
      </c>
      <c r="F9" s="21">
        <f>F8/F30</f>
        <v>119.4251158003088</v>
      </c>
    </row>
    <row r="10" spans="1:8" ht="16.7" customHeight="1" x14ac:dyDescent="0.2"/>
    <row r="11" spans="1:8" ht="16.7" customHeight="1" x14ac:dyDescent="0.2">
      <c r="A11" s="1" t="s">
        <v>16</v>
      </c>
      <c r="B11" s="10">
        <v>443663</v>
      </c>
      <c r="D11" s="10">
        <v>474389</v>
      </c>
      <c r="F11" s="10">
        <v>479953</v>
      </c>
    </row>
    <row r="12" spans="1:8" ht="15" customHeight="1" x14ac:dyDescent="0.2">
      <c r="A12" s="1" t="s">
        <v>114</v>
      </c>
      <c r="B12" s="14">
        <v>35750</v>
      </c>
      <c r="D12" s="14">
        <v>39606</v>
      </c>
      <c r="F12" s="14">
        <v>44504</v>
      </c>
    </row>
    <row r="13" spans="1:8" ht="16.7" customHeight="1" x14ac:dyDescent="0.2">
      <c r="A13" s="1" t="s">
        <v>18</v>
      </c>
      <c r="B13" s="14">
        <v>5214</v>
      </c>
      <c r="D13" s="14">
        <v>5215</v>
      </c>
      <c r="F13" s="14">
        <v>5508</v>
      </c>
    </row>
    <row r="14" spans="1:8" ht="16.7" customHeight="1" x14ac:dyDescent="0.2">
      <c r="A14" s="1" t="s">
        <v>19</v>
      </c>
      <c r="B14" s="11">
        <v>876</v>
      </c>
      <c r="D14" s="11">
        <v>876</v>
      </c>
      <c r="F14" s="11">
        <v>1357</v>
      </c>
    </row>
    <row r="15" spans="1:8" ht="16.7" customHeight="1" x14ac:dyDescent="0.2">
      <c r="A15" s="1" t="s">
        <v>115</v>
      </c>
      <c r="B15" s="18">
        <f>SUM(B11:B14)</f>
        <v>485503</v>
      </c>
      <c r="D15" s="18">
        <f>SUM(D11:D14)</f>
        <v>520086</v>
      </c>
      <c r="F15" s="18">
        <f>SUM(F11:F14)</f>
        <v>531322</v>
      </c>
    </row>
    <row r="16" spans="1:8" ht="16.7" customHeight="1" x14ac:dyDescent="0.2">
      <c r="A16" s="1" t="s">
        <v>116</v>
      </c>
      <c r="B16" s="14">
        <v>-70220</v>
      </c>
      <c r="D16" s="14">
        <v>-76214</v>
      </c>
      <c r="F16" s="14">
        <v>-84589</v>
      </c>
    </row>
    <row r="17" spans="1:6" ht="16.7" customHeight="1" x14ac:dyDescent="0.2">
      <c r="A17" s="1" t="s">
        <v>117</v>
      </c>
      <c r="B17" s="14">
        <v>-35750</v>
      </c>
      <c r="D17" s="14">
        <v>-39606</v>
      </c>
      <c r="F17" s="14">
        <v>-44504</v>
      </c>
    </row>
    <row r="18" spans="1:6" ht="16.7" customHeight="1" x14ac:dyDescent="0.2">
      <c r="A18" s="1" t="s">
        <v>118</v>
      </c>
      <c r="B18" s="14">
        <v>-5214</v>
      </c>
      <c r="D18" s="14">
        <v>-5215</v>
      </c>
      <c r="F18" s="14">
        <v>-5508</v>
      </c>
    </row>
    <row r="19" spans="1:6" ht="16.7" customHeight="1" x14ac:dyDescent="0.2">
      <c r="A19" s="1" t="s">
        <v>119</v>
      </c>
      <c r="B19" s="14">
        <v>-876</v>
      </c>
      <c r="D19" s="14">
        <v>-876</v>
      </c>
      <c r="F19" s="14">
        <v>-1357</v>
      </c>
    </row>
    <row r="20" spans="1:6" ht="16.7" customHeight="1" x14ac:dyDescent="0.2">
      <c r="A20" s="1" t="s">
        <v>120</v>
      </c>
      <c r="B20" s="11">
        <v>-7654</v>
      </c>
      <c r="D20" s="11">
        <v>-9872</v>
      </c>
      <c r="F20" s="11">
        <v>-6520</v>
      </c>
    </row>
    <row r="21" spans="1:6" ht="16.7" customHeight="1" x14ac:dyDescent="0.2">
      <c r="A21" s="1" t="s">
        <v>121</v>
      </c>
      <c r="B21" s="31">
        <f>SUM(B15:B20)</f>
        <v>365789</v>
      </c>
      <c r="D21" s="31">
        <f>SUM(D15:D20)</f>
        <v>388303</v>
      </c>
      <c r="F21" s="31">
        <f>SUM(F15:F20)</f>
        <v>388844</v>
      </c>
    </row>
    <row r="22" spans="1:6" ht="16.7" customHeight="1" x14ac:dyDescent="0.2">
      <c r="A22" s="1" t="s">
        <v>122</v>
      </c>
      <c r="B22" s="21">
        <f>B21/B30</f>
        <v>103.06818822203438</v>
      </c>
      <c r="D22" s="21">
        <f>D21/D30</f>
        <v>107.98192436040044</v>
      </c>
      <c r="F22" s="21">
        <f>F21/F30</f>
        <v>100.062789500772</v>
      </c>
    </row>
    <row r="23" spans="1:6" ht="16.7" customHeight="1" x14ac:dyDescent="0.2"/>
    <row r="24" spans="1:6" ht="16.7" customHeight="1" x14ac:dyDescent="0.2">
      <c r="A24" s="1" t="s">
        <v>123</v>
      </c>
      <c r="B24" s="10">
        <f>B6-B15</f>
        <v>6002</v>
      </c>
      <c r="D24" s="10">
        <f>D6-D15</f>
        <v>3447</v>
      </c>
      <c r="F24" s="10">
        <f>F6-F15</f>
        <v>17353</v>
      </c>
    </row>
    <row r="25" spans="1:6" ht="16.7" customHeight="1" x14ac:dyDescent="0.2">
      <c r="A25" s="1" t="s">
        <v>124</v>
      </c>
      <c r="B25" s="21">
        <f>B24/B30</f>
        <v>1.6911806142575374</v>
      </c>
      <c r="D25" s="21">
        <f>D24/D30</f>
        <v>0.95856507230255839</v>
      </c>
      <c r="F25" s="21">
        <f>F24/F30</f>
        <v>4.4655172413793105</v>
      </c>
    </row>
    <row r="26" spans="1:6" ht="16.7" customHeight="1" x14ac:dyDescent="0.2"/>
    <row r="27" spans="1:6" ht="15" customHeight="1" x14ac:dyDescent="0.2">
      <c r="A27" s="1" t="s">
        <v>125</v>
      </c>
      <c r="B27" s="10">
        <f>B8-B21</f>
        <v>55496</v>
      </c>
      <c r="D27" s="10">
        <f>D8-D21</f>
        <v>59016</v>
      </c>
      <c r="F27" s="10">
        <f>F8-F21</f>
        <v>75242</v>
      </c>
    </row>
    <row r="28" spans="1:6" ht="16.7" customHeight="1" x14ac:dyDescent="0.2">
      <c r="A28" s="1" t="s">
        <v>126</v>
      </c>
      <c r="B28" s="21">
        <f>B27/B30</f>
        <v>15.637080867850099</v>
      </c>
      <c r="D28" s="21">
        <f>D27/D30</f>
        <v>16.411568409343715</v>
      </c>
      <c r="F28" s="21">
        <f>F27/F30</f>
        <v>19.3623262995368</v>
      </c>
    </row>
    <row r="29" spans="1:6" ht="16.7" customHeight="1" x14ac:dyDescent="0.2"/>
    <row r="30" spans="1:6" ht="15" customHeight="1" x14ac:dyDescent="0.2">
      <c r="A30" s="1" t="s">
        <v>127</v>
      </c>
      <c r="B30" s="14">
        <v>3549</v>
      </c>
      <c r="D30" s="14">
        <v>3596</v>
      </c>
      <c r="F30" s="14">
        <v>3886</v>
      </c>
    </row>
    <row r="31" spans="1:6" ht="14.1" customHeight="1" x14ac:dyDescent="0.2"/>
    <row r="32" spans="1:6" ht="27.6" customHeight="1" x14ac:dyDescent="0.2">
      <c r="A32" s="55" t="s">
        <v>128</v>
      </c>
      <c r="B32" s="54"/>
      <c r="C32" s="54"/>
      <c r="D32" s="54"/>
      <c r="E32" s="54"/>
      <c r="F32" s="54"/>
    </row>
    <row r="33" spans="1:4" ht="16.7" customHeight="1" x14ac:dyDescent="0.2"/>
    <row r="34" spans="1:4" ht="16.7" customHeight="1" x14ac:dyDescent="0.2">
      <c r="A34" s="41"/>
      <c r="B34" s="57" t="s">
        <v>129</v>
      </c>
      <c r="C34" s="57"/>
      <c r="D34" s="57"/>
    </row>
    <row r="35" spans="1:4" ht="16.7" customHeight="1" x14ac:dyDescent="0.2">
      <c r="A35" s="41" t="s">
        <v>110</v>
      </c>
      <c r="B35" s="33">
        <v>46203</v>
      </c>
      <c r="C35" s="32"/>
      <c r="D35" s="33">
        <v>45838</v>
      </c>
    </row>
    <row r="36" spans="1:4" ht="16.7" customHeight="1" x14ac:dyDescent="0.2">
      <c r="A36" s="8" t="s">
        <v>12</v>
      </c>
      <c r="B36" s="36">
        <v>1015038</v>
      </c>
      <c r="C36" s="8"/>
      <c r="D36" s="36">
        <v>1078342</v>
      </c>
    </row>
    <row r="37" spans="1:4" ht="16.7" customHeight="1" x14ac:dyDescent="0.2">
      <c r="A37" s="1" t="s">
        <v>111</v>
      </c>
      <c r="B37" s="11">
        <v>-146434</v>
      </c>
      <c r="C37" s="1"/>
      <c r="D37" s="11">
        <v>-168513</v>
      </c>
    </row>
    <row r="38" spans="1:4" ht="16.7" customHeight="1" x14ac:dyDescent="0.2">
      <c r="A38" s="8" t="s">
        <v>112</v>
      </c>
      <c r="B38" s="36">
        <f>SUM(B36:B37)</f>
        <v>868604</v>
      </c>
      <c r="C38" s="8"/>
      <c r="D38" s="36">
        <f>SUM(D36:D37)</f>
        <v>909829</v>
      </c>
    </row>
    <row r="39" spans="1:4" ht="16.7" customHeight="1" x14ac:dyDescent="0.2">
      <c r="A39" s="1" t="s">
        <v>113</v>
      </c>
      <c r="B39" s="21">
        <f>B38/B60</f>
        <v>121.56808957312806</v>
      </c>
      <c r="C39" s="1"/>
      <c r="D39" s="21">
        <f>D38/D60</f>
        <v>119.02524856096285</v>
      </c>
    </row>
    <row r="40" spans="1:4" ht="16.7" customHeight="1" x14ac:dyDescent="0.2">
      <c r="A40" s="8"/>
      <c r="B40" s="8"/>
      <c r="C40" s="8"/>
      <c r="D40" s="8"/>
    </row>
    <row r="41" spans="1:4" ht="16.7" customHeight="1" x14ac:dyDescent="0.2">
      <c r="A41" s="1" t="s">
        <v>16</v>
      </c>
      <c r="B41" s="10">
        <v>918052</v>
      </c>
      <c r="C41" s="1"/>
      <c r="D41" s="10">
        <v>984537</v>
      </c>
    </row>
    <row r="42" spans="1:4" ht="16.7" customHeight="1" x14ac:dyDescent="0.2">
      <c r="A42" s="8" t="s">
        <v>130</v>
      </c>
      <c r="B42" s="15">
        <v>75356</v>
      </c>
      <c r="C42" s="8"/>
      <c r="D42" s="15">
        <v>88096</v>
      </c>
    </row>
    <row r="43" spans="1:4" ht="16.7" customHeight="1" x14ac:dyDescent="0.2">
      <c r="A43" s="1" t="s">
        <v>18</v>
      </c>
      <c r="B43" s="14">
        <v>10429</v>
      </c>
      <c r="C43" s="1"/>
      <c r="D43" s="14">
        <v>11122</v>
      </c>
    </row>
    <row r="44" spans="1:4" ht="16.7" customHeight="1" x14ac:dyDescent="0.2">
      <c r="A44" s="8" t="s">
        <v>19</v>
      </c>
      <c r="B44" s="12">
        <v>1752</v>
      </c>
      <c r="C44" s="8"/>
      <c r="D44" s="12">
        <v>2714</v>
      </c>
    </row>
    <row r="45" spans="1:4" ht="16.7" customHeight="1" x14ac:dyDescent="0.2">
      <c r="A45" s="1" t="s">
        <v>115</v>
      </c>
      <c r="B45" s="18">
        <f>SUM(B41:B44)</f>
        <v>1005589</v>
      </c>
      <c r="C45" s="1"/>
      <c r="D45" s="18">
        <f>SUM(D41:D44)</f>
        <v>1086469</v>
      </c>
    </row>
    <row r="46" spans="1:4" ht="16.7" customHeight="1" x14ac:dyDescent="0.2">
      <c r="A46" s="8" t="s">
        <v>131</v>
      </c>
      <c r="B46" s="15">
        <v>-146434</v>
      </c>
      <c r="C46" s="8"/>
      <c r="D46" s="15">
        <v>-168513</v>
      </c>
    </row>
    <row r="47" spans="1:4" ht="16.7" customHeight="1" x14ac:dyDescent="0.2">
      <c r="A47" s="1" t="s">
        <v>117</v>
      </c>
      <c r="B47" s="14">
        <v>-75356</v>
      </c>
      <c r="C47" s="1"/>
      <c r="D47" s="14">
        <v>-88096</v>
      </c>
    </row>
    <row r="48" spans="1:4" ht="16.7" customHeight="1" x14ac:dyDescent="0.2">
      <c r="A48" s="8" t="s">
        <v>118</v>
      </c>
      <c r="B48" s="15">
        <v>-10429</v>
      </c>
      <c r="C48" s="8"/>
      <c r="D48" s="15">
        <v>-11122</v>
      </c>
    </row>
    <row r="49" spans="1:8" ht="16.7" customHeight="1" x14ac:dyDescent="0.2">
      <c r="A49" s="1" t="s">
        <v>119</v>
      </c>
      <c r="B49" s="14">
        <v>-1752</v>
      </c>
      <c r="C49" s="1"/>
      <c r="D49" s="14">
        <v>-2714</v>
      </c>
    </row>
    <row r="50" spans="1:8" ht="16.7" customHeight="1" x14ac:dyDescent="0.2">
      <c r="A50" s="8" t="s">
        <v>120</v>
      </c>
      <c r="B50" s="12">
        <v>-17526</v>
      </c>
      <c r="C50" s="8"/>
      <c r="D50" s="12">
        <v>-12511</v>
      </c>
    </row>
    <row r="51" spans="1:8" ht="16.7" customHeight="1" x14ac:dyDescent="0.2">
      <c r="A51" s="1" t="s">
        <v>121</v>
      </c>
      <c r="B51" s="31">
        <f>SUM(B45:B50)</f>
        <v>754092</v>
      </c>
      <c r="C51" s="1"/>
      <c r="D51" s="31">
        <f>SUM(D45:D50)</f>
        <v>803513</v>
      </c>
    </row>
    <row r="52" spans="1:8" ht="16.7" customHeight="1" x14ac:dyDescent="0.2">
      <c r="A52" s="8" t="s">
        <v>122</v>
      </c>
      <c r="B52" s="42">
        <f>B51/B60</f>
        <v>105.54121763470958</v>
      </c>
      <c r="C52" s="8"/>
      <c r="D52" s="42">
        <f>D51/D60</f>
        <v>105.11682365253793</v>
      </c>
    </row>
    <row r="53" spans="1:8" ht="16.7" customHeight="1" x14ac:dyDescent="0.2">
      <c r="A53" s="1"/>
      <c r="B53" s="1"/>
      <c r="C53" s="1"/>
      <c r="D53" s="1"/>
    </row>
    <row r="54" spans="1:8" ht="16.7" customHeight="1" x14ac:dyDescent="0.2">
      <c r="A54" s="8" t="s">
        <v>123</v>
      </c>
      <c r="B54" s="43">
        <f>B36-B45</f>
        <v>9449</v>
      </c>
      <c r="C54" s="8"/>
      <c r="D54" s="43">
        <f>D36-D45</f>
        <v>-8127</v>
      </c>
    </row>
    <row r="55" spans="1:8" ht="16.7" customHeight="1" x14ac:dyDescent="0.2">
      <c r="A55" s="1" t="s">
        <v>124</v>
      </c>
      <c r="B55" s="21">
        <f>B54/B60</f>
        <v>1.3224632610216935</v>
      </c>
      <c r="C55" s="1"/>
      <c r="D55" s="21">
        <f>D54/D60</f>
        <v>-1.0631868131868132</v>
      </c>
    </row>
    <row r="56" spans="1:8" ht="16.7" customHeight="1" x14ac:dyDescent="0.2">
      <c r="A56" s="8"/>
      <c r="B56" s="8"/>
      <c r="C56" s="8"/>
      <c r="D56" s="8"/>
    </row>
    <row r="57" spans="1:8" ht="16.7" customHeight="1" x14ac:dyDescent="0.2">
      <c r="A57" s="1" t="s">
        <v>132</v>
      </c>
      <c r="B57" s="10">
        <f>B38-B51</f>
        <v>114512</v>
      </c>
      <c r="C57" s="1"/>
      <c r="D57" s="10">
        <f>D38-D51</f>
        <v>106316</v>
      </c>
    </row>
    <row r="58" spans="1:8" ht="16.7" customHeight="1" x14ac:dyDescent="0.2">
      <c r="A58" s="8" t="s">
        <v>133</v>
      </c>
      <c r="B58" s="42">
        <f>B57/B60</f>
        <v>16.026871938418473</v>
      </c>
      <c r="C58" s="8"/>
      <c r="D58" s="42">
        <f>D57/D60</f>
        <v>13.908424908424909</v>
      </c>
    </row>
    <row r="59" spans="1:8" ht="16.7" customHeight="1" x14ac:dyDescent="0.2">
      <c r="A59" s="1"/>
      <c r="B59" s="2"/>
      <c r="C59" s="2"/>
      <c r="D59" s="2"/>
    </row>
    <row r="60" spans="1:8" ht="16.7" customHeight="1" x14ac:dyDescent="0.2">
      <c r="A60" s="8" t="s">
        <v>134</v>
      </c>
      <c r="B60" s="15">
        <v>7145</v>
      </c>
      <c r="C60" s="8"/>
      <c r="D60" s="15">
        <v>7644</v>
      </c>
    </row>
    <row r="61" spans="1:8" ht="16.7" customHeight="1" x14ac:dyDescent="0.2"/>
    <row r="62" spans="1:8" ht="26.65" customHeight="1" x14ac:dyDescent="0.2">
      <c r="A62" s="55" t="s">
        <v>128</v>
      </c>
      <c r="B62" s="55"/>
      <c r="C62" s="55"/>
      <c r="D62" s="55"/>
      <c r="E62" s="55"/>
      <c r="F62" s="55"/>
    </row>
    <row r="63" spans="1:8" ht="14.1" customHeight="1" x14ac:dyDescent="0.2"/>
    <row r="64" spans="1:8" ht="15" customHeight="1" x14ac:dyDescent="0.2">
      <c r="B64" s="57" t="s">
        <v>135</v>
      </c>
      <c r="C64" s="54"/>
      <c r="D64" s="54"/>
      <c r="E64" s="54"/>
      <c r="F64" s="54"/>
      <c r="G64" s="54"/>
      <c r="H64" s="54"/>
    </row>
    <row r="65" spans="1:8" ht="32.450000000000003" customHeight="1" x14ac:dyDescent="0.2">
      <c r="A65" s="41" t="s">
        <v>110</v>
      </c>
      <c r="B65" s="44" t="s">
        <v>136</v>
      </c>
      <c r="C65" s="32"/>
      <c r="D65" s="44" t="s">
        <v>137</v>
      </c>
      <c r="E65" s="32"/>
      <c r="F65" s="44" t="s">
        <v>138</v>
      </c>
      <c r="G65" s="32"/>
      <c r="H65" s="44" t="s">
        <v>139</v>
      </c>
    </row>
    <row r="66" spans="1:8" ht="15" customHeight="1" x14ac:dyDescent="0.2">
      <c r="A66" s="6" t="s">
        <v>140</v>
      </c>
      <c r="B66" s="18">
        <v>929</v>
      </c>
      <c r="D66" s="31">
        <v>124829</v>
      </c>
      <c r="F66" s="45">
        <f t="shared" ref="F66:F71" si="0">D66/B66</f>
        <v>134.36921420882669</v>
      </c>
      <c r="H66" s="46">
        <f>B66/B69</f>
        <v>0.29900225297714839</v>
      </c>
    </row>
    <row r="67" spans="1:8" ht="15" customHeight="1" x14ac:dyDescent="0.2">
      <c r="A67" s="6" t="s">
        <v>141</v>
      </c>
      <c r="B67" s="14">
        <v>685</v>
      </c>
      <c r="D67" s="14">
        <v>98516</v>
      </c>
      <c r="F67" s="21">
        <f t="shared" si="0"/>
        <v>143.81897810218979</v>
      </c>
      <c r="H67" s="47">
        <f>B67/B69</f>
        <v>0.22046990666237529</v>
      </c>
    </row>
    <row r="68" spans="1:8" ht="15" customHeight="1" x14ac:dyDescent="0.2">
      <c r="A68" s="6" t="s">
        <v>142</v>
      </c>
      <c r="B68" s="11">
        <v>1493</v>
      </c>
      <c r="D68" s="11">
        <v>162863</v>
      </c>
      <c r="F68" s="21">
        <f t="shared" si="0"/>
        <v>109.08439383791024</v>
      </c>
      <c r="H68" s="48">
        <f>B68/B69</f>
        <v>0.48052784036047635</v>
      </c>
    </row>
    <row r="69" spans="1:8" ht="15" customHeight="1" x14ac:dyDescent="0.2">
      <c r="A69" s="6" t="s">
        <v>143</v>
      </c>
      <c r="B69" s="18">
        <f>SUM(B66:B68)</f>
        <v>3107</v>
      </c>
      <c r="D69" s="18">
        <f>SUM(D66:D68)</f>
        <v>386208</v>
      </c>
      <c r="F69" s="21">
        <f t="shared" si="0"/>
        <v>124.30254264563888</v>
      </c>
      <c r="H69" s="46">
        <f>SUM(H66:H68)</f>
        <v>1</v>
      </c>
    </row>
    <row r="70" spans="1:8" ht="15" customHeight="1" x14ac:dyDescent="0.2">
      <c r="A70" s="6" t="s">
        <v>144</v>
      </c>
      <c r="B70" s="11">
        <v>442</v>
      </c>
      <c r="D70" s="11">
        <v>35077</v>
      </c>
      <c r="F70" s="21">
        <f t="shared" si="0"/>
        <v>79.359728506787334</v>
      </c>
      <c r="G70" s="54"/>
      <c r="H70" s="54"/>
    </row>
    <row r="71" spans="1:8" ht="15" customHeight="1" x14ac:dyDescent="0.2">
      <c r="A71" s="6" t="s">
        <v>112</v>
      </c>
      <c r="B71" s="18">
        <f>SUM(B69:B70)</f>
        <v>3549</v>
      </c>
      <c r="D71" s="18">
        <f>SUM(D69:D70)</f>
        <v>421285</v>
      </c>
      <c r="F71" s="21">
        <f t="shared" si="0"/>
        <v>118.70526908988448</v>
      </c>
      <c r="G71" s="54"/>
      <c r="H71" s="54"/>
    </row>
    <row r="72" spans="1:8" ht="15" customHeight="1" x14ac:dyDescent="0.2">
      <c r="A72" s="6" t="s">
        <v>145</v>
      </c>
      <c r="B72" s="11">
        <v>0</v>
      </c>
      <c r="D72" s="11">
        <v>70220</v>
      </c>
      <c r="E72" s="54"/>
      <c r="F72" s="54"/>
      <c r="G72" s="54"/>
      <c r="H72" s="54"/>
    </row>
    <row r="73" spans="1:8" ht="15" customHeight="1" x14ac:dyDescent="0.2">
      <c r="A73" s="6" t="s">
        <v>12</v>
      </c>
      <c r="B73" s="18">
        <f>SUM(B71:B72)</f>
        <v>3549</v>
      </c>
      <c r="D73" s="31">
        <f>SUM(D71:D72)</f>
        <v>491505</v>
      </c>
      <c r="E73" s="54"/>
      <c r="F73" s="54"/>
      <c r="G73" s="54"/>
      <c r="H73" s="54"/>
    </row>
    <row r="74" spans="1:8" ht="15" customHeight="1" x14ac:dyDescent="0.2"/>
    <row r="75" spans="1:8" ht="15" customHeight="1" x14ac:dyDescent="0.2">
      <c r="A75" s="1"/>
      <c r="B75" s="57" t="s">
        <v>146</v>
      </c>
      <c r="C75" s="57"/>
      <c r="D75" s="57"/>
      <c r="E75" s="57"/>
      <c r="F75" s="57"/>
      <c r="G75" s="57"/>
      <c r="H75" s="57"/>
    </row>
    <row r="76" spans="1:8" ht="32.450000000000003" customHeight="1" x14ac:dyDescent="0.2">
      <c r="A76" s="41" t="s">
        <v>110</v>
      </c>
      <c r="B76" s="44" t="s">
        <v>136</v>
      </c>
      <c r="C76" s="32"/>
      <c r="D76" s="44" t="s">
        <v>137</v>
      </c>
      <c r="E76" s="32"/>
      <c r="F76" s="44" t="s">
        <v>138</v>
      </c>
      <c r="G76" s="32"/>
      <c r="H76" s="44" t="s">
        <v>139</v>
      </c>
    </row>
    <row r="77" spans="1:8" ht="15" customHeight="1" x14ac:dyDescent="0.2">
      <c r="A77" s="35" t="s">
        <v>140</v>
      </c>
      <c r="B77" s="49">
        <v>1737</v>
      </c>
      <c r="C77" s="35"/>
      <c r="D77" s="36">
        <v>235882</v>
      </c>
      <c r="E77" s="35"/>
      <c r="F77" s="50">
        <f t="shared" ref="F77:F82" si="1">D77/B77</f>
        <v>135.79850316637882</v>
      </c>
      <c r="G77" s="8"/>
      <c r="H77" s="51">
        <f>B77/B80</f>
        <v>0.26896872096624341</v>
      </c>
    </row>
    <row r="78" spans="1:8" ht="15" customHeight="1" x14ac:dyDescent="0.2">
      <c r="A78" s="6" t="s">
        <v>141</v>
      </c>
      <c r="B78" s="14">
        <v>1805</v>
      </c>
      <c r="C78" s="22"/>
      <c r="D78" s="14">
        <v>260863</v>
      </c>
      <c r="E78" s="22"/>
      <c r="F78" s="21">
        <f t="shared" si="1"/>
        <v>144.52243767313018</v>
      </c>
      <c r="G78" s="2"/>
      <c r="H78" s="47">
        <f>B78/B80</f>
        <v>0.27949829668628057</v>
      </c>
    </row>
    <row r="79" spans="1:8" ht="15" customHeight="1" x14ac:dyDescent="0.2">
      <c r="A79" s="35" t="s">
        <v>142</v>
      </c>
      <c r="B79" s="12">
        <v>2916</v>
      </c>
      <c r="C79" s="37"/>
      <c r="D79" s="12">
        <v>319844</v>
      </c>
      <c r="E79" s="37"/>
      <c r="F79" s="42">
        <f t="shared" si="1"/>
        <v>109.68587105624142</v>
      </c>
      <c r="G79" s="8"/>
      <c r="H79" s="52">
        <f>B79/B80</f>
        <v>0.45153298234747602</v>
      </c>
    </row>
    <row r="80" spans="1:8" ht="15" customHeight="1" x14ac:dyDescent="0.2">
      <c r="A80" s="6" t="s">
        <v>143</v>
      </c>
      <c r="B80" s="18">
        <f>SUM(B77:B79)</f>
        <v>6458</v>
      </c>
      <c r="C80" s="22"/>
      <c r="D80" s="18">
        <f>SUM(D77:D79)</f>
        <v>816589</v>
      </c>
      <c r="E80" s="22"/>
      <c r="F80" s="21">
        <f t="shared" si="1"/>
        <v>126.4461133477857</v>
      </c>
      <c r="G80" s="2"/>
      <c r="H80" s="46">
        <f>SUM(H77:H79)</f>
        <v>1</v>
      </c>
    </row>
    <row r="81" spans="1:8" ht="15" customHeight="1" x14ac:dyDescent="0.2">
      <c r="A81" s="35" t="s">
        <v>144</v>
      </c>
      <c r="B81" s="12">
        <v>687</v>
      </c>
      <c r="C81" s="37"/>
      <c r="D81" s="12">
        <v>52015</v>
      </c>
      <c r="E81" s="37"/>
      <c r="F81" s="42">
        <f t="shared" si="1"/>
        <v>75.713245997088791</v>
      </c>
      <c r="G81" s="55"/>
      <c r="H81" s="55"/>
    </row>
    <row r="82" spans="1:8" ht="15" customHeight="1" x14ac:dyDescent="0.2">
      <c r="A82" s="6" t="s">
        <v>112</v>
      </c>
      <c r="B82" s="18">
        <f>SUM(B80:B81)</f>
        <v>7145</v>
      </c>
      <c r="C82" s="22"/>
      <c r="D82" s="18">
        <f>SUM(D80:D81)</f>
        <v>868604</v>
      </c>
      <c r="E82" s="22"/>
      <c r="F82" s="21">
        <f t="shared" si="1"/>
        <v>121.56808957312806</v>
      </c>
      <c r="G82" s="55"/>
      <c r="H82" s="55"/>
    </row>
    <row r="83" spans="1:8" ht="15" customHeight="1" x14ac:dyDescent="0.2">
      <c r="A83" s="35" t="s">
        <v>145</v>
      </c>
      <c r="B83" s="12">
        <v>0</v>
      </c>
      <c r="C83" s="37"/>
      <c r="D83" s="12">
        <v>146434</v>
      </c>
      <c r="E83" s="58"/>
      <c r="F83" s="58"/>
      <c r="G83" s="58"/>
      <c r="H83" s="58"/>
    </row>
    <row r="84" spans="1:8" ht="15" customHeight="1" x14ac:dyDescent="0.2">
      <c r="A84" s="6" t="s">
        <v>12</v>
      </c>
      <c r="B84" s="18">
        <f>SUM(B82:B83)</f>
        <v>7145</v>
      </c>
      <c r="C84" s="22"/>
      <c r="D84" s="31">
        <f>SUM(D82:D83)</f>
        <v>1015038</v>
      </c>
      <c r="E84" s="58"/>
      <c r="F84" s="58"/>
      <c r="G84" s="58"/>
      <c r="H84" s="58"/>
    </row>
    <row r="85" spans="1:8" ht="15" customHeight="1" x14ac:dyDescent="0.2"/>
    <row r="86" spans="1:8" ht="15" customHeight="1" x14ac:dyDescent="0.2"/>
    <row r="87" spans="1:8" ht="15" customHeight="1" x14ac:dyDescent="0.2"/>
    <row r="88" spans="1:8" ht="15" customHeight="1" x14ac:dyDescent="0.2"/>
    <row r="89" spans="1:8" ht="15" customHeight="1" x14ac:dyDescent="0.2"/>
    <row r="90" spans="1:8" ht="15" customHeight="1" x14ac:dyDescent="0.2"/>
    <row r="91" spans="1:8" ht="15" customHeight="1" x14ac:dyDescent="0.2"/>
    <row r="92" spans="1:8" ht="15" customHeight="1" x14ac:dyDescent="0.2"/>
    <row r="93" spans="1:8" ht="15" customHeight="1" x14ac:dyDescent="0.2"/>
    <row r="94" spans="1:8" ht="15" customHeight="1" x14ac:dyDescent="0.2"/>
    <row r="95" spans="1:8" ht="15" customHeight="1" x14ac:dyDescent="0.2"/>
    <row r="96" spans="1:8" ht="15" customHeight="1" x14ac:dyDescent="0.2"/>
    <row r="97" ht="15" customHeight="1" x14ac:dyDescent="0.2"/>
    <row r="98" ht="15" customHeight="1" x14ac:dyDescent="0.2"/>
  </sheetData>
  <mergeCells count="17">
    <mergeCell ref="E73:H73"/>
    <mergeCell ref="B75:H75"/>
    <mergeCell ref="E83:H83"/>
    <mergeCell ref="E84:H84"/>
    <mergeCell ref="G81:H81"/>
    <mergeCell ref="G82:H82"/>
    <mergeCell ref="G70:H70"/>
    <mergeCell ref="B64:H64"/>
    <mergeCell ref="B34:D34"/>
    <mergeCell ref="E72:H72"/>
    <mergeCell ref="G71:H71"/>
    <mergeCell ref="A62:F62"/>
    <mergeCell ref="A1:H1"/>
    <mergeCell ref="A2:H2"/>
    <mergeCell ref="A3:F3"/>
    <mergeCell ref="B4:F4"/>
    <mergeCell ref="A32:F32"/>
  </mergeCells>
  <pageMargins left="0.75" right="0.75" top="1" bottom="1" header="0.5" footer="0.5"/>
  <pageSetup scale="75" fitToHeight="0" orientation="portrait" r:id="rId1"/>
  <rowBreaks count="2" manualBreakCount="2">
    <brk id="33" max="16383" man="1"/>
    <brk id="63" max="16383" man="1"/>
  </rowBreaks>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Non-GAAP Financial Measures</vt:lpstr>
      <vt:lpstr>Statements of Operations</vt:lpstr>
      <vt:lpstr>Balance Sheets</vt:lpstr>
      <vt:lpstr>Statements of Cash Flows</vt:lpstr>
      <vt:lpstr>Adjusted EBITDA Reconciliations</vt:lpstr>
      <vt:lpstr>Results of Operations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Teresa Anderson</cp:lastModifiedBy>
  <cp:revision>2</cp:revision>
  <cp:lastPrinted>2026-08-06T15:59:46Z</cp:lastPrinted>
  <dcterms:created xsi:type="dcterms:W3CDTF">2026-08-06T14:29:56Z</dcterms:created>
  <dcterms:modified xsi:type="dcterms:W3CDTF">2026-08-06T16:00:03Z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