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1\Q4 2021\Q4 2021 FINAL Docs\"/>
    </mc:Choice>
  </mc:AlternateContent>
  <xr:revisionPtr revIDLastSave="0" documentId="13_ncr:1_{FED30001-CE0B-43C1-A3A5-31FD142CE748}" xr6:coauthVersionLast="47" xr6:coauthVersionMax="47" xr10:uidLastSave="{00000000-0000-0000-0000-000000000000}"/>
  <bookViews>
    <workbookView xWindow="22932" yWindow="-108" windowWidth="41496" windowHeight="16896" tabRatio="913" xr2:uid="{00000000-000D-0000-FFFF-FFFF00000000}"/>
  </bookViews>
  <sheets>
    <sheet name="Group Revenue" sheetId="11" r:id="rId1"/>
  </sheets>
  <definedNames>
    <definedName name="_xlnm.Print_Area" localSheetId="0">'Group Revenue'!$A$1:$L$81</definedName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0" i="11" l="1"/>
  <c r="K69" i="11"/>
  <c r="K68" i="11"/>
  <c r="K57" i="11"/>
  <c r="K56" i="11"/>
  <c r="K55" i="11"/>
  <c r="K44" i="11"/>
  <c r="K43" i="11"/>
  <c r="K42" i="11"/>
  <c r="K31" i="11"/>
  <c r="K30" i="11"/>
  <c r="K29" i="11"/>
  <c r="K18" i="11"/>
  <c r="K17" i="11"/>
  <c r="K16" i="11"/>
  <c r="K77" i="11" l="1"/>
  <c r="K62" i="11"/>
  <c r="K49" i="11"/>
  <c r="K36" i="11"/>
  <c r="K23" i="11"/>
  <c r="K10" i="11"/>
  <c r="K15" i="11" s="1"/>
  <c r="M36" i="11" l="1"/>
  <c r="K41" i="11"/>
  <c r="M41" i="11" s="1"/>
  <c r="M49" i="11"/>
  <c r="K54" i="11"/>
  <c r="M54" i="11" s="1"/>
  <c r="M23" i="11"/>
  <c r="K28" i="11"/>
  <c r="M28" i="11" s="1"/>
  <c r="M62" i="11"/>
  <c r="K67" i="11"/>
</calcChain>
</file>

<file path=xl/sharedStrings.xml><?xml version="1.0" encoding="utf-8"?>
<sst xmlns="http://schemas.openxmlformats.org/spreadsheetml/2006/main" count="91" uniqueCount="19">
  <si>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</si>
  <si>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</si>
  <si>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</si>
  <si>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</si>
  <si>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</si>
  <si>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BRUKER CORP, $m</t>
  </si>
  <si>
    <t>Reported Revenue Growth</t>
  </si>
  <si>
    <t>BRKR ELIM $m</t>
  </si>
  <si>
    <t>Acquisitions &amp; Divestitures ∆</t>
  </si>
  <si>
    <t>Full Year</t>
  </si>
  <si>
    <t>BEST Segment $m</t>
  </si>
  <si>
    <t>Bruker CALID Group, $m</t>
  </si>
  <si>
    <t>Bruker Nano Group, $m</t>
  </si>
  <si>
    <t>Bruker BioSpin Group, $m</t>
  </si>
  <si>
    <t>BEST Segment $m, net of Corporate Eliminations</t>
  </si>
  <si>
    <t xml:space="preserve">Bruker Scientific Instruments (BSI) </t>
  </si>
  <si>
    <t>REVENUES BY GROUP</t>
  </si>
  <si>
    <t>2021</t>
  </si>
  <si>
    <t>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</si>
</sst>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#,##0.0_);\(#,##0.0\)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0" fontId="4" fillId="0" borderId="0" xfId="0" applyFont="1"/>
    <xf numFmtId="0" fontId="7" fillId="0" borderId="0" xfId="0" applyFont="1" applyFill="1" applyBorder="1"/>
    <xf numFmtId="9" fontId="7" fillId="0" borderId="0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>
      <alignment horizontal="left" indent="2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0" fontId="3" fillId="0" borderId="0" xfId="0" applyFont="1"/>
    <xf numFmtId="17" fontId="1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4"/>
    </xf>
    <xf numFmtId="37" fontId="12" fillId="0" borderId="0" xfId="1" applyNumberFormat="1" applyFont="1" applyFill="1" applyAlignment="1">
      <alignment horizontal="center"/>
    </xf>
    <xf numFmtId="37" fontId="7" fillId="0" borderId="0" xfId="1" applyNumberFormat="1" applyFont="1"/>
    <xf numFmtId="37" fontId="2" fillId="0" borderId="0" xfId="1" applyNumberFormat="1" applyFont="1" applyAlignment="1" applyProtection="1">
      <alignment horizontal="right"/>
    </xf>
    <xf numFmtId="37" fontId="7" fillId="0" borderId="0" xfId="1" applyNumberFormat="1" applyFont="1" applyFill="1" applyBorder="1"/>
    <xf numFmtId="37" fontId="7" fillId="0" borderId="0" xfId="1" applyNumberFormat="1" applyFont="1" applyFill="1" applyAlignment="1">
      <alignment horizontal="center"/>
    </xf>
    <xf numFmtId="37" fontId="9" fillId="3" borderId="0" xfId="1" applyNumberFormat="1" applyFont="1" applyFill="1" applyAlignment="1">
      <alignment horizontal="right"/>
    </xf>
    <xf numFmtId="37" fontId="7" fillId="3" borderId="0" xfId="1" applyNumberFormat="1" applyFont="1" applyFill="1"/>
    <xf numFmtId="37" fontId="7" fillId="3" borderId="0" xfId="1" applyNumberFormat="1" applyFont="1" applyFill="1" applyBorder="1"/>
    <xf numFmtId="37" fontId="7" fillId="4" borderId="0" xfId="1" applyNumberFormat="1" applyFont="1" applyFill="1" applyBorder="1"/>
    <xf numFmtId="37" fontId="7" fillId="4" borderId="0" xfId="1" applyNumberFormat="1" applyFont="1" applyFill="1"/>
    <xf numFmtId="37" fontId="13" fillId="3" borderId="0" xfId="1" applyNumberFormat="1" applyFont="1" applyFill="1" applyBorder="1"/>
    <xf numFmtId="37" fontId="10" fillId="3" borderId="0" xfId="1" applyNumberFormat="1" applyFont="1" applyFill="1"/>
    <xf numFmtId="37" fontId="13" fillId="4" borderId="0" xfId="1" applyNumberFormat="1" applyFont="1" applyFill="1" applyBorder="1"/>
    <xf numFmtId="165" fontId="7" fillId="3" borderId="0" xfId="3" applyNumberFormat="1" applyFont="1" applyFill="1"/>
    <xf numFmtId="165" fontId="7" fillId="0" borderId="0" xfId="3" applyNumberFormat="1" applyFont="1"/>
    <xf numFmtId="165" fontId="7" fillId="4" borderId="0" xfId="3" applyNumberFormat="1" applyFont="1" applyFill="1" applyBorder="1"/>
    <xf numFmtId="165" fontId="7" fillId="4" borderId="0" xfId="3" applyNumberFormat="1" applyFont="1" applyFill="1"/>
    <xf numFmtId="165" fontId="3" fillId="3" borderId="0" xfId="3" applyNumberFormat="1" applyFont="1" applyFill="1"/>
    <xf numFmtId="165" fontId="7" fillId="0" borderId="0" xfId="1" applyNumberFormat="1" applyFont="1"/>
    <xf numFmtId="165" fontId="3" fillId="4" borderId="0" xfId="3" applyNumberFormat="1" applyFont="1" applyFill="1"/>
    <xf numFmtId="49" fontId="7" fillId="2" borderId="0" xfId="1" applyNumberFormat="1" applyFont="1" applyFill="1" applyAlignment="1">
      <alignment horizontal="center"/>
    </xf>
    <xf numFmtId="49" fontId="7" fillId="0" borderId="0" xfId="1" applyNumberFormat="1" applyFont="1"/>
    <xf numFmtId="166" fontId="7" fillId="3" borderId="0" xfId="1" applyNumberFormat="1" applyFont="1" applyFill="1"/>
    <xf numFmtId="166" fontId="7" fillId="0" borderId="0" xfId="1" applyNumberFormat="1" applyFont="1"/>
    <xf numFmtId="166" fontId="7" fillId="3" borderId="0" xfId="1" applyNumberFormat="1" applyFont="1" applyFill="1" applyBorder="1"/>
    <xf numFmtId="166" fontId="7" fillId="4" borderId="0" xfId="1" applyNumberFormat="1" applyFont="1" applyFill="1" applyBorder="1"/>
    <xf numFmtId="166" fontId="7" fillId="4" borderId="0" xfId="1" applyNumberFormat="1" applyFont="1" applyFill="1"/>
    <xf numFmtId="166" fontId="3" fillId="3" borderId="0" xfId="1" applyNumberFormat="1" applyFont="1" applyFill="1" applyBorder="1"/>
    <xf numFmtId="166" fontId="3" fillId="4" borderId="0" xfId="1" applyNumberFormat="1" applyFont="1" applyFill="1" applyBorder="1"/>
    <xf numFmtId="166" fontId="7" fillId="0" borderId="0" xfId="0" applyNumberFormat="1" applyFont="1"/>
  </cellXfs>
  <cellStyles count="4">
    <cellStyle name="Comma" xfId="1" builtinId="3"/>
    <cellStyle name="Normal" xfId="0" builtinId="0"/>
    <cellStyle name="Percent" xfId="3" builtinId="5"/>
    <cellStyle name="Standard 2" xfId="2" xr:uid="{00000000-0005-0000-0000-000004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tabColor rgb="FF00B050"/>
    <pageSetUpPr fitToPage="1"/>
  </sheetPr>
  <dimension ref="A1:M81"/>
  <sheetViews>
    <sheetView tabSelected="1" zoomScale="115" zoomScaleNormal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1.453125" defaultRowHeight="12.5" x14ac:dyDescent="0.25"/>
  <cols>
    <col min="1" max="1" width="48" style="2" bestFit="1" customWidth="1"/>
    <col min="2" max="2" width="2.26953125" style="2" customWidth="1"/>
    <col min="3" max="3" width="12.7265625" style="17" customWidth="1"/>
    <col min="4" max="4" width="2.26953125" style="17" customWidth="1"/>
    <col min="5" max="5" width="12.7265625" style="17" customWidth="1"/>
    <col min="6" max="6" width="2.26953125" style="17" customWidth="1"/>
    <col min="7" max="7" width="12.7265625" style="17" customWidth="1"/>
    <col min="8" max="8" width="2.26953125" style="17" customWidth="1"/>
    <col min="9" max="9" width="12.7265625" style="17" customWidth="1"/>
    <col min="10" max="10" width="2.26953125" style="17" customWidth="1"/>
    <col min="11" max="11" width="12.7265625" style="17" customWidth="1"/>
    <col min="12" max="12" width="11.453125" style="2"/>
    <col min="13" max="13" width="0" style="2" hidden="1" customWidth="1"/>
    <col min="14" max="16384" width="11.453125" style="2"/>
  </cols>
  <sheetData>
    <row r="1" spans="1:13" ht="18" x14ac:dyDescent="0.4">
      <c r="A1" s="1" t="s">
        <v>4</v>
      </c>
      <c r="C1" s="16"/>
      <c r="E1" s="16"/>
      <c r="G1" s="16"/>
    </row>
    <row r="2" spans="1:13" ht="18" x14ac:dyDescent="0.4">
      <c r="A2" s="13" t="s">
        <v>18</v>
      </c>
    </row>
    <row r="3" spans="1:13" x14ac:dyDescent="0.25">
      <c r="C3" s="18"/>
      <c r="E3" s="18"/>
      <c r="G3" s="18"/>
    </row>
    <row r="4" spans="1:13" ht="13" x14ac:dyDescent="0.3">
      <c r="A4" s="4" t="s">
        <v>16</v>
      </c>
      <c r="B4" s="5"/>
      <c r="C4" s="19"/>
      <c r="E4" s="19"/>
      <c r="G4" s="19"/>
    </row>
    <row r="5" spans="1:13" x14ac:dyDescent="0.25">
      <c r="A5" s="12"/>
      <c r="B5" s="5"/>
      <c r="C5" s="19"/>
      <c r="E5" s="19"/>
      <c r="G5" s="19"/>
    </row>
    <row r="6" spans="1:13" x14ac:dyDescent="0.25">
      <c r="B6" s="6"/>
      <c r="C6" s="36">
        <v>2017</v>
      </c>
      <c r="D6" s="37"/>
      <c r="E6" s="36">
        <v>2018</v>
      </c>
      <c r="F6" s="37"/>
      <c r="G6" s="36">
        <v>2019</v>
      </c>
      <c r="H6" s="37"/>
      <c r="I6" s="36">
        <v>2020</v>
      </c>
      <c r="K6" s="36" t="s">
        <v>17</v>
      </c>
    </row>
    <row r="7" spans="1:13" x14ac:dyDescent="0.25">
      <c r="B7" s="6"/>
      <c r="C7" s="20"/>
      <c r="E7" s="20"/>
      <c r="G7" s="20"/>
      <c r="I7" s="20"/>
      <c r="K7" s="20"/>
    </row>
    <row r="8" spans="1:13" ht="13" x14ac:dyDescent="0.3">
      <c r="A8" s="8" t="s">
        <v>5</v>
      </c>
      <c r="B8" s="3"/>
      <c r="C8" s="21" t="s">
        <v>9</v>
      </c>
      <c r="E8" s="21" t="s">
        <v>9</v>
      </c>
      <c r="G8" s="21" t="s">
        <v>9</v>
      </c>
      <c r="I8" s="21" t="s">
        <v>9</v>
      </c>
      <c r="K8" s="21" t="s">
        <v>9</v>
      </c>
    </row>
    <row r="9" spans="1:13" x14ac:dyDescent="0.25">
      <c r="A9" s="9" t="s">
        <v>0</v>
      </c>
      <c r="B9" s="3"/>
      <c r="C9" s="38">
        <v>1765.9</v>
      </c>
      <c r="D9" s="39"/>
      <c r="E9" s="38">
        <v>1895.6</v>
      </c>
      <c r="F9" s="39"/>
      <c r="G9" s="40">
        <v>2072.6</v>
      </c>
      <c r="H9" s="39"/>
      <c r="I9" s="40">
        <v>1987.5</v>
      </c>
      <c r="K9" s="40">
        <v>2417.9</v>
      </c>
    </row>
    <row r="10" spans="1:13" ht="13" x14ac:dyDescent="0.3">
      <c r="A10" s="11" t="s">
        <v>1</v>
      </c>
      <c r="B10" s="3"/>
      <c r="C10" s="41">
        <v>154.59337497274305</v>
      </c>
      <c r="D10" s="39"/>
      <c r="E10" s="41">
        <v>129.69999999999999</v>
      </c>
      <c r="F10" s="39"/>
      <c r="G10" s="40">
        <v>177</v>
      </c>
      <c r="H10" s="39"/>
      <c r="I10" s="40">
        <v>-85.1</v>
      </c>
      <c r="K10" s="40">
        <f>+K9-I9</f>
        <v>430.40000000000009</v>
      </c>
      <c r="M10" s="45"/>
    </row>
    <row r="11" spans="1:13" x14ac:dyDescent="0.25">
      <c r="A11" s="15" t="s">
        <v>8</v>
      </c>
      <c r="B11" s="3"/>
      <c r="C11" s="42">
        <v>77.2</v>
      </c>
      <c r="D11" s="39"/>
      <c r="E11" s="42">
        <v>28.2</v>
      </c>
      <c r="F11" s="39"/>
      <c r="G11" s="40">
        <v>118.4</v>
      </c>
      <c r="H11" s="39"/>
      <c r="I11" s="43">
        <v>10.5</v>
      </c>
      <c r="K11" s="43">
        <v>8.1</v>
      </c>
    </row>
    <row r="12" spans="1:13" x14ac:dyDescent="0.25">
      <c r="A12" s="15" t="s">
        <v>3</v>
      </c>
      <c r="B12" s="3"/>
      <c r="C12" s="42">
        <v>19.600000000000001</v>
      </c>
      <c r="D12" s="39"/>
      <c r="E12" s="42">
        <v>25.5</v>
      </c>
      <c r="F12" s="39"/>
      <c r="G12" s="40">
        <v>-50.3</v>
      </c>
      <c r="H12" s="39"/>
      <c r="I12" s="43">
        <v>29.4</v>
      </c>
      <c r="K12" s="43">
        <v>43.3</v>
      </c>
    </row>
    <row r="13" spans="1:13" x14ac:dyDescent="0.25">
      <c r="A13" s="15" t="s">
        <v>2</v>
      </c>
      <c r="B13" s="3"/>
      <c r="C13" s="41">
        <v>57.8</v>
      </c>
      <c r="D13" s="39"/>
      <c r="E13" s="41">
        <v>76</v>
      </c>
      <c r="F13" s="39"/>
      <c r="G13" s="40">
        <v>108.9</v>
      </c>
      <c r="H13" s="39"/>
      <c r="I13" s="43">
        <v>-125</v>
      </c>
      <c r="K13" s="43">
        <v>379</v>
      </c>
    </row>
    <row r="14" spans="1:13" x14ac:dyDescent="0.25">
      <c r="A14" s="9"/>
      <c r="B14" s="3"/>
      <c r="C14" s="23"/>
      <c r="E14" s="23"/>
      <c r="G14" s="23"/>
      <c r="I14" s="26"/>
      <c r="K14" s="26"/>
    </row>
    <row r="15" spans="1:13" x14ac:dyDescent="0.25">
      <c r="A15" s="11" t="s">
        <v>6</v>
      </c>
      <c r="B15" s="3"/>
      <c r="C15" s="29">
        <v>9.5942865604569785E-2</v>
      </c>
      <c r="D15" s="30"/>
      <c r="E15" s="29">
        <v>7.2999999999999995E-2</v>
      </c>
      <c r="F15" s="30"/>
      <c r="G15" s="29">
        <v>9.2999999999999999E-2</v>
      </c>
      <c r="H15" s="30"/>
      <c r="I15" s="33">
        <v>-4.1000000000000002E-2</v>
      </c>
      <c r="J15" s="34"/>
      <c r="K15" s="33">
        <f>+K10/$I$9</f>
        <v>0.21655345911949689</v>
      </c>
    </row>
    <row r="16" spans="1:13" x14ac:dyDescent="0.25">
      <c r="A16" s="15" t="s">
        <v>8</v>
      </c>
      <c r="B16" s="3"/>
      <c r="C16" s="31">
        <v>4.8000000000000001E-2</v>
      </c>
      <c r="D16" s="30"/>
      <c r="E16" s="31">
        <v>1.6E-2</v>
      </c>
      <c r="F16" s="30"/>
      <c r="G16" s="29">
        <v>6.3E-2</v>
      </c>
      <c r="H16" s="30"/>
      <c r="I16" s="33">
        <v>5.0000000000000001E-3</v>
      </c>
      <c r="J16" s="34"/>
      <c r="K16" s="33">
        <f>+K11/$I$9</f>
        <v>4.0754716981132076E-3</v>
      </c>
    </row>
    <row r="17" spans="1:13" x14ac:dyDescent="0.25">
      <c r="A17" s="15" t="s">
        <v>3</v>
      </c>
      <c r="B17" s="3"/>
      <c r="C17" s="31">
        <v>1.2E-2</v>
      </c>
      <c r="D17" s="30"/>
      <c r="E17" s="31">
        <v>1.4E-2</v>
      </c>
      <c r="F17" s="30"/>
      <c r="G17" s="29">
        <v>-2.7E-2</v>
      </c>
      <c r="H17" s="30"/>
      <c r="I17" s="33">
        <v>1.4E-2</v>
      </c>
      <c r="J17" s="34"/>
      <c r="K17" s="33">
        <f>+K12/$I$9</f>
        <v>2.1786163522012576E-2</v>
      </c>
    </row>
    <row r="18" spans="1:13" x14ac:dyDescent="0.25">
      <c r="A18" s="15" t="s">
        <v>2</v>
      </c>
      <c r="B18" s="3"/>
      <c r="C18" s="31">
        <v>3.5999999999999997E-2</v>
      </c>
      <c r="D18" s="30"/>
      <c r="E18" s="31">
        <v>4.2999999999999997E-2</v>
      </c>
      <c r="F18" s="30"/>
      <c r="G18" s="29">
        <v>5.7000000000000002E-2</v>
      </c>
      <c r="H18" s="30"/>
      <c r="I18" s="33">
        <v>-0.06</v>
      </c>
      <c r="J18" s="34"/>
      <c r="K18" s="33">
        <f>+K13/$I$9</f>
        <v>0.19069182389937106</v>
      </c>
    </row>
    <row r="19" spans="1:13" x14ac:dyDescent="0.25">
      <c r="A19" s="9"/>
      <c r="B19" s="3"/>
      <c r="C19" s="22"/>
      <c r="E19" s="22"/>
      <c r="G19" s="22"/>
      <c r="I19" s="22"/>
      <c r="K19" s="22"/>
    </row>
    <row r="20" spans="1:13" ht="13" x14ac:dyDescent="0.3">
      <c r="A20" s="8" t="s">
        <v>15</v>
      </c>
      <c r="B20" s="3"/>
      <c r="C20" s="27"/>
      <c r="E20" s="27"/>
      <c r="G20" s="27"/>
      <c r="I20" s="27"/>
      <c r="K20" s="27"/>
    </row>
    <row r="21" spans="1:13" ht="13" x14ac:dyDescent="0.3">
      <c r="A21" s="14" t="s">
        <v>13</v>
      </c>
      <c r="B21" s="3"/>
      <c r="C21" s="21" t="s">
        <v>9</v>
      </c>
      <c r="E21" s="21" t="s">
        <v>9</v>
      </c>
      <c r="G21" s="21" t="s">
        <v>9</v>
      </c>
      <c r="I21" s="21" t="s">
        <v>9</v>
      </c>
      <c r="K21" s="21" t="s">
        <v>9</v>
      </c>
    </row>
    <row r="22" spans="1:13" x14ac:dyDescent="0.25">
      <c r="A22" s="9" t="s">
        <v>0</v>
      </c>
      <c r="B22" s="3"/>
      <c r="C22" s="41">
        <v>571.9</v>
      </c>
      <c r="D22" s="39"/>
      <c r="E22" s="41">
        <v>591.1</v>
      </c>
      <c r="F22" s="39"/>
      <c r="G22" s="40">
        <v>621.4</v>
      </c>
      <c r="H22" s="39"/>
      <c r="I22" s="43">
        <v>600</v>
      </c>
      <c r="K22" s="43">
        <v>691</v>
      </c>
    </row>
    <row r="23" spans="1:13" ht="13" x14ac:dyDescent="0.3">
      <c r="A23" s="11" t="s">
        <v>1</v>
      </c>
      <c r="B23" s="3"/>
      <c r="C23" s="40">
        <v>9.2417032592129544</v>
      </c>
      <c r="D23" s="39"/>
      <c r="E23" s="40">
        <v>19.2</v>
      </c>
      <c r="F23" s="39"/>
      <c r="G23" s="40">
        <v>30.3</v>
      </c>
      <c r="H23" s="39"/>
      <c r="I23" s="43">
        <v>-21.4</v>
      </c>
      <c r="K23" s="40">
        <f>+K22-I22</f>
        <v>91</v>
      </c>
      <c r="M23" s="45">
        <f>+K24+K25+K26-K23</f>
        <v>0</v>
      </c>
    </row>
    <row r="24" spans="1:13" x14ac:dyDescent="0.25">
      <c r="A24" s="15" t="s">
        <v>8</v>
      </c>
      <c r="B24" s="3"/>
      <c r="C24" s="42">
        <v>0.4</v>
      </c>
      <c r="D24" s="39"/>
      <c r="E24" s="42">
        <v>0.5</v>
      </c>
      <c r="F24" s="39"/>
      <c r="G24" s="40">
        <v>7.9</v>
      </c>
      <c r="H24" s="39"/>
      <c r="I24" s="43">
        <v>5</v>
      </c>
      <c r="K24" s="43">
        <v>0.6</v>
      </c>
    </row>
    <row r="25" spans="1:13" x14ac:dyDescent="0.25">
      <c r="A25" s="15" t="s">
        <v>3</v>
      </c>
      <c r="B25" s="3"/>
      <c r="C25" s="42">
        <v>5.5</v>
      </c>
      <c r="D25" s="39"/>
      <c r="E25" s="42">
        <v>5.8</v>
      </c>
      <c r="F25" s="39"/>
      <c r="G25" s="40">
        <v>-12.1</v>
      </c>
      <c r="H25" s="39"/>
      <c r="I25" s="43">
        <v>12.2</v>
      </c>
      <c r="K25" s="43">
        <v>8.9</v>
      </c>
    </row>
    <row r="26" spans="1:13" x14ac:dyDescent="0.25">
      <c r="A26" s="15" t="s">
        <v>2</v>
      </c>
      <c r="B26" s="3"/>
      <c r="C26" s="41">
        <v>3.3</v>
      </c>
      <c r="D26" s="39"/>
      <c r="E26" s="41">
        <v>12.9</v>
      </c>
      <c r="F26" s="39"/>
      <c r="G26" s="40">
        <v>34.5</v>
      </c>
      <c r="H26" s="39"/>
      <c r="I26" s="43">
        <v>-38.6</v>
      </c>
      <c r="K26" s="43">
        <v>81.5</v>
      </c>
    </row>
    <row r="27" spans="1:13" x14ac:dyDescent="0.25">
      <c r="A27" s="9"/>
      <c r="B27" s="3"/>
      <c r="C27" s="23"/>
      <c r="E27" s="23"/>
      <c r="G27" s="23"/>
      <c r="I27" s="26"/>
      <c r="K27" s="26"/>
    </row>
    <row r="28" spans="1:13" x14ac:dyDescent="0.25">
      <c r="A28" s="11" t="s">
        <v>6</v>
      </c>
      <c r="B28" s="3"/>
      <c r="C28" s="29">
        <v>1.6425072397840329E-2</v>
      </c>
      <c r="D28" s="30"/>
      <c r="E28" s="29">
        <v>3.4000000000000002E-2</v>
      </c>
      <c r="F28" s="30"/>
      <c r="G28" s="29">
        <v>5.0999999999999997E-2</v>
      </c>
      <c r="H28" s="30"/>
      <c r="I28" s="33">
        <v>-3.4000000000000002E-2</v>
      </c>
      <c r="K28" s="33">
        <f>+K23/$I$22</f>
        <v>0.15166666666666667</v>
      </c>
      <c r="M28" s="45">
        <f>+K29+K30+K31-K28</f>
        <v>0</v>
      </c>
    </row>
    <row r="29" spans="1:13" x14ac:dyDescent="0.25">
      <c r="A29" s="15" t="s">
        <v>8</v>
      </c>
      <c r="B29" s="3"/>
      <c r="C29" s="31">
        <v>1E-3</v>
      </c>
      <c r="D29" s="30"/>
      <c r="E29" s="31">
        <v>1E-3</v>
      </c>
      <c r="F29" s="30"/>
      <c r="G29" s="29">
        <v>1.2999999999999999E-2</v>
      </c>
      <c r="H29" s="30"/>
      <c r="I29" s="33">
        <v>8.0000000000000002E-3</v>
      </c>
      <c r="K29" s="33">
        <f>+K24/$I$22</f>
        <v>1E-3</v>
      </c>
    </row>
    <row r="30" spans="1:13" x14ac:dyDescent="0.25">
      <c r="A30" s="15" t="s">
        <v>3</v>
      </c>
      <c r="B30" s="3"/>
      <c r="C30" s="31">
        <v>8.9999999999999993E-3</v>
      </c>
      <c r="D30" s="30"/>
      <c r="E30" s="31">
        <v>0.01</v>
      </c>
      <c r="F30" s="30"/>
      <c r="G30" s="29">
        <v>-0.02</v>
      </c>
      <c r="H30" s="30"/>
      <c r="I30" s="33">
        <v>0.02</v>
      </c>
      <c r="K30" s="33">
        <f>+K25/$I$22</f>
        <v>1.4833333333333334E-2</v>
      </c>
    </row>
    <row r="31" spans="1:13" x14ac:dyDescent="0.25">
      <c r="A31" s="15" t="s">
        <v>2</v>
      </c>
      <c r="B31" s="3"/>
      <c r="C31" s="31">
        <v>6.0000000000000001E-3</v>
      </c>
      <c r="D31" s="30"/>
      <c r="E31" s="31">
        <v>2.3E-2</v>
      </c>
      <c r="F31" s="30"/>
      <c r="G31" s="29">
        <v>5.8000000000000003E-2</v>
      </c>
      <c r="H31" s="30"/>
      <c r="I31" s="33">
        <v>-6.2E-2</v>
      </c>
      <c r="K31" s="33">
        <f>+K26/$I$22</f>
        <v>0.13583333333333333</v>
      </c>
    </row>
    <row r="32" spans="1:13" x14ac:dyDescent="0.25">
      <c r="B32" s="3"/>
      <c r="C32" s="22"/>
      <c r="E32" s="22"/>
      <c r="G32" s="22"/>
      <c r="I32" s="22"/>
      <c r="K32" s="22"/>
    </row>
    <row r="33" spans="1:13" x14ac:dyDescent="0.25">
      <c r="B33" s="3"/>
      <c r="C33" s="22"/>
      <c r="E33" s="22"/>
      <c r="G33" s="22"/>
      <c r="I33" s="22"/>
      <c r="K33" s="22"/>
    </row>
    <row r="34" spans="1:13" ht="13" x14ac:dyDescent="0.3">
      <c r="A34" s="14" t="s">
        <v>12</v>
      </c>
      <c r="B34" s="3"/>
      <c r="C34" s="21" t="s">
        <v>9</v>
      </c>
      <c r="E34" s="21" t="s">
        <v>9</v>
      </c>
      <c r="G34" s="21" t="s">
        <v>9</v>
      </c>
      <c r="I34" s="21" t="s">
        <v>9</v>
      </c>
      <c r="K34" s="21" t="s">
        <v>9</v>
      </c>
    </row>
    <row r="35" spans="1:13" x14ac:dyDescent="0.25">
      <c r="A35" s="9" t="s">
        <v>0</v>
      </c>
      <c r="B35" s="3"/>
      <c r="C35" s="41">
        <v>513</v>
      </c>
      <c r="D35" s="39"/>
      <c r="E35" s="41">
        <v>568.1</v>
      </c>
      <c r="F35" s="39"/>
      <c r="G35" s="41">
        <v>632.70000000000005</v>
      </c>
      <c r="I35" s="43">
        <v>556.1</v>
      </c>
      <c r="K35" s="43">
        <v>697.5</v>
      </c>
    </row>
    <row r="36" spans="1:13" ht="13" x14ac:dyDescent="0.3">
      <c r="A36" s="11" t="s">
        <v>1</v>
      </c>
      <c r="B36" s="3"/>
      <c r="C36" s="40">
        <v>58.434754642210009</v>
      </c>
      <c r="D36" s="39"/>
      <c r="E36" s="40">
        <v>55.1</v>
      </c>
      <c r="F36" s="39"/>
      <c r="G36" s="41">
        <v>64.599999999999994</v>
      </c>
      <c r="I36" s="44">
        <v>-76.599999999999994</v>
      </c>
      <c r="K36" s="40">
        <f>+K35-I35</f>
        <v>141.39999999999998</v>
      </c>
      <c r="M36" s="45">
        <f>+K37+K38+K39-K36</f>
        <v>0</v>
      </c>
    </row>
    <row r="37" spans="1:13" x14ac:dyDescent="0.25">
      <c r="A37" s="15" t="s">
        <v>8</v>
      </c>
      <c r="B37" s="3"/>
      <c r="C37" s="42">
        <v>25.2</v>
      </c>
      <c r="D37" s="39"/>
      <c r="E37" s="42">
        <v>17</v>
      </c>
      <c r="F37" s="39"/>
      <c r="G37" s="41">
        <v>75.2</v>
      </c>
      <c r="I37" s="44">
        <v>4.5999999999999996</v>
      </c>
      <c r="K37" s="44">
        <v>7.4</v>
      </c>
    </row>
    <row r="38" spans="1:13" x14ac:dyDescent="0.25">
      <c r="A38" s="15" t="s">
        <v>3</v>
      </c>
      <c r="B38" s="3"/>
      <c r="C38" s="42">
        <v>5.2</v>
      </c>
      <c r="D38" s="39"/>
      <c r="E38" s="42">
        <v>6.1</v>
      </c>
      <c r="F38" s="39"/>
      <c r="G38" s="41">
        <v>-11.5</v>
      </c>
      <c r="I38" s="44">
        <v>5.5</v>
      </c>
      <c r="K38" s="44">
        <v>11</v>
      </c>
    </row>
    <row r="39" spans="1:13" x14ac:dyDescent="0.25">
      <c r="A39" s="15" t="s">
        <v>2</v>
      </c>
      <c r="B39" s="3"/>
      <c r="C39" s="41">
        <v>28</v>
      </c>
      <c r="D39" s="39"/>
      <c r="E39" s="41">
        <v>32</v>
      </c>
      <c r="F39" s="39"/>
      <c r="G39" s="41">
        <v>0.9</v>
      </c>
      <c r="I39" s="44">
        <v>-86.7</v>
      </c>
      <c r="K39" s="44">
        <v>123</v>
      </c>
    </row>
    <row r="40" spans="1:13" x14ac:dyDescent="0.25">
      <c r="A40" s="9"/>
      <c r="B40" s="3"/>
      <c r="C40" s="23"/>
      <c r="E40" s="23"/>
      <c r="G40" s="23"/>
      <c r="I40" s="26"/>
      <c r="K40" s="26"/>
    </row>
    <row r="41" spans="1:13" x14ac:dyDescent="0.25">
      <c r="A41" s="11" t="s">
        <v>6</v>
      </c>
      <c r="B41" s="3"/>
      <c r="C41" s="29">
        <v>0.12855086313564471</v>
      </c>
      <c r="D41" s="30"/>
      <c r="E41" s="29">
        <v>0.107</v>
      </c>
      <c r="F41" s="30"/>
      <c r="G41" s="29">
        <v>0.114</v>
      </c>
      <c r="H41" s="30"/>
      <c r="I41" s="33">
        <v>-0.121</v>
      </c>
      <c r="K41" s="33">
        <f>+K36/$I$35</f>
        <v>0.25427081460169026</v>
      </c>
      <c r="M41" s="45">
        <f>+K42+K43+K44-K41</f>
        <v>0</v>
      </c>
    </row>
    <row r="42" spans="1:13" x14ac:dyDescent="0.25">
      <c r="A42" s="15" t="s">
        <v>8</v>
      </c>
      <c r="B42" s="3"/>
      <c r="C42" s="31">
        <v>5.5E-2</v>
      </c>
      <c r="D42" s="30"/>
      <c r="E42" s="31">
        <v>3.3000000000000002E-2</v>
      </c>
      <c r="F42" s="30"/>
      <c r="G42" s="29">
        <v>0.13200000000000001</v>
      </c>
      <c r="H42" s="30"/>
      <c r="I42" s="33">
        <v>7.0000000000000001E-3</v>
      </c>
      <c r="K42" s="33">
        <f>+K37/$I$35</f>
        <v>1.3306959180003597E-2</v>
      </c>
    </row>
    <row r="43" spans="1:13" x14ac:dyDescent="0.25">
      <c r="A43" s="15" t="s">
        <v>3</v>
      </c>
      <c r="B43" s="3"/>
      <c r="C43" s="31">
        <v>1.2999999999999999E-2</v>
      </c>
      <c r="D43" s="30"/>
      <c r="E43" s="31">
        <v>1.2E-2</v>
      </c>
      <c r="F43" s="30"/>
      <c r="G43" s="29">
        <v>-0.02</v>
      </c>
      <c r="H43" s="30"/>
      <c r="I43" s="33">
        <v>8.9999999999999993E-3</v>
      </c>
      <c r="K43" s="33">
        <f>+K38/$I$35</f>
        <v>1.9780614997302642E-2</v>
      </c>
    </row>
    <row r="44" spans="1:13" x14ac:dyDescent="0.25">
      <c r="A44" s="15" t="s">
        <v>2</v>
      </c>
      <c r="B44" s="3"/>
      <c r="C44" s="31">
        <v>6.0999999999999999E-2</v>
      </c>
      <c r="D44" s="30"/>
      <c r="E44" s="31">
        <v>6.2E-2</v>
      </c>
      <c r="F44" s="30"/>
      <c r="G44" s="29">
        <v>2E-3</v>
      </c>
      <c r="H44" s="30"/>
      <c r="I44" s="33">
        <v>-0.13700000000000001</v>
      </c>
      <c r="K44" s="33">
        <f>+K39/$I$35</f>
        <v>0.22118324042438409</v>
      </c>
    </row>
    <row r="45" spans="1:13" x14ac:dyDescent="0.25">
      <c r="B45" s="3"/>
      <c r="C45" s="25"/>
      <c r="E45" s="25"/>
      <c r="G45" s="25"/>
      <c r="I45" s="25"/>
      <c r="K45" s="25"/>
    </row>
    <row r="46" spans="1:13" x14ac:dyDescent="0.25">
      <c r="B46" s="3"/>
      <c r="C46" s="22"/>
      <c r="E46" s="22"/>
      <c r="G46" s="22"/>
      <c r="I46" s="22"/>
      <c r="K46" s="22"/>
    </row>
    <row r="47" spans="1:13" ht="13" x14ac:dyDescent="0.3">
      <c r="A47" s="14" t="s">
        <v>11</v>
      </c>
      <c r="B47" s="3"/>
      <c r="C47" s="21" t="s">
        <v>9</v>
      </c>
      <c r="E47" s="21" t="s">
        <v>9</v>
      </c>
      <c r="G47" s="21" t="s">
        <v>9</v>
      </c>
      <c r="I47" s="21" t="s">
        <v>9</v>
      </c>
      <c r="K47" s="21" t="s">
        <v>9</v>
      </c>
    </row>
    <row r="48" spans="1:13" x14ac:dyDescent="0.25">
      <c r="A48" s="9" t="s">
        <v>0</v>
      </c>
      <c r="B48" s="3"/>
      <c r="C48" s="41">
        <v>499</v>
      </c>
      <c r="D48" s="39"/>
      <c r="E48" s="41">
        <v>547.79999999999995</v>
      </c>
      <c r="F48" s="39"/>
      <c r="G48" s="41">
        <v>623.5</v>
      </c>
      <c r="I48" s="44">
        <v>653.9</v>
      </c>
      <c r="K48" s="44">
        <v>819.6</v>
      </c>
    </row>
    <row r="49" spans="1:13" ht="13" x14ac:dyDescent="0.3">
      <c r="A49" s="11" t="s">
        <v>1</v>
      </c>
      <c r="B49" s="3"/>
      <c r="C49" s="40">
        <v>23.579217388255017</v>
      </c>
      <c r="D49" s="39"/>
      <c r="E49" s="40">
        <v>48.8</v>
      </c>
      <c r="F49" s="39"/>
      <c r="G49" s="41">
        <v>75.7</v>
      </c>
      <c r="I49" s="44">
        <v>30.4</v>
      </c>
      <c r="K49" s="40">
        <f>+K48-I48</f>
        <v>165.70000000000005</v>
      </c>
      <c r="M49" s="45">
        <f>+K50+K51+K52-K49</f>
        <v>0</v>
      </c>
    </row>
    <row r="50" spans="1:13" x14ac:dyDescent="0.25">
      <c r="A50" s="15" t="s">
        <v>8</v>
      </c>
      <c r="B50" s="3"/>
      <c r="C50" s="42">
        <v>7.8</v>
      </c>
      <c r="D50" s="39"/>
      <c r="E50" s="42">
        <v>10.7</v>
      </c>
      <c r="F50" s="39"/>
      <c r="G50" s="41">
        <v>30.6</v>
      </c>
      <c r="I50" s="44">
        <v>0</v>
      </c>
      <c r="K50" s="44">
        <v>0</v>
      </c>
    </row>
    <row r="51" spans="1:13" x14ac:dyDescent="0.25">
      <c r="A51" s="15" t="s">
        <v>3</v>
      </c>
      <c r="B51" s="3"/>
      <c r="C51" s="42">
        <v>6.4</v>
      </c>
      <c r="D51" s="39"/>
      <c r="E51" s="42">
        <v>8.6</v>
      </c>
      <c r="F51" s="39"/>
      <c r="G51" s="41">
        <v>-19.100000000000001</v>
      </c>
      <c r="I51" s="44">
        <v>8.6</v>
      </c>
      <c r="K51" s="44">
        <v>18.8</v>
      </c>
    </row>
    <row r="52" spans="1:13" x14ac:dyDescent="0.25">
      <c r="A52" s="15" t="s">
        <v>2</v>
      </c>
      <c r="B52" s="3"/>
      <c r="C52" s="41">
        <v>9.4</v>
      </c>
      <c r="D52" s="39"/>
      <c r="E52" s="41">
        <v>29.5</v>
      </c>
      <c r="F52" s="39"/>
      <c r="G52" s="41">
        <v>64.2</v>
      </c>
      <c r="I52" s="44">
        <v>21.8</v>
      </c>
      <c r="K52" s="44">
        <v>146.9</v>
      </c>
    </row>
    <row r="53" spans="1:13" x14ac:dyDescent="0.25">
      <c r="A53" s="9"/>
      <c r="B53" s="3"/>
      <c r="C53" s="24"/>
      <c r="E53" s="24"/>
      <c r="G53" s="24"/>
      <c r="I53" s="28"/>
      <c r="K53" s="28"/>
    </row>
    <row r="54" spans="1:13" x14ac:dyDescent="0.25">
      <c r="A54" s="11" t="s">
        <v>6</v>
      </c>
      <c r="B54" s="3"/>
      <c r="C54" s="29">
        <v>4.9596522177094468E-2</v>
      </c>
      <c r="D54" s="30"/>
      <c r="E54" s="29">
        <v>9.8000000000000004E-2</v>
      </c>
      <c r="F54" s="30"/>
      <c r="G54" s="29">
        <v>0.13800000000000001</v>
      </c>
      <c r="H54" s="30"/>
      <c r="I54" s="33">
        <v>4.9000000000000002E-2</v>
      </c>
      <c r="K54" s="33">
        <f>+K49/$I$48</f>
        <v>0.25340266095733299</v>
      </c>
      <c r="M54" s="45">
        <f>+K55+K56+K57-K54</f>
        <v>0</v>
      </c>
    </row>
    <row r="55" spans="1:13" x14ac:dyDescent="0.25">
      <c r="A55" s="15" t="s">
        <v>8</v>
      </c>
      <c r="B55" s="3"/>
      <c r="C55" s="31">
        <v>1.6E-2</v>
      </c>
      <c r="D55" s="30"/>
      <c r="E55" s="31">
        <v>2.1000000000000001E-2</v>
      </c>
      <c r="F55" s="30"/>
      <c r="G55" s="29">
        <v>5.6000000000000001E-2</v>
      </c>
      <c r="H55" s="30"/>
      <c r="I55" s="33">
        <v>0</v>
      </c>
      <c r="K55" s="33">
        <f>+K50/$I$48</f>
        <v>0</v>
      </c>
    </row>
    <row r="56" spans="1:13" x14ac:dyDescent="0.25">
      <c r="A56" s="15" t="s">
        <v>3</v>
      </c>
      <c r="B56" s="3"/>
      <c r="C56" s="31">
        <v>1.4E-2</v>
      </c>
      <c r="D56" s="30"/>
      <c r="E56" s="31">
        <v>1.7999999999999999E-2</v>
      </c>
      <c r="F56" s="30"/>
      <c r="G56" s="29">
        <v>-3.5000000000000003E-2</v>
      </c>
      <c r="H56" s="30"/>
      <c r="I56" s="33">
        <v>1.4E-2</v>
      </c>
      <c r="K56" s="33">
        <f>+K51/$I$48</f>
        <v>2.8750573482183822E-2</v>
      </c>
    </row>
    <row r="57" spans="1:13" x14ac:dyDescent="0.25">
      <c r="A57" s="15" t="s">
        <v>2</v>
      </c>
      <c r="B57" s="3"/>
      <c r="C57" s="31">
        <v>0.02</v>
      </c>
      <c r="D57" s="30"/>
      <c r="E57" s="31">
        <v>5.8999999999999997E-2</v>
      </c>
      <c r="F57" s="30"/>
      <c r="G57" s="29">
        <v>0.11700000000000001</v>
      </c>
      <c r="H57" s="30"/>
      <c r="I57" s="33">
        <v>3.5000000000000003E-2</v>
      </c>
      <c r="K57" s="33">
        <f>+K52/$I$48</f>
        <v>0.22465208747514911</v>
      </c>
    </row>
    <row r="58" spans="1:13" x14ac:dyDescent="0.25">
      <c r="A58" s="9"/>
      <c r="B58" s="3"/>
      <c r="C58" s="23"/>
      <c r="E58" s="23"/>
      <c r="G58" s="23"/>
      <c r="I58" s="23"/>
      <c r="K58" s="23"/>
    </row>
    <row r="59" spans="1:13" x14ac:dyDescent="0.25">
      <c r="B59" s="3"/>
      <c r="C59" s="22"/>
      <c r="E59" s="22"/>
      <c r="G59" s="22"/>
      <c r="I59" s="22"/>
      <c r="K59" s="22"/>
    </row>
    <row r="60" spans="1:13" ht="13" x14ac:dyDescent="0.3">
      <c r="A60" s="10" t="s">
        <v>10</v>
      </c>
      <c r="B60" s="3"/>
      <c r="C60" s="21" t="s">
        <v>9</v>
      </c>
      <c r="E60" s="21" t="s">
        <v>9</v>
      </c>
      <c r="G60" s="21" t="s">
        <v>9</v>
      </c>
      <c r="I60" s="21" t="s">
        <v>9</v>
      </c>
      <c r="K60" s="21" t="s">
        <v>9</v>
      </c>
    </row>
    <row r="61" spans="1:13" x14ac:dyDescent="0.25">
      <c r="A61" s="9" t="s">
        <v>0</v>
      </c>
      <c r="B61" s="3"/>
      <c r="C61" s="41">
        <v>191.2</v>
      </c>
      <c r="D61" s="39"/>
      <c r="E61" s="41">
        <v>194.8</v>
      </c>
      <c r="F61" s="39"/>
      <c r="G61" s="44">
        <v>209.9</v>
      </c>
      <c r="I61" s="44">
        <v>189.5</v>
      </c>
      <c r="K61" s="44">
        <v>223.8</v>
      </c>
    </row>
    <row r="62" spans="1:13" ht="13" x14ac:dyDescent="0.3">
      <c r="A62" s="11" t="s">
        <v>1</v>
      </c>
      <c r="B62" s="3"/>
      <c r="C62" s="40">
        <v>61.037699683065</v>
      </c>
      <c r="D62" s="39"/>
      <c r="E62" s="40">
        <v>3.6</v>
      </c>
      <c r="F62" s="39"/>
      <c r="G62" s="41">
        <v>15.1</v>
      </c>
      <c r="I62" s="44">
        <v>-20.399999999999999</v>
      </c>
      <c r="K62" s="40">
        <f>+K61-I61</f>
        <v>34.300000000000011</v>
      </c>
      <c r="M62" s="45">
        <f>+K63+K64+K65-K62</f>
        <v>0</v>
      </c>
    </row>
    <row r="63" spans="1:13" x14ac:dyDescent="0.25">
      <c r="A63" s="15" t="s">
        <v>8</v>
      </c>
      <c r="B63" s="3"/>
      <c r="C63" s="42">
        <v>43.8</v>
      </c>
      <c r="D63" s="39"/>
      <c r="E63" s="42">
        <v>0</v>
      </c>
      <c r="F63" s="39"/>
      <c r="G63" s="41">
        <v>4.8</v>
      </c>
      <c r="I63" s="44">
        <v>1</v>
      </c>
      <c r="K63" s="44">
        <v>0</v>
      </c>
    </row>
    <row r="64" spans="1:13" x14ac:dyDescent="0.25">
      <c r="A64" s="15" t="s">
        <v>3</v>
      </c>
      <c r="B64" s="3"/>
      <c r="C64" s="42">
        <v>2.7</v>
      </c>
      <c r="D64" s="39"/>
      <c r="E64" s="42">
        <v>5</v>
      </c>
      <c r="F64" s="39"/>
      <c r="G64" s="41">
        <v>-8.3000000000000007</v>
      </c>
      <c r="I64" s="44">
        <v>3.1</v>
      </c>
      <c r="K64" s="44">
        <v>5.0999999999999996</v>
      </c>
    </row>
    <row r="65" spans="1:11" x14ac:dyDescent="0.25">
      <c r="A65" s="15" t="s">
        <v>2</v>
      </c>
      <c r="B65" s="3"/>
      <c r="C65" s="41">
        <v>14.5</v>
      </c>
      <c r="D65" s="39"/>
      <c r="E65" s="41">
        <v>-1.4</v>
      </c>
      <c r="F65" s="39"/>
      <c r="G65" s="41">
        <v>18.600000000000001</v>
      </c>
      <c r="I65" s="44">
        <v>-24.5</v>
      </c>
      <c r="K65" s="44">
        <v>29.2</v>
      </c>
    </row>
    <row r="66" spans="1:11" x14ac:dyDescent="0.25">
      <c r="A66" s="9"/>
      <c r="B66" s="3"/>
      <c r="C66" s="23"/>
      <c r="E66" s="23"/>
      <c r="G66" s="23"/>
      <c r="I66" s="28"/>
      <c r="K66" s="28"/>
    </row>
    <row r="67" spans="1:11" x14ac:dyDescent="0.25">
      <c r="A67" s="11" t="s">
        <v>6</v>
      </c>
      <c r="B67" s="3"/>
      <c r="C67" s="29">
        <v>0.46893531794108578</v>
      </c>
      <c r="D67" s="30"/>
      <c r="E67" s="29">
        <v>1.9E-2</v>
      </c>
      <c r="F67" s="30"/>
      <c r="G67" s="29">
        <v>7.8E-2</v>
      </c>
      <c r="H67" s="30"/>
      <c r="I67" s="35">
        <v>-9.7000000000000003E-2</v>
      </c>
      <c r="K67" s="33">
        <f>+K62/$I$61</f>
        <v>0.18100263852242751</v>
      </c>
    </row>
    <row r="68" spans="1:11" x14ac:dyDescent="0.25">
      <c r="A68" s="15" t="s">
        <v>8</v>
      </c>
      <c r="B68" s="3"/>
      <c r="C68" s="31">
        <v>0.33600000000000002</v>
      </c>
      <c r="D68" s="30"/>
      <c r="E68" s="31">
        <v>0</v>
      </c>
      <c r="F68" s="30"/>
      <c r="G68" s="29">
        <v>2.4E-2</v>
      </c>
      <c r="H68" s="30"/>
      <c r="I68" s="35">
        <v>5.0000000000000001E-3</v>
      </c>
      <c r="K68" s="33">
        <f>+K63/$I$61</f>
        <v>0</v>
      </c>
    </row>
    <row r="69" spans="1:11" x14ac:dyDescent="0.25">
      <c r="A69" s="15" t="s">
        <v>3</v>
      </c>
      <c r="B69" s="3"/>
      <c r="C69" s="31">
        <v>2.1000000000000001E-2</v>
      </c>
      <c r="D69" s="30"/>
      <c r="E69" s="31">
        <v>2.5999999999999999E-2</v>
      </c>
      <c r="F69" s="30"/>
      <c r="G69" s="29">
        <v>-4.2000000000000003E-2</v>
      </c>
      <c r="H69" s="30"/>
      <c r="I69" s="35">
        <v>1.4999999999999999E-2</v>
      </c>
      <c r="K69" s="33">
        <f>+K64/$I$61</f>
        <v>2.6912928759894456E-2</v>
      </c>
    </row>
    <row r="70" spans="1:11" x14ac:dyDescent="0.25">
      <c r="A70" s="15" t="s">
        <v>2</v>
      </c>
      <c r="B70" s="3"/>
      <c r="C70" s="31">
        <v>0.112</v>
      </c>
      <c r="D70" s="30"/>
      <c r="E70" s="31">
        <v>-7.0000000000000001E-3</v>
      </c>
      <c r="F70" s="30"/>
      <c r="G70" s="29">
        <v>9.6000000000000002E-2</v>
      </c>
      <c r="H70" s="30"/>
      <c r="I70" s="35">
        <v>-0.11700000000000001</v>
      </c>
      <c r="K70" s="33">
        <f>+K65/$I$61</f>
        <v>0.15408970976253297</v>
      </c>
    </row>
    <row r="71" spans="1:11" x14ac:dyDescent="0.25">
      <c r="A71" s="7"/>
      <c r="B71" s="3"/>
      <c r="C71" s="24"/>
      <c r="E71" s="24"/>
      <c r="G71" s="24"/>
      <c r="I71" s="28"/>
      <c r="K71" s="28"/>
    </row>
    <row r="72" spans="1:11" x14ac:dyDescent="0.25">
      <c r="A72" s="11"/>
      <c r="C72" s="24"/>
      <c r="E72" s="24"/>
      <c r="G72" s="24"/>
      <c r="I72" s="24"/>
      <c r="K72" s="24"/>
    </row>
    <row r="73" spans="1:11" ht="13" x14ac:dyDescent="0.3">
      <c r="A73" s="10" t="s">
        <v>7</v>
      </c>
      <c r="B73" s="3"/>
      <c r="C73" s="21" t="s">
        <v>9</v>
      </c>
      <c r="E73" s="21" t="s">
        <v>9</v>
      </c>
      <c r="G73" s="21" t="s">
        <v>9</v>
      </c>
      <c r="I73" s="21" t="s">
        <v>9</v>
      </c>
      <c r="K73" s="21" t="s">
        <v>9</v>
      </c>
    </row>
    <row r="74" spans="1:11" x14ac:dyDescent="0.25">
      <c r="A74" s="9" t="s">
        <v>0</v>
      </c>
      <c r="B74" s="3"/>
      <c r="C74" s="41">
        <v>-9.1999999999999993</v>
      </c>
      <c r="D74" s="39"/>
      <c r="E74" s="41">
        <v>-6.2</v>
      </c>
      <c r="F74" s="39"/>
      <c r="G74" s="41">
        <v>-14.9</v>
      </c>
      <c r="I74" s="44">
        <v>-12</v>
      </c>
      <c r="K74" s="44">
        <v>-14</v>
      </c>
    </row>
    <row r="75" spans="1:11" x14ac:dyDescent="0.25">
      <c r="A75" s="7"/>
      <c r="B75" s="3"/>
      <c r="C75" s="40"/>
      <c r="D75" s="39"/>
      <c r="E75" s="40"/>
      <c r="F75" s="39"/>
      <c r="G75" s="40"/>
      <c r="I75" s="23"/>
      <c r="K75" s="23"/>
    </row>
    <row r="76" spans="1:11" ht="13" x14ac:dyDescent="0.3">
      <c r="A76" s="10" t="s">
        <v>14</v>
      </c>
      <c r="C76" s="42"/>
      <c r="D76" s="39"/>
      <c r="E76" s="42"/>
      <c r="F76" s="39"/>
      <c r="G76" s="42"/>
      <c r="I76" s="25"/>
      <c r="K76" s="25"/>
    </row>
    <row r="77" spans="1:11" x14ac:dyDescent="0.25">
      <c r="A77" s="9" t="s">
        <v>0</v>
      </c>
      <c r="C77" s="42">
        <v>182</v>
      </c>
      <c r="D77" s="39"/>
      <c r="E77" s="42">
        <v>188.6</v>
      </c>
      <c r="F77" s="39"/>
      <c r="G77" s="42">
        <v>195</v>
      </c>
      <c r="I77" s="42">
        <v>177.5</v>
      </c>
      <c r="K77" s="42">
        <f>+K61+K74</f>
        <v>209.8</v>
      </c>
    </row>
    <row r="78" spans="1:11" ht="13" x14ac:dyDescent="0.3">
      <c r="A78" s="10"/>
      <c r="C78" s="25"/>
      <c r="E78" s="25"/>
      <c r="G78" s="25"/>
      <c r="I78" s="25"/>
      <c r="K78" s="25"/>
    </row>
    <row r="79" spans="1:11" x14ac:dyDescent="0.25">
      <c r="A79" s="11" t="s">
        <v>6</v>
      </c>
      <c r="C79" s="25"/>
      <c r="E79" s="25"/>
      <c r="G79" s="25"/>
      <c r="I79" s="25"/>
      <c r="K79" s="25"/>
    </row>
    <row r="80" spans="1:11" x14ac:dyDescent="0.25">
      <c r="A80" s="15" t="s">
        <v>2</v>
      </c>
      <c r="C80" s="32">
        <v>0.14499999999999999</v>
      </c>
      <c r="D80" s="30"/>
      <c r="E80" s="32">
        <v>8.9999999999999993E-3</v>
      </c>
      <c r="F80" s="30"/>
      <c r="G80" s="32">
        <v>4.9000000000000002E-2</v>
      </c>
      <c r="H80" s="30"/>
      <c r="I80" s="32">
        <v>-0.11</v>
      </c>
      <c r="K80" s="32">
        <v>0.155</v>
      </c>
    </row>
    <row r="81" spans="3:11" x14ac:dyDescent="0.25">
      <c r="C81" s="25"/>
      <c r="E81" s="25"/>
      <c r="G81" s="25"/>
      <c r="I81" s="25"/>
      <c r="K81" s="25"/>
    </row>
  </sheetData>
  <phoneticPr fontId="11" type="noConversion"/>
  <pageMargins left="0.2" right="1.1811024E-2" top="0.34055118099999998" bottom="0.143700787" header="0.31496062992126" footer="0.118110236220472"/>
  <pageSetup scale="74" orientation="portrait" r:id="rId1"/>
  <headerFooter>
    <oddFooter>&amp;R&amp;P / &amp;N&amp;C&amp;1#&amp;"Calibri"&amp;8&amp;K000000-Bruker Confidential-</oddFooter>
  </headerFooter>
  <customProperties>
    <customPr name="EpmWorksheetKeyString_GUID" r:id="rId2"/>
  </customProperties>
  <ignoredErrors>
    <ignoredError sqref="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Revenue</vt:lpstr>
      <vt:lpstr>'Group Revenue'!Print_Area</vt:lpstr>
    </vt:vector>
  </TitlesOfParts>
  <Company>Merck KGaA, Darmstadt, Germany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Kostka, Joseph (Joe)</cp:lastModifiedBy>
  <cp:lastPrinted>2022-02-11T01:01:32Z</cp:lastPrinted>
  <dcterms:created xsi:type="dcterms:W3CDTF">2012-03-05T07:01:40Z</dcterms:created>
  <dcterms:modified xsi:type="dcterms:W3CDTF">2022-02-11T03:27:09Z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40eb20-1c5f-4409-b1a4-85adc943d5d7_Enabled">
    <vt:lpwstr>true</vt:lpwstr>
  </property>
  <property fmtid="{D5CDD505-2E9C-101B-9397-08002B2CF9AE}" pid="3" name="MSIP_Label_e340eb20-1c5f-4409-b1a4-85adc943d5d7_SetDate">
    <vt:lpwstr>2022-02-11T03:27:09Z</vt:lpwstr>
  </property>
  <property fmtid="{D5CDD505-2E9C-101B-9397-08002B2CF9AE}" pid="4" name="MSIP_Label_e340eb20-1c5f-4409-b1a4-85adc943d5d7_Method">
    <vt:lpwstr>Standard</vt:lpwstr>
  </property>
  <property fmtid="{D5CDD505-2E9C-101B-9397-08002B2CF9AE}" pid="5" name="MSIP_Label_e340eb20-1c5f-4409-b1a4-85adc943d5d7_Name">
    <vt:lpwstr>Confidential</vt:lpwstr>
  </property>
  <property fmtid="{D5CDD505-2E9C-101B-9397-08002B2CF9AE}" pid="6" name="MSIP_Label_e340eb20-1c5f-4409-b1a4-85adc943d5d7_SiteId">
    <vt:lpwstr>375ce1b8-8db1-479b-a12c-06fa9d2a2eaf</vt:lpwstr>
  </property>
  <property fmtid="{D5CDD505-2E9C-101B-9397-08002B2CF9AE}" pid="7" name="MSIP_Label_e340eb20-1c5f-4409-b1a4-85adc943d5d7_ActionId">
    <vt:lpwstr>7d312fe4-760d-445c-994b-c858a05450d3</vt:lpwstr>
  </property>
  <property fmtid="{D5CDD505-2E9C-101B-9397-08002B2CF9AE}" pid="8" name="MSIP_Label_e340eb20-1c5f-4409-b1a4-85adc943d5d7_ContentBits">
    <vt:lpwstr>2</vt:lpwstr>
  </property>
</Properties>
</file>