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sonline-my.sharepoint.com/personal/susan_lee_pinnaclewest_com/Documents/IR/"/>
    </mc:Choice>
  </mc:AlternateContent>
  <xr:revisionPtr revIDLastSave="0" documentId="8_{BFB77A2F-14B8-426C-AE71-B9194F8FFA74}" xr6:coauthVersionLast="47" xr6:coauthVersionMax="47" xr10:uidLastSave="{00000000-0000-0000-0000-000000000000}"/>
  <bookViews>
    <workbookView xWindow="-110" yWindow="-110" windowWidth="19420" windowHeight="10420" xr2:uid="{61CBB6A1-CB22-4BC4-AAF7-A0132D5D5BC6}"/>
  </bookViews>
  <sheets>
    <sheet name="LTD Schedule" sheetId="1" r:id="rId1"/>
  </sheets>
  <externalReferences>
    <externalReference r:id="rId2"/>
  </externalReferences>
  <definedNames>
    <definedName name="Cost_Of_Power_Plant_Fuel" localSheetId="0">[1]SofEnergyPg78!#REF!</definedName>
    <definedName name="Cost_Of_Power_Plant_Fuel">[1]SofEnergyPg78!#REF!</definedName>
    <definedName name="Loads_And_Resources_At_Peak" localSheetId="0">[1]SofEnergyPg78!#REF!</definedName>
    <definedName name="Loads_And_Resources_At_Peak">[1]SofEnergyPg78!#REF!</definedName>
    <definedName name="no">[1]SofEnergyPg78!#REF!</definedName>
    <definedName name="_xlnm.Print_Area" localSheetId="0">'LTD Schedule'!$A$1:$M$66</definedName>
    <definedName name="SPWS_WBID">"AB974E08-D2D4-47A3-BC27-DEDF1C76035D"</definedName>
    <definedName name="SPWS_WSID" localSheetId="0" hidden="1">"915724C2-240E-434E-A515-F9CA8A99615A"</definedName>
    <definedName name="Z_00D76137_0065_4878_A5E6_B91DE9FF37CB_.wvu.Rows" localSheetId="0" hidden="1">'LTD Schedule'!#REF!</definedName>
    <definedName name="Z_78EABF26_D710_4E97_9982_5034BA00DCB2_.wvu.PrintArea" localSheetId="0" hidden="1">'LTD Schedule'!$A$1:$M$20</definedName>
    <definedName name="Z_896EE13E_1366_404C_9F21_080FA0661CD6_.wvu.Rows" localSheetId="0" hidden="1">'LTD Schedule'!#REF!</definedName>
    <definedName name="Z_CF8C0A6A_966E_4199_A69F_838FC137FC7C_.wvu.PrintArea" localSheetId="0" hidden="1">'LTD Schedule'!$A$1:$M$20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4" i="1"/>
  <c r="I31" i="1"/>
  <c r="M31" i="1"/>
  <c r="I54" i="1"/>
  <c r="K54" i="1"/>
  <c r="K56" i="1" s="1"/>
  <c r="M54" i="1"/>
  <c r="I62" i="1"/>
  <c r="K62" i="1"/>
  <c r="M62" i="1"/>
  <c r="M16" i="1"/>
  <c r="M19" i="1" s="1"/>
  <c r="K16" i="1"/>
  <c r="K19" i="1" s="1"/>
  <c r="D62" i="1"/>
  <c r="D54" i="1"/>
  <c r="G31" i="1"/>
  <c r="D31" i="1"/>
  <c r="I16" i="1"/>
  <c r="I19" i="1" s="1"/>
  <c r="G16" i="1"/>
  <c r="G19" i="1" s="1"/>
  <c r="D16" i="1"/>
  <c r="D19" i="1" s="1"/>
  <c r="M56" i="1" l="1"/>
  <c r="M64" i="1" s="1"/>
  <c r="K64" i="1"/>
  <c r="G56" i="1"/>
  <c r="G64" i="1" s="1"/>
  <c r="I56" i="1"/>
  <c r="I64" i="1" s="1"/>
  <c r="D56" i="1"/>
  <c r="D64" i="1" s="1"/>
</calcChain>
</file>

<file path=xl/sharedStrings.xml><?xml version="1.0" encoding="utf-8"?>
<sst xmlns="http://schemas.openxmlformats.org/spreadsheetml/2006/main" count="56" uniqueCount="49">
  <si>
    <t>PINNACLE WEST CAPITAL CORPORATION</t>
  </si>
  <si>
    <t>LONG-TERM DEBT SCHEDULES</t>
  </si>
  <si>
    <t>(DOLLARS IN THOUSANDS)</t>
  </si>
  <si>
    <t xml:space="preserve">YEAR ENDED DECEMBER 31, </t>
  </si>
  <si>
    <t>TERM LOANS</t>
  </si>
  <si>
    <t>Loan due December 31, 2017</t>
  </si>
  <si>
    <t>Loan due December 21, 2020</t>
  </si>
  <si>
    <t>NOTES PAYABLE</t>
  </si>
  <si>
    <t>OTHER LONG-TERM DEBT</t>
  </si>
  <si>
    <t>2.25% unsecured notes due November 30, 2020</t>
  </si>
  <si>
    <t>Unamortized debt costs, discount and premium</t>
  </si>
  <si>
    <t>Total long-term debt</t>
  </si>
  <si>
    <t>LESS CURRENT MATURITIES</t>
  </si>
  <si>
    <t>TOTAL PINNACLE WEST LONG-TERM DEBT LESS CURRENT MATURITIES</t>
  </si>
  <si>
    <t>ARIZONA PUBLIC SERVICE COMPANY</t>
  </si>
  <si>
    <t>POLLUTION CONTROL BONDS</t>
  </si>
  <si>
    <t>Due May 1, 2024</t>
  </si>
  <si>
    <t>Due September 1, 2024</t>
  </si>
  <si>
    <t xml:space="preserve">Due May 1, 2029 </t>
  </si>
  <si>
    <t>Total pollution control bonds</t>
  </si>
  <si>
    <t>8.75% unsecured notes due March 1, 2019</t>
  </si>
  <si>
    <t>2.20% unsecured notes due January 15, 2020</t>
  </si>
  <si>
    <t>3.35% unsecured notes due June 15, 2024</t>
  </si>
  <si>
    <t>3.15% unsecured notes due May 15, 2025</t>
  </si>
  <si>
    <t>2.55% unsecured notes due September 15, 2026</t>
  </si>
  <si>
    <t>2.95% unsecured notes due September 15, 2027</t>
  </si>
  <si>
    <t>2.60% unsecured notes due August 15, 2029</t>
  </si>
  <si>
    <t>5.625% unsecured notes due May 15, 2033</t>
  </si>
  <si>
    <t>5.50% unsecured notes due September 1, 2035</t>
  </si>
  <si>
    <t>6.875% unsecured notes due August 1, 2036</t>
  </si>
  <si>
    <t>5.05% unsecured notes due September 1, 2041</t>
  </si>
  <si>
    <t>4.50% unsecured notes due April 1, 2042</t>
  </si>
  <si>
    <t>4.70% unsecured notes due January 15, 2044</t>
  </si>
  <si>
    <t>4.35% unsecured notes due November 15, 2045</t>
  </si>
  <si>
    <t>3.75% unsecured notes due May 15, 2046</t>
  </si>
  <si>
    <t>4.20% unsecured notes due August 15, 2048</t>
  </si>
  <si>
    <t>4.25% unsecured notes due March 1, 2049</t>
  </si>
  <si>
    <t>3.50% unsecured notes due December 1, 2049</t>
  </si>
  <si>
    <t>APS Term Loan</t>
  </si>
  <si>
    <t>Total other long-term debt</t>
  </si>
  <si>
    <t>Senior notes</t>
  </si>
  <si>
    <t>Term Loans</t>
  </si>
  <si>
    <t>Pollution control bonds</t>
  </si>
  <si>
    <t>Total current maturities</t>
  </si>
  <si>
    <t>TOTAL APS LONG-TERM DEBT LESS CURRENT MATURITIES</t>
  </si>
  <si>
    <t>WEIGHTED-AVERAGE INTEREST RATE ON LONG-TERM DEBT AT YEAR-END</t>
  </si>
  <si>
    <t>1.30% unsecured notes due June 15, 2025</t>
  </si>
  <si>
    <t>3.35% unsecured notes due May 15, 2050</t>
  </si>
  <si>
    <t>2.65% unsecured notes due September 15, 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</si>
</sst>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9577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964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/>
    <xf numFmtId="0" fontId="6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1" fillId="0" borderId="2" xfId="0" applyFont="1" applyBorder="1"/>
    <xf numFmtId="164" fontId="0" fillId="0" borderId="1" xfId="0" applyNumberForma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42" fontId="8" fillId="0" borderId="0" xfId="2" applyNumberFormat="1" applyFont="1" applyFill="1" applyBorder="1"/>
    <xf numFmtId="42" fontId="1" fillId="0" borderId="2" xfId="0" applyNumberFormat="1" applyFont="1" applyBorder="1"/>
    <xf numFmtId="42" fontId="1" fillId="0" borderId="0" xfId="0" applyNumberFormat="1" applyFont="1"/>
    <xf numFmtId="42" fontId="1" fillId="0" borderId="0" xfId="2" applyNumberFormat="1" applyFont="1" applyFill="1" applyBorder="1"/>
    <xf numFmtId="42" fontId="8" fillId="0" borderId="0" xfId="0" applyNumberFormat="1" applyFont="1"/>
    <xf numFmtId="42" fontId="1" fillId="0" borderId="0" xfId="1" applyNumberFormat="1" applyFont="1" applyFill="1" applyBorder="1" applyAlignment="1">
      <alignment horizontal="right"/>
    </xf>
    <xf numFmtId="41" fontId="8" fillId="0" borderId="0" xfId="0" applyNumberFormat="1" applyFont="1"/>
    <xf numFmtId="41" fontId="1" fillId="0" borderId="0" xfId="2" applyNumberFormat="1" applyFont="1" applyFill="1" applyBorder="1"/>
    <xf numFmtId="41" fontId="1" fillId="0" borderId="0" xfId="0" applyNumberFormat="1" applyFont="1"/>
    <xf numFmtId="41" fontId="1" fillId="0" borderId="2" xfId="0" applyNumberFormat="1" applyFont="1" applyBorder="1"/>
    <xf numFmtId="41" fontId="0" fillId="0" borderId="0" xfId="0" applyNumberFormat="1"/>
    <xf numFmtId="41" fontId="8" fillId="0" borderId="0" xfId="1" applyNumberFormat="1" applyFont="1" applyFill="1" applyBorder="1"/>
    <xf numFmtId="41" fontId="1" fillId="0" borderId="0" xfId="1" applyNumberFormat="1" applyFont="1" applyFill="1" applyBorder="1"/>
    <xf numFmtId="41" fontId="8" fillId="0" borderId="0" xfId="1" applyNumberFormat="1" applyFont="1" applyFill="1" applyBorder="1" applyAlignment="1">
      <alignment horizontal="right"/>
    </xf>
    <xf numFmtId="41" fontId="1" fillId="0" borderId="0" xfId="1" applyNumberFormat="1" applyFont="1" applyFill="1" applyBorder="1" applyAlignment="1">
      <alignment horizontal="right"/>
    </xf>
    <xf numFmtId="41" fontId="8" fillId="0" borderId="3" xfId="0" applyNumberFormat="1" applyFont="1" applyBorder="1"/>
    <xf numFmtId="41" fontId="0" fillId="0" borderId="3" xfId="0" applyNumberFormat="1" applyBorder="1"/>
    <xf numFmtId="42" fontId="8" fillId="0" borderId="4" xfId="2" applyNumberFormat="1" applyFont="1" applyFill="1" applyBorder="1"/>
    <xf numFmtId="42" fontId="1" fillId="0" borderId="2" xfId="2" applyNumberFormat="1" applyFont="1" applyFill="1" applyBorder="1"/>
    <xf numFmtId="42" fontId="1" fillId="0" borderId="4" xfId="2" applyNumberFormat="1" applyFont="1" applyFill="1" applyBorder="1"/>
    <xf numFmtId="42" fontId="8" fillId="0" borderId="0" xfId="2" applyNumberFormat="1" applyFont="1" applyFill="1" applyBorder="1" applyAlignment="1">
      <alignment horizontal="right"/>
    </xf>
    <xf numFmtId="41" fontId="12" fillId="0" borderId="0" xfId="0" applyNumberFormat="1" applyFont="1"/>
    <xf numFmtId="41" fontId="13" fillId="0" borderId="0" xfId="0" applyNumberFormat="1" applyFont="1"/>
    <xf numFmtId="41" fontId="4" fillId="0" borderId="0" xfId="0" applyNumberFormat="1" applyFont="1"/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3" fillId="3" borderId="0" xfId="0" applyFont="1" applyFill="1"/>
    <xf numFmtId="0" fontId="13" fillId="0" borderId="0" xfId="0" applyFont="1"/>
    <xf numFmtId="42" fontId="8" fillId="0" borderId="0" xfId="1" applyNumberFormat="1" applyFont="1" applyFill="1" applyBorder="1" applyAlignment="1">
      <alignment horizontal="right"/>
    </xf>
    <xf numFmtId="41" fontId="8" fillId="0" borderId="0" xfId="1" quotePrefix="1" applyNumberFormat="1" applyFont="1" applyFill="1" applyBorder="1" applyAlignment="1">
      <alignment horizontal="right"/>
    </xf>
    <xf numFmtId="41" fontId="1" fillId="0" borderId="0" xfId="1" quotePrefix="1" applyNumberFormat="1" applyFont="1" applyFill="1" applyBorder="1" applyAlignment="1">
      <alignment horizontal="right"/>
    </xf>
    <xf numFmtId="41" fontId="8" fillId="0" borderId="5" xfId="2" applyNumberFormat="1" applyFont="1" applyFill="1" applyBorder="1" applyAlignment="1">
      <alignment horizontal="right"/>
    </xf>
    <xf numFmtId="41" fontId="1" fillId="0" borderId="5" xfId="2" applyNumberFormat="1" applyFont="1" applyFill="1" applyBorder="1" applyAlignment="1">
      <alignment horizontal="right"/>
    </xf>
    <xf numFmtId="41" fontId="1" fillId="0" borderId="0" xfId="2" applyNumberFormat="1" applyFont="1" applyFill="1" applyBorder="1" applyAlignment="1">
      <alignment horizontal="right"/>
    </xf>
    <xf numFmtId="0" fontId="14" fillId="0" borderId="0" xfId="0" applyFont="1"/>
    <xf numFmtId="10" fontId="1" fillId="0" borderId="0" xfId="0" applyNumberFormat="1" applyFont="1"/>
    <xf numFmtId="41" fontId="8" fillId="0" borderId="5" xfId="1" applyNumberFormat="1" applyFont="1" applyFill="1" applyBorder="1" applyAlignment="1">
      <alignment horizontal="right"/>
    </xf>
    <xf numFmtId="41" fontId="1" fillId="0" borderId="5" xfId="1" applyNumberFormat="1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43" fontId="1" fillId="0" borderId="0" xfId="0" applyNumberFormat="1" applyFont="1"/>
    <xf numFmtId="42" fontId="8" fillId="0" borderId="6" xfId="2" applyNumberFormat="1" applyFont="1" applyFill="1" applyBorder="1" applyAlignment="1">
      <alignment horizontal="right"/>
    </xf>
    <xf numFmtId="42" fontId="1" fillId="0" borderId="6" xfId="2" applyNumberFormat="1" applyFont="1" applyFill="1" applyBorder="1" applyAlignment="1">
      <alignment horizontal="right"/>
    </xf>
    <xf numFmtId="42" fontId="1" fillId="0" borderId="0" xfId="2" applyNumberFormat="1" applyFont="1" applyFill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1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165" fontId="8" fillId="0" borderId="2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0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4" borderId="0" xfId="0" applyFont="1" applyFill="1"/>
    <xf numFmtId="0" fontId="1" fillId="4" borderId="0" xfId="0" applyFont="1" applyFill="1"/>
    <xf numFmtId="164" fontId="12" fillId="4" borderId="0" xfId="0" applyNumberFormat="1" applyFont="1" applyFill="1" applyAlignment="1">
      <alignment horizontal="right"/>
    </xf>
    <xf numFmtId="164" fontId="13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41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Energy%20A\Reports\PINWST\PinWSt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SofEnergyPg78"/>
      <sheetName val="GenSource98"/>
      <sheetName val="L&amp;R at PkPg7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3713-B62D-4EC0-A224-09EA67DD8C85}">
  <dimension ref="A1:R96"/>
  <sheetViews>
    <sheetView showGridLines="0" tabSelected="1" zoomScale="80" zoomScaleNormal="80" zoomScaleSheetLayoutView="100" zoomScalePageLayoutView="55" workbookViewId="0">
      <selection activeCell="C15" sqref="C15"/>
    </sheetView>
  </sheetViews>
  <sheetFormatPr defaultColWidth="8.54296875" defaultRowHeight="12.5" x14ac:dyDescent="0.25"/>
  <cols>
    <col min="1" max="1" width="3.81640625" style="6" customWidth="1"/>
    <col min="2" max="2" width="67.81640625" style="6" customWidth="1"/>
    <col min="3" max="3" width="2.81640625" style="6" customWidth="1"/>
    <col min="4" max="4" width="15.81640625" style="9" customWidth="1"/>
    <col min="5" max="6" width="1.81640625" style="6" customWidth="1"/>
    <col min="7" max="7" width="15.81640625" style="6" customWidth="1"/>
    <col min="8" max="8" width="2.81640625" style="6" customWidth="1"/>
    <col min="9" max="9" width="15.81640625" style="9" customWidth="1"/>
    <col min="10" max="10" width="2.81640625" style="6" customWidth="1"/>
    <col min="11" max="11" width="15.81640625" customWidth="1"/>
    <col min="12" max="12" width="2.81640625" style="6" customWidth="1"/>
    <col min="13" max="13" width="15.81640625" style="6" customWidth="1"/>
    <col min="14" max="15" width="8.54296875" style="6"/>
    <col min="16" max="16" width="14.1796875" style="6" bestFit="1" customWidth="1"/>
    <col min="17" max="16384" width="8.54296875" style="6"/>
  </cols>
  <sheetData>
    <row r="1" spans="1:15" ht="13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5"/>
      <c r="L1" s="3"/>
      <c r="M1" s="3"/>
    </row>
    <row r="2" spans="1:15" ht="13" x14ac:dyDescent="0.3">
      <c r="A2" s="7"/>
      <c r="B2" s="8"/>
    </row>
    <row r="3" spans="1:15" ht="12.75" customHeight="1" x14ac:dyDescent="0.3">
      <c r="A3" s="10" t="s">
        <v>1</v>
      </c>
      <c r="B3" s="11"/>
      <c r="C3" s="11"/>
      <c r="D3" s="12"/>
      <c r="E3" s="11"/>
      <c r="F3" s="11"/>
      <c r="G3" s="11"/>
      <c r="H3" s="11"/>
      <c r="I3" s="12"/>
      <c r="J3" s="11"/>
      <c r="K3" s="11"/>
      <c r="L3" s="11"/>
      <c r="M3" s="11"/>
    </row>
    <row r="4" spans="1:15" ht="12.75" customHeight="1" x14ac:dyDescent="0.25">
      <c r="A4" s="13" t="s">
        <v>2</v>
      </c>
    </row>
    <row r="5" spans="1:15" ht="14.15" customHeight="1" x14ac:dyDescent="0.3">
      <c r="A5" s="89" t="s">
        <v>3</v>
      </c>
      <c r="B5" s="89"/>
      <c r="D5" s="14">
        <v>2020</v>
      </c>
      <c r="E5" s="15"/>
      <c r="G5" s="16">
        <v>2019</v>
      </c>
      <c r="I5" s="16">
        <v>2018</v>
      </c>
      <c r="K5" s="16">
        <v>2017</v>
      </c>
      <c r="M5" s="16">
        <v>2016</v>
      </c>
      <c r="N5" s="17"/>
      <c r="O5" s="18"/>
    </row>
    <row r="6" spans="1:15" ht="13" x14ac:dyDescent="0.25">
      <c r="B6" s="19"/>
      <c r="D6"/>
      <c r="E6" s="15"/>
      <c r="G6"/>
      <c r="I6"/>
      <c r="M6" s="9"/>
    </row>
    <row r="7" spans="1:15" ht="13" x14ac:dyDescent="0.3">
      <c r="A7" s="20" t="s">
        <v>4</v>
      </c>
      <c r="D7"/>
      <c r="E7" s="15"/>
      <c r="G7"/>
      <c r="I7"/>
      <c r="M7" s="9"/>
      <c r="N7" s="21"/>
    </row>
    <row r="8" spans="1:15" ht="13" x14ac:dyDescent="0.3">
      <c r="A8" s="20"/>
      <c r="B8" s="22" t="s">
        <v>5</v>
      </c>
      <c r="D8" s="23">
        <v>0</v>
      </c>
      <c r="E8" s="24"/>
      <c r="F8" s="25"/>
      <c r="G8" s="26">
        <v>0</v>
      </c>
      <c r="I8" s="26">
        <v>0</v>
      </c>
      <c r="K8" s="26">
        <v>0</v>
      </c>
      <c r="M8" s="26">
        <v>125000</v>
      </c>
      <c r="N8" s="27"/>
      <c r="O8" s="28"/>
    </row>
    <row r="9" spans="1:15" ht="13" x14ac:dyDescent="0.3">
      <c r="A9" s="20"/>
      <c r="B9" s="22" t="s">
        <v>6</v>
      </c>
      <c r="D9" s="29">
        <v>0</v>
      </c>
      <c r="E9" s="24"/>
      <c r="F9" s="25"/>
      <c r="G9" s="30">
        <v>150000</v>
      </c>
      <c r="H9" s="31"/>
      <c r="I9" s="30">
        <v>150000</v>
      </c>
      <c r="J9" s="31"/>
      <c r="K9" s="30">
        <v>0</v>
      </c>
      <c r="L9" s="31"/>
      <c r="M9" s="30">
        <v>0</v>
      </c>
      <c r="N9" s="27"/>
      <c r="O9" s="28"/>
    </row>
    <row r="10" spans="1:15" ht="13.5" customHeight="1" x14ac:dyDescent="0.3">
      <c r="A10" s="20" t="s">
        <v>7</v>
      </c>
      <c r="D10" s="29">
        <v>0</v>
      </c>
      <c r="E10" s="32"/>
      <c r="F10" s="31"/>
      <c r="G10" s="33">
        <v>0</v>
      </c>
      <c r="I10" s="33">
        <v>0</v>
      </c>
      <c r="K10" s="33">
        <v>0</v>
      </c>
      <c r="M10" s="33">
        <v>0</v>
      </c>
      <c r="N10" s="29"/>
      <c r="O10" s="30"/>
    </row>
    <row r="11" spans="1:15" ht="13" x14ac:dyDescent="0.3">
      <c r="D11" s="29"/>
      <c r="E11" s="32"/>
      <c r="F11" s="31"/>
      <c r="G11" s="33"/>
      <c r="I11" s="33"/>
      <c r="K11" s="33"/>
      <c r="M11" s="33"/>
      <c r="N11" s="34"/>
      <c r="O11" s="35"/>
    </row>
    <row r="12" spans="1:15" ht="13.5" customHeight="1" x14ac:dyDescent="0.3">
      <c r="A12" s="20" t="s">
        <v>8</v>
      </c>
      <c r="D12" s="29"/>
      <c r="E12" s="32"/>
      <c r="F12" s="31"/>
      <c r="G12" s="33"/>
      <c r="I12" s="33"/>
      <c r="K12" s="33"/>
      <c r="M12" s="33"/>
      <c r="N12" s="36"/>
      <c r="O12" s="37"/>
    </row>
    <row r="13" spans="1:15" ht="12.75" customHeight="1" x14ac:dyDescent="0.3">
      <c r="B13" s="6" t="s">
        <v>9</v>
      </c>
      <c r="D13" s="29">
        <v>0</v>
      </c>
      <c r="E13" s="32"/>
      <c r="F13" s="31"/>
      <c r="G13" s="33">
        <v>300000</v>
      </c>
      <c r="I13" s="33">
        <v>300000</v>
      </c>
      <c r="K13" s="33">
        <v>300000</v>
      </c>
      <c r="M13" s="33">
        <v>0</v>
      </c>
      <c r="N13" s="36"/>
      <c r="O13" s="35"/>
    </row>
    <row r="14" spans="1:15" ht="12.75" customHeight="1" x14ac:dyDescent="0.3">
      <c r="B14" s="6" t="s">
        <v>46</v>
      </c>
      <c r="D14" s="29">
        <v>500000</v>
      </c>
      <c r="E14" s="32"/>
      <c r="F14" s="31"/>
      <c r="G14" s="33">
        <v>0</v>
      </c>
      <c r="I14" s="33">
        <v>0</v>
      </c>
      <c r="K14" s="33">
        <v>0</v>
      </c>
      <c r="M14" s="33">
        <v>0</v>
      </c>
      <c r="N14" s="36"/>
      <c r="O14" s="35"/>
    </row>
    <row r="15" spans="1:15" ht="12.75" customHeight="1" x14ac:dyDescent="0.3">
      <c r="A15" s="6" t="s">
        <v>10</v>
      </c>
      <c r="D15" s="38">
        <v>-3679</v>
      </c>
      <c r="E15" s="32"/>
      <c r="F15" s="31"/>
      <c r="G15" s="39">
        <v>-575</v>
      </c>
      <c r="I15" s="39">
        <v>-1203</v>
      </c>
      <c r="K15" s="39">
        <v>-1579</v>
      </c>
      <c r="M15" s="39">
        <v>0</v>
      </c>
      <c r="N15" s="36"/>
      <c r="O15" s="35"/>
    </row>
    <row r="16" spans="1:15" ht="12.75" customHeight="1" x14ac:dyDescent="0.3">
      <c r="A16" s="6" t="s">
        <v>11</v>
      </c>
      <c r="D16" s="29">
        <f>SUM(D13:D15)</f>
        <v>496321</v>
      </c>
      <c r="E16" s="32"/>
      <c r="F16" s="31"/>
      <c r="G16" s="33">
        <f>SUM(G13:G15)</f>
        <v>299425</v>
      </c>
      <c r="I16" s="33">
        <f>SUM(I13:I15)</f>
        <v>298797</v>
      </c>
      <c r="K16" s="33">
        <f>SUM(K13:K15)</f>
        <v>298421</v>
      </c>
      <c r="L16" s="31"/>
      <c r="M16" s="33">
        <f>SUM(M13:M15)</f>
        <v>0</v>
      </c>
      <c r="N16" s="36"/>
      <c r="O16" s="35"/>
    </row>
    <row r="17" spans="1:15" ht="13" x14ac:dyDescent="0.3">
      <c r="A17" s="20" t="s">
        <v>12</v>
      </c>
      <c r="D17" s="29">
        <v>0</v>
      </c>
      <c r="E17" s="32"/>
      <c r="F17" s="31"/>
      <c r="G17" s="33">
        <v>-450000</v>
      </c>
      <c r="I17" s="33"/>
      <c r="K17" s="33">
        <v>0</v>
      </c>
      <c r="L17" s="31"/>
      <c r="M17" s="33">
        <v>-125000</v>
      </c>
      <c r="N17" s="36"/>
      <c r="O17" s="37"/>
    </row>
    <row r="18" spans="1:15" ht="12.75" customHeight="1" x14ac:dyDescent="0.3">
      <c r="D18" s="29"/>
      <c r="E18" s="32"/>
      <c r="F18" s="31"/>
      <c r="G18" s="33"/>
      <c r="I18" s="33"/>
      <c r="K18" s="33"/>
      <c r="L18" s="31"/>
      <c r="M18" s="33"/>
      <c r="N18" s="36"/>
      <c r="O18" s="37"/>
    </row>
    <row r="19" spans="1:15" ht="13.5" thickBot="1" x14ac:dyDescent="0.35">
      <c r="A19" s="20" t="s">
        <v>13</v>
      </c>
      <c r="B19" s="20"/>
      <c r="D19" s="40">
        <f>D16+D8+D9+D17</f>
        <v>496321</v>
      </c>
      <c r="E19" s="41"/>
      <c r="F19" s="26"/>
      <c r="G19" s="42">
        <f>G16+G8+G9+G17</f>
        <v>-575</v>
      </c>
      <c r="I19" s="42">
        <f>I8+I16+I9+I17</f>
        <v>448797</v>
      </c>
      <c r="K19" s="42">
        <f>K8+K16+K9+K17</f>
        <v>298421</v>
      </c>
      <c r="L19" s="26"/>
      <c r="M19" s="42">
        <f>M8+M16+M9+M17</f>
        <v>0</v>
      </c>
      <c r="N19" s="43"/>
      <c r="O19" s="28"/>
    </row>
    <row r="20" spans="1:15" ht="13.5" thickTop="1" x14ac:dyDescent="0.3">
      <c r="A20" s="21"/>
      <c r="D20" s="44"/>
      <c r="G20" s="45"/>
      <c r="I20" s="45"/>
      <c r="K20" s="46"/>
      <c r="M20" s="33"/>
      <c r="N20" s="36"/>
      <c r="O20" s="37"/>
    </row>
    <row r="21" spans="1:15" ht="12.75" customHeight="1" x14ac:dyDescent="0.3">
      <c r="A21" s="81" t="s">
        <v>14</v>
      </c>
      <c r="B21" s="82"/>
      <c r="C21" s="82"/>
      <c r="D21" s="83"/>
      <c r="E21" s="82"/>
      <c r="F21" s="82"/>
      <c r="G21" s="84"/>
      <c r="H21" s="82"/>
      <c r="I21" s="84"/>
      <c r="J21" s="82"/>
      <c r="K21" s="85"/>
      <c r="L21" s="82"/>
      <c r="M21" s="86"/>
      <c r="N21" s="18"/>
      <c r="O21" s="18"/>
    </row>
    <row r="22" spans="1:15" ht="12.75" customHeight="1" x14ac:dyDescent="0.3">
      <c r="A22" s="21"/>
      <c r="D22" s="47"/>
      <c r="G22" s="48"/>
      <c r="I22" s="48"/>
      <c r="K22" s="49"/>
      <c r="M22" s="50"/>
      <c r="N22" s="18"/>
      <c r="O22" s="18"/>
    </row>
    <row r="23" spans="1:15" ht="12.75" customHeight="1" x14ac:dyDescent="0.3">
      <c r="A23" s="10" t="s">
        <v>1</v>
      </c>
      <c r="B23" s="11"/>
      <c r="C23" s="11"/>
      <c r="D23" s="51"/>
      <c r="E23" s="11"/>
      <c r="F23" s="11"/>
      <c r="G23" s="51"/>
      <c r="H23" s="11"/>
      <c r="I23" s="51"/>
      <c r="J23" s="11"/>
      <c r="K23" s="12"/>
      <c r="L23" s="11"/>
      <c r="M23" s="11"/>
      <c r="N23" s="7"/>
      <c r="O23" s="8"/>
    </row>
    <row r="24" spans="1:15" ht="12.75" customHeight="1" x14ac:dyDescent="0.3">
      <c r="A24" s="13" t="s">
        <v>2</v>
      </c>
      <c r="D24" s="52"/>
      <c r="G24" s="52"/>
      <c r="I24" s="52"/>
      <c r="N24" s="21"/>
    </row>
    <row r="25" spans="1:15" ht="14.15" customHeight="1" x14ac:dyDescent="0.3">
      <c r="A25" s="89" t="s">
        <v>3</v>
      </c>
      <c r="B25" s="89"/>
      <c r="D25" s="14">
        <v>2020</v>
      </c>
      <c r="E25" s="15"/>
      <c r="G25" s="16">
        <v>2019</v>
      </c>
      <c r="I25" s="16">
        <v>2018</v>
      </c>
      <c r="K25" s="16">
        <v>2017</v>
      </c>
      <c r="M25" s="16">
        <v>2016</v>
      </c>
      <c r="N25" s="17"/>
      <c r="O25" s="18"/>
    </row>
    <row r="26" spans="1:15" x14ac:dyDescent="0.25">
      <c r="D26"/>
      <c r="E26" s="15"/>
      <c r="G26"/>
      <c r="I26"/>
      <c r="M26"/>
    </row>
    <row r="27" spans="1:15" ht="12.75" customHeight="1" x14ac:dyDescent="0.3">
      <c r="A27" s="20" t="s">
        <v>15</v>
      </c>
      <c r="D27" s="21"/>
      <c r="E27" s="15"/>
      <c r="G27"/>
      <c r="I27"/>
      <c r="M27"/>
      <c r="N27" s="37"/>
      <c r="O27" s="37"/>
    </row>
    <row r="28" spans="1:15" ht="12.75" customHeight="1" x14ac:dyDescent="0.3">
      <c r="B28" s="6" t="s">
        <v>16</v>
      </c>
      <c r="D28" s="53">
        <v>0</v>
      </c>
      <c r="E28" s="24"/>
      <c r="F28" s="25"/>
      <c r="G28" s="28">
        <v>49400</v>
      </c>
      <c r="H28" s="25"/>
      <c r="I28" s="28">
        <v>49400</v>
      </c>
      <c r="J28" s="25"/>
      <c r="K28" s="28">
        <v>49400</v>
      </c>
      <c r="M28" s="28">
        <v>49400</v>
      </c>
      <c r="N28" s="37"/>
      <c r="O28" s="37"/>
    </row>
    <row r="29" spans="1:15" ht="12.75" customHeight="1" x14ac:dyDescent="0.3">
      <c r="B29" t="s">
        <v>17</v>
      </c>
      <c r="D29" s="36">
        <v>0</v>
      </c>
      <c r="E29" s="32"/>
      <c r="F29" s="31"/>
      <c r="G29" s="37">
        <v>65750</v>
      </c>
      <c r="H29" s="31"/>
      <c r="I29" s="37">
        <v>65750</v>
      </c>
      <c r="J29" s="31"/>
      <c r="K29" s="37">
        <v>65750</v>
      </c>
      <c r="M29" s="37">
        <v>65750</v>
      </c>
      <c r="N29" s="37"/>
      <c r="O29" s="37"/>
    </row>
    <row r="30" spans="1:15" ht="12.75" customHeight="1" x14ac:dyDescent="0.3">
      <c r="B30" s="6" t="s">
        <v>18</v>
      </c>
      <c r="D30" s="36">
        <v>35975</v>
      </c>
      <c r="E30" s="32"/>
      <c r="F30" s="31"/>
      <c r="G30" s="37">
        <v>35975</v>
      </c>
      <c r="H30" s="31"/>
      <c r="I30" s="37">
        <v>35975</v>
      </c>
      <c r="J30" s="31"/>
      <c r="K30" s="37">
        <v>67975</v>
      </c>
      <c r="M30" s="37">
        <v>67975</v>
      </c>
      <c r="N30" s="37"/>
      <c r="O30" s="37"/>
    </row>
    <row r="31" spans="1:15" ht="12.75" customHeight="1" x14ac:dyDescent="0.3">
      <c r="B31" s="6" t="s">
        <v>19</v>
      </c>
      <c r="D31" s="56">
        <f>SUM(D28:D30)</f>
        <v>35975</v>
      </c>
      <c r="E31" s="15"/>
      <c r="G31" s="57">
        <f>SUM(G28:G30)</f>
        <v>151125</v>
      </c>
      <c r="I31" s="57">
        <f>SUM(I28:I30)</f>
        <v>151125</v>
      </c>
      <c r="K31" s="57">
        <v>183125</v>
      </c>
      <c r="M31" s="57">
        <f>SUM(M28:M30)</f>
        <v>183125</v>
      </c>
      <c r="N31" s="58"/>
      <c r="O31" s="58"/>
    </row>
    <row r="32" spans="1:15" ht="12.75" customHeight="1" x14ac:dyDescent="0.3">
      <c r="A32" s="20" t="s">
        <v>8</v>
      </c>
      <c r="D32" s="21"/>
      <c r="E32" s="15"/>
      <c r="G32"/>
      <c r="I32"/>
      <c r="M32"/>
    </row>
    <row r="33" spans="1:18" ht="12.75" customHeight="1" x14ac:dyDescent="0.3">
      <c r="A33" s="59"/>
      <c r="B33" t="s">
        <v>20</v>
      </c>
      <c r="D33" s="54">
        <v>0</v>
      </c>
      <c r="E33" s="15"/>
      <c r="G33" s="55">
        <v>0</v>
      </c>
      <c r="I33" s="55">
        <v>500000</v>
      </c>
      <c r="K33" s="55">
        <v>500000</v>
      </c>
      <c r="M33" s="55">
        <v>500000</v>
      </c>
      <c r="N33" s="55"/>
      <c r="O33" s="55"/>
    </row>
    <row r="34" spans="1:18" ht="12.75" customHeight="1" x14ac:dyDescent="0.3">
      <c r="A34" s="59"/>
      <c r="B34" t="s">
        <v>21</v>
      </c>
      <c r="D34" s="54">
        <v>0</v>
      </c>
      <c r="E34" s="15"/>
      <c r="G34" s="55">
        <v>150000</v>
      </c>
      <c r="I34" s="55">
        <v>250000</v>
      </c>
      <c r="K34" s="55">
        <v>250000</v>
      </c>
      <c r="M34" s="55">
        <v>250000</v>
      </c>
      <c r="N34" s="55"/>
      <c r="O34" s="55"/>
    </row>
    <row r="35" spans="1:18" ht="12.75" customHeight="1" x14ac:dyDescent="0.3">
      <c r="A35" s="59"/>
      <c r="B35" t="s">
        <v>22</v>
      </c>
      <c r="D35" s="54">
        <v>250000</v>
      </c>
      <c r="E35" s="15"/>
      <c r="G35" s="55">
        <v>250000</v>
      </c>
      <c r="I35" s="55">
        <v>250000</v>
      </c>
      <c r="K35" s="55">
        <v>250000</v>
      </c>
      <c r="M35" s="55">
        <v>250000</v>
      </c>
      <c r="N35" s="55"/>
      <c r="O35" s="55"/>
    </row>
    <row r="36" spans="1:18" ht="12.75" customHeight="1" x14ac:dyDescent="0.3">
      <c r="A36" s="59"/>
      <c r="B36" t="s">
        <v>23</v>
      </c>
      <c r="D36" s="54">
        <v>300000</v>
      </c>
      <c r="E36" s="15"/>
      <c r="G36" s="55">
        <v>300000</v>
      </c>
      <c r="I36" s="55">
        <v>300000</v>
      </c>
      <c r="K36" s="55">
        <v>300000</v>
      </c>
      <c r="M36" s="55">
        <v>300000</v>
      </c>
      <c r="N36" s="55"/>
      <c r="O36" s="55"/>
    </row>
    <row r="37" spans="1:18" ht="12.75" customHeight="1" x14ac:dyDescent="0.3">
      <c r="A37" s="59"/>
      <c r="B37" t="s">
        <v>24</v>
      </c>
      <c r="D37" s="54">
        <v>250000</v>
      </c>
      <c r="E37" s="15"/>
      <c r="G37" s="55">
        <v>250000</v>
      </c>
      <c r="I37" s="55">
        <v>250000</v>
      </c>
      <c r="K37" s="55">
        <v>250000</v>
      </c>
      <c r="M37" s="55">
        <v>250000</v>
      </c>
      <c r="N37" s="55"/>
      <c r="O37" s="55"/>
    </row>
    <row r="38" spans="1:18" ht="12.75" customHeight="1" x14ac:dyDescent="0.3">
      <c r="A38" s="59"/>
      <c r="B38" t="s">
        <v>25</v>
      </c>
      <c r="D38" s="54">
        <v>300000</v>
      </c>
      <c r="E38" s="15"/>
      <c r="G38" s="55">
        <v>300000</v>
      </c>
      <c r="I38" s="55">
        <v>300000</v>
      </c>
      <c r="K38" s="55">
        <v>300000</v>
      </c>
      <c r="M38" s="55">
        <v>0</v>
      </c>
      <c r="N38" s="55"/>
      <c r="O38" s="55"/>
    </row>
    <row r="39" spans="1:18" ht="12.75" customHeight="1" x14ac:dyDescent="0.3">
      <c r="A39" s="59"/>
      <c r="B39" t="s">
        <v>26</v>
      </c>
      <c r="D39" s="54">
        <v>405000</v>
      </c>
      <c r="E39" s="15"/>
      <c r="G39" s="55">
        <v>300000</v>
      </c>
      <c r="I39" s="55">
        <v>0</v>
      </c>
      <c r="K39" s="55">
        <v>0</v>
      </c>
      <c r="M39" s="55">
        <v>0</v>
      </c>
      <c r="N39" s="55"/>
      <c r="O39" s="55"/>
      <c r="P39" s="60"/>
      <c r="R39" s="60"/>
    </row>
    <row r="40" spans="1:18" ht="12.75" customHeight="1" x14ac:dyDescent="0.3">
      <c r="A40" s="59"/>
      <c r="B40" s="6" t="s">
        <v>27</v>
      </c>
      <c r="D40" s="54">
        <v>200000</v>
      </c>
      <c r="E40" s="15"/>
      <c r="G40" s="55">
        <v>200000</v>
      </c>
      <c r="I40" s="55">
        <v>200000</v>
      </c>
      <c r="K40" s="55">
        <v>200000</v>
      </c>
      <c r="M40" s="55">
        <v>200000</v>
      </c>
      <c r="N40" s="55"/>
      <c r="O40" s="55"/>
    </row>
    <row r="41" spans="1:18" ht="12.75" customHeight="1" x14ac:dyDescent="0.3">
      <c r="A41" s="59"/>
      <c r="B41" t="s">
        <v>28</v>
      </c>
      <c r="D41" s="54">
        <v>250000</v>
      </c>
      <c r="E41" s="15"/>
      <c r="G41" s="55">
        <v>250000</v>
      </c>
      <c r="I41" s="55">
        <v>250000</v>
      </c>
      <c r="K41" s="55">
        <v>250000</v>
      </c>
      <c r="M41" s="55">
        <v>250000</v>
      </c>
      <c r="N41" s="55"/>
      <c r="O41" s="55"/>
    </row>
    <row r="42" spans="1:18" ht="12.75" customHeight="1" x14ac:dyDescent="0.3">
      <c r="A42" s="59"/>
      <c r="B42" t="s">
        <v>29</v>
      </c>
      <c r="D42" s="54">
        <v>150000</v>
      </c>
      <c r="E42" s="15"/>
      <c r="G42" s="55">
        <v>150000</v>
      </c>
      <c r="I42" s="55">
        <v>150000</v>
      </c>
      <c r="K42" s="55">
        <v>150000</v>
      </c>
      <c r="M42" s="55">
        <v>150000</v>
      </c>
      <c r="N42" s="55"/>
      <c r="O42" s="55"/>
    </row>
    <row r="43" spans="1:18" ht="12.75" customHeight="1" x14ac:dyDescent="0.3">
      <c r="A43" s="59"/>
      <c r="B43" t="s">
        <v>30</v>
      </c>
      <c r="D43" s="54">
        <v>300000</v>
      </c>
      <c r="E43" s="15"/>
      <c r="G43" s="55">
        <v>300000</v>
      </c>
      <c r="I43" s="55">
        <v>300000</v>
      </c>
      <c r="K43" s="55">
        <v>300000</v>
      </c>
      <c r="M43" s="55">
        <v>300000</v>
      </c>
      <c r="N43" s="55"/>
      <c r="O43" s="55"/>
      <c r="P43" s="60"/>
      <c r="R43" s="60"/>
    </row>
    <row r="44" spans="1:18" ht="12.75" customHeight="1" x14ac:dyDescent="0.3">
      <c r="A44" s="59"/>
      <c r="B44" t="s">
        <v>31</v>
      </c>
      <c r="D44" s="54">
        <v>425000</v>
      </c>
      <c r="E44" s="15"/>
      <c r="G44" s="55">
        <v>425000</v>
      </c>
      <c r="I44" s="55">
        <v>425000</v>
      </c>
      <c r="K44" s="55">
        <v>425000</v>
      </c>
      <c r="M44" s="55">
        <v>425000</v>
      </c>
      <c r="N44" s="55"/>
      <c r="O44" s="55"/>
      <c r="P44" s="60"/>
      <c r="R44" s="60"/>
    </row>
    <row r="45" spans="1:18" ht="12.75" customHeight="1" x14ac:dyDescent="0.3">
      <c r="A45" s="59"/>
      <c r="B45" t="s">
        <v>32</v>
      </c>
      <c r="D45" s="54">
        <v>250000</v>
      </c>
      <c r="E45" s="15"/>
      <c r="G45" s="55">
        <v>250000</v>
      </c>
      <c r="I45" s="55">
        <v>250000</v>
      </c>
      <c r="K45" s="55">
        <v>250000</v>
      </c>
      <c r="M45" s="55">
        <v>250000</v>
      </c>
      <c r="N45" s="55"/>
      <c r="O45" s="55"/>
      <c r="P45" s="60"/>
      <c r="R45" s="60"/>
    </row>
    <row r="46" spans="1:18" ht="12.75" customHeight="1" x14ac:dyDescent="0.3">
      <c r="A46" s="59"/>
      <c r="B46" t="s">
        <v>33</v>
      </c>
      <c r="D46" s="54">
        <v>500000</v>
      </c>
      <c r="E46" s="15"/>
      <c r="G46" s="55">
        <v>500000</v>
      </c>
      <c r="I46" s="55">
        <v>500000</v>
      </c>
      <c r="K46" s="55">
        <v>500000</v>
      </c>
      <c r="M46" s="55">
        <v>250000</v>
      </c>
      <c r="N46" s="55"/>
      <c r="O46" s="55"/>
      <c r="P46" s="60"/>
      <c r="R46" s="60"/>
    </row>
    <row r="47" spans="1:18" ht="12.75" customHeight="1" x14ac:dyDescent="0.3">
      <c r="A47" s="59"/>
      <c r="B47" t="s">
        <v>34</v>
      </c>
      <c r="D47" s="54">
        <v>350000</v>
      </c>
      <c r="E47" s="15"/>
      <c r="G47" s="55">
        <v>350000</v>
      </c>
      <c r="I47" s="55">
        <v>350000</v>
      </c>
      <c r="K47" s="55">
        <v>350000</v>
      </c>
      <c r="M47" s="55">
        <v>350000</v>
      </c>
      <c r="N47" s="55"/>
      <c r="O47" s="55"/>
      <c r="P47" s="60"/>
      <c r="R47" s="60"/>
    </row>
    <row r="48" spans="1:18" ht="12.75" customHeight="1" x14ac:dyDescent="0.3">
      <c r="A48" s="59"/>
      <c r="B48" t="s">
        <v>35</v>
      </c>
      <c r="D48" s="54">
        <v>300000</v>
      </c>
      <c r="E48" s="15"/>
      <c r="G48" s="55">
        <v>300000</v>
      </c>
      <c r="I48" s="55">
        <v>300000</v>
      </c>
      <c r="K48" s="55">
        <v>0</v>
      </c>
      <c r="M48" s="55">
        <v>0</v>
      </c>
      <c r="N48" s="55"/>
      <c r="O48" s="55"/>
      <c r="P48" s="60"/>
      <c r="R48" s="60"/>
    </row>
    <row r="49" spans="1:18" ht="12.75" customHeight="1" x14ac:dyDescent="0.3">
      <c r="A49" s="59"/>
      <c r="B49" t="s">
        <v>36</v>
      </c>
      <c r="D49" s="54">
        <v>300000</v>
      </c>
      <c r="E49" s="15"/>
      <c r="G49" s="55">
        <v>300000</v>
      </c>
      <c r="I49" s="55">
        <v>0</v>
      </c>
      <c r="K49" s="55">
        <v>0</v>
      </c>
      <c r="M49" s="55">
        <v>0</v>
      </c>
      <c r="N49" s="55"/>
      <c r="O49" s="55"/>
      <c r="P49" s="60"/>
      <c r="R49" s="60"/>
    </row>
    <row r="50" spans="1:18" ht="12.75" customHeight="1" x14ac:dyDescent="0.3">
      <c r="A50" s="59"/>
      <c r="B50" t="s">
        <v>37</v>
      </c>
      <c r="D50" s="54">
        <v>300000</v>
      </c>
      <c r="E50" s="15"/>
      <c r="G50" s="55">
        <v>300000</v>
      </c>
      <c r="I50" s="55">
        <v>0</v>
      </c>
      <c r="K50" s="55">
        <v>0</v>
      </c>
      <c r="M50" s="55">
        <v>0</v>
      </c>
      <c r="N50" s="55"/>
      <c r="O50" s="55"/>
      <c r="P50" s="60"/>
      <c r="R50" s="60"/>
    </row>
    <row r="51" spans="1:18" ht="12.75" customHeight="1" x14ac:dyDescent="0.3">
      <c r="A51" s="59"/>
      <c r="B51" t="s">
        <v>47</v>
      </c>
      <c r="D51" s="54">
        <v>600000</v>
      </c>
      <c r="E51" s="15"/>
      <c r="G51" s="55">
        <v>0</v>
      </c>
      <c r="I51" s="55">
        <v>0</v>
      </c>
      <c r="K51" s="55">
        <v>0</v>
      </c>
      <c r="M51" s="55">
        <v>0</v>
      </c>
      <c r="N51" s="55"/>
      <c r="O51" s="55"/>
      <c r="P51" s="60"/>
      <c r="R51" s="60"/>
    </row>
    <row r="52" spans="1:18" ht="12.75" customHeight="1" x14ac:dyDescent="0.3">
      <c r="A52" s="59"/>
      <c r="B52" t="s">
        <v>48</v>
      </c>
      <c r="D52" s="54">
        <v>400000</v>
      </c>
      <c r="E52" s="15"/>
      <c r="G52" s="55">
        <v>0</v>
      </c>
      <c r="I52" s="55">
        <v>0</v>
      </c>
      <c r="K52" s="55">
        <v>0</v>
      </c>
      <c r="M52" s="55">
        <v>0</v>
      </c>
      <c r="N52" s="55"/>
      <c r="O52" s="55"/>
      <c r="P52" s="60"/>
      <c r="R52" s="60"/>
    </row>
    <row r="53" spans="1:18" ht="12.75" customHeight="1" x14ac:dyDescent="0.3">
      <c r="A53" s="59"/>
      <c r="B53" t="s">
        <v>38</v>
      </c>
      <c r="D53" s="54">
        <v>0</v>
      </c>
      <c r="E53" s="15"/>
      <c r="G53" s="55">
        <v>200000</v>
      </c>
      <c r="I53" s="55">
        <v>0</v>
      </c>
      <c r="K53" s="55">
        <v>150000</v>
      </c>
      <c r="M53" s="55">
        <v>150000</v>
      </c>
      <c r="N53" s="55"/>
      <c r="O53" s="55"/>
      <c r="P53" s="60"/>
      <c r="R53" s="60"/>
    </row>
    <row r="54" spans="1:18" ht="12.75" customHeight="1" x14ac:dyDescent="0.3">
      <c r="A54" s="59"/>
      <c r="B54" s="6" t="s">
        <v>39</v>
      </c>
      <c r="D54" s="61">
        <f>SUM(D33:D53)</f>
        <v>5830000</v>
      </c>
      <c r="E54" s="15"/>
      <c r="G54" s="62">
        <f>SUM(G33:G53)</f>
        <v>5075000</v>
      </c>
      <c r="I54" s="62">
        <f>SUM(I33:I53)</f>
        <v>4575000</v>
      </c>
      <c r="K54" s="62">
        <f>SUM(K33:K53)</f>
        <v>4425000</v>
      </c>
      <c r="M54" s="62">
        <f>SUM(M33:M53)</f>
        <v>3875000</v>
      </c>
      <c r="N54" s="37"/>
      <c r="O54" s="37"/>
      <c r="P54" s="60"/>
      <c r="R54" s="60"/>
    </row>
    <row r="55" spans="1:18" ht="12.75" customHeight="1" x14ac:dyDescent="0.3">
      <c r="A55" s="6" t="s">
        <v>10</v>
      </c>
      <c r="B55" s="63"/>
      <c r="D55" s="61">
        <v>-48030</v>
      </c>
      <c r="E55" s="15"/>
      <c r="G55" s="62">
        <v>-42992</v>
      </c>
      <c r="I55" s="62">
        <v>-36689</v>
      </c>
      <c r="K55" s="62">
        <v>-34833</v>
      </c>
      <c r="M55" s="62">
        <v>-36340</v>
      </c>
      <c r="N55" s="37"/>
      <c r="O55" s="37"/>
      <c r="P55" s="60"/>
      <c r="R55" s="60"/>
    </row>
    <row r="56" spans="1:18" ht="12.75" customHeight="1" x14ac:dyDescent="0.3">
      <c r="A56" s="6" t="s">
        <v>11</v>
      </c>
      <c r="D56" s="61">
        <f>+D31+D54+D55</f>
        <v>5817945</v>
      </c>
      <c r="E56" s="15"/>
      <c r="G56" s="62">
        <f>+G31+G54+G55</f>
        <v>5183133</v>
      </c>
      <c r="I56" s="62">
        <f>+I31+I54+I55</f>
        <v>4689436</v>
      </c>
      <c r="K56" s="62">
        <f>+K31+K54+K55</f>
        <v>4573292</v>
      </c>
      <c r="M56" s="62">
        <f>+M31+M54+M55</f>
        <v>4021785</v>
      </c>
      <c r="N56" s="37"/>
      <c r="O56" s="37"/>
      <c r="P56" s="60"/>
      <c r="R56" s="60"/>
    </row>
    <row r="57" spans="1:18" ht="9" customHeight="1" x14ac:dyDescent="0.3">
      <c r="D57" s="36"/>
      <c r="E57" s="15"/>
      <c r="G57" s="37"/>
      <c r="I57" s="37"/>
      <c r="K57" s="37"/>
      <c r="M57" s="37"/>
      <c r="N57" s="37"/>
      <c r="O57" s="37"/>
      <c r="P57" s="60"/>
      <c r="R57" s="60"/>
    </row>
    <row r="58" spans="1:18" ht="12.75" customHeight="1" x14ac:dyDescent="0.3">
      <c r="A58" s="20" t="s">
        <v>12</v>
      </c>
      <c r="D58" s="36"/>
      <c r="E58" s="15"/>
      <c r="G58" s="37"/>
      <c r="I58" s="37"/>
      <c r="K58" s="37"/>
      <c r="M58" s="37"/>
      <c r="N58" s="37"/>
      <c r="O58" s="37"/>
      <c r="P58" s="64"/>
      <c r="R58" s="60"/>
    </row>
    <row r="59" spans="1:18" ht="12.75" customHeight="1" x14ac:dyDescent="0.3">
      <c r="B59" s="6" t="s">
        <v>40</v>
      </c>
      <c r="D59" s="36">
        <v>0</v>
      </c>
      <c r="E59" s="15"/>
      <c r="G59" s="37">
        <v>-150000</v>
      </c>
      <c r="I59" s="37">
        <v>-500000</v>
      </c>
      <c r="K59" s="37">
        <v>0</v>
      </c>
      <c r="M59" s="37">
        <v>0</v>
      </c>
      <c r="N59" s="37"/>
      <c r="O59" s="37"/>
      <c r="P59" s="64"/>
      <c r="R59" s="60"/>
    </row>
    <row r="60" spans="1:18" ht="12.75" customHeight="1" x14ac:dyDescent="0.3">
      <c r="B60" s="6" t="s">
        <v>41</v>
      </c>
      <c r="D60" s="36">
        <v>0</v>
      </c>
      <c r="E60" s="15"/>
      <c r="G60" s="37">
        <v>-200000</v>
      </c>
      <c r="I60" s="37"/>
      <c r="K60" s="37">
        <v>-50000</v>
      </c>
      <c r="M60" s="37">
        <v>0</v>
      </c>
      <c r="N60" s="37"/>
      <c r="O60" s="37"/>
      <c r="P60" s="64"/>
      <c r="R60" s="60"/>
    </row>
    <row r="61" spans="1:18" ht="12.75" customHeight="1" x14ac:dyDescent="0.3">
      <c r="B61" s="6" t="s">
        <v>42</v>
      </c>
      <c r="D61" s="36"/>
      <c r="E61" s="15"/>
      <c r="G61" s="37"/>
      <c r="I61" s="37"/>
      <c r="K61" s="37">
        <v>-32000</v>
      </c>
      <c r="M61" s="37">
        <v>0</v>
      </c>
      <c r="N61" s="37"/>
      <c r="O61" s="37"/>
      <c r="P61" s="64"/>
      <c r="R61" s="60"/>
    </row>
    <row r="62" spans="1:18" ht="12.75" customHeight="1" x14ac:dyDescent="0.3">
      <c r="A62" s="6" t="s">
        <v>43</v>
      </c>
      <c r="D62" s="61">
        <f>SUM(D59:D61)</f>
        <v>0</v>
      </c>
      <c r="E62" s="15"/>
      <c r="G62" s="62">
        <f>SUM(G59:G61)</f>
        <v>-350000</v>
      </c>
      <c r="I62" s="62">
        <f>SUM(I59:I61)</f>
        <v>-500000</v>
      </c>
      <c r="K62" s="62">
        <f>SUM(K59:K61)</f>
        <v>-82000</v>
      </c>
      <c r="M62" s="62">
        <f>SUM(M59:M61)</f>
        <v>0</v>
      </c>
      <c r="N62" s="37"/>
      <c r="O62" s="37"/>
      <c r="P62" s="64"/>
      <c r="R62" s="60"/>
    </row>
    <row r="63" spans="1:18" ht="9" customHeight="1" x14ac:dyDescent="0.3">
      <c r="D63" s="36"/>
      <c r="E63" s="15"/>
      <c r="G63" s="37"/>
      <c r="I63" s="37"/>
      <c r="K63" s="37"/>
      <c r="M63" s="37"/>
      <c r="N63" s="37"/>
      <c r="O63" s="37"/>
      <c r="P63" s="64"/>
      <c r="R63" s="60"/>
    </row>
    <row r="64" spans="1:18" ht="12.75" customHeight="1" thickBot="1" x14ac:dyDescent="0.35">
      <c r="A64" s="20" t="s">
        <v>44</v>
      </c>
      <c r="D64" s="65">
        <f>D56+D62</f>
        <v>5817945</v>
      </c>
      <c r="E64" s="15"/>
      <c r="G64" s="66">
        <f>G56+G62</f>
        <v>4833133</v>
      </c>
      <c r="I64" s="66">
        <f>I56+I62</f>
        <v>4189436</v>
      </c>
      <c r="K64" s="66">
        <f>K56+K62</f>
        <v>4491292</v>
      </c>
      <c r="M64" s="66">
        <f>M56+M62</f>
        <v>4021785</v>
      </c>
      <c r="N64" s="67"/>
      <c r="O64" s="67"/>
      <c r="R64" s="60"/>
    </row>
    <row r="65" spans="1:18" ht="9" customHeight="1" thickTop="1" x14ac:dyDescent="0.3">
      <c r="A65" s="20"/>
      <c r="D65" s="68"/>
      <c r="E65" s="15"/>
      <c r="G65" s="87"/>
      <c r="I65" s="69"/>
      <c r="K65" s="69"/>
      <c r="M65" s="69"/>
      <c r="N65" s="70"/>
      <c r="O65" s="70"/>
      <c r="R65" s="60"/>
    </row>
    <row r="66" spans="1:18" ht="12.75" customHeight="1" x14ac:dyDescent="0.3">
      <c r="A66" s="20" t="s">
        <v>45</v>
      </c>
      <c r="D66" s="71">
        <v>3.8600000000000002E-2</v>
      </c>
      <c r="E66" s="72"/>
      <c r="F66" s="73"/>
      <c r="G66" s="88">
        <v>3.95E-2</v>
      </c>
      <c r="I66" s="74">
        <v>4.5900000000000003E-2</v>
      </c>
      <c r="K66" s="74">
        <v>4.5199999999999997E-2</v>
      </c>
      <c r="M66" s="74">
        <v>4.6100000000000002E-2</v>
      </c>
      <c r="N66" s="75"/>
      <c r="O66" s="76"/>
      <c r="R66" s="60"/>
    </row>
    <row r="67" spans="1:18" x14ac:dyDescent="0.25">
      <c r="D67" s="52"/>
      <c r="G67" s="52"/>
      <c r="K67" s="52"/>
      <c r="M67"/>
    </row>
    <row r="68" spans="1:18" x14ac:dyDescent="0.25">
      <c r="K68" s="9"/>
      <c r="M68"/>
    </row>
    <row r="69" spans="1:18" x14ac:dyDescent="0.25">
      <c r="K69" s="9"/>
      <c r="M69"/>
    </row>
    <row r="70" spans="1:18" x14ac:dyDescent="0.25">
      <c r="K70" s="9"/>
      <c r="M70"/>
    </row>
    <row r="71" spans="1:18" x14ac:dyDescent="0.25">
      <c r="K71" s="9"/>
      <c r="M71"/>
    </row>
    <row r="72" spans="1:18" x14ac:dyDescent="0.25">
      <c r="K72" s="9"/>
      <c r="M72"/>
    </row>
    <row r="73" spans="1:18" x14ac:dyDescent="0.25">
      <c r="K73" s="9"/>
      <c r="M73"/>
    </row>
    <row r="74" spans="1:18" x14ac:dyDescent="0.25">
      <c r="K74" s="9"/>
      <c r="M74"/>
    </row>
    <row r="75" spans="1:18" x14ac:dyDescent="0.25">
      <c r="K75" s="9"/>
      <c r="M75"/>
    </row>
    <row r="76" spans="1:18" x14ac:dyDescent="0.25">
      <c r="K76" s="9"/>
      <c r="M76"/>
    </row>
    <row r="77" spans="1:18" x14ac:dyDescent="0.25">
      <c r="K77" s="9"/>
      <c r="M77"/>
    </row>
    <row r="78" spans="1:18" x14ac:dyDescent="0.25">
      <c r="C78" s="77"/>
      <c r="D78" s="78"/>
      <c r="E78" s="77"/>
      <c r="F78" s="77"/>
      <c r="G78" s="77"/>
      <c r="H78" s="77"/>
      <c r="K78" s="78"/>
      <c r="L78" s="77"/>
      <c r="M78" s="79"/>
    </row>
    <row r="79" spans="1:18" x14ac:dyDescent="0.25">
      <c r="K79" s="9"/>
      <c r="M79"/>
    </row>
    <row r="80" spans="1:18" x14ac:dyDescent="0.25">
      <c r="K80" s="9"/>
      <c r="M80"/>
    </row>
    <row r="81" spans="3:13" x14ac:dyDescent="0.25">
      <c r="K81" s="9"/>
      <c r="M81"/>
    </row>
    <row r="82" spans="3:13" x14ac:dyDescent="0.25">
      <c r="K82" s="9"/>
      <c r="M82"/>
    </row>
    <row r="83" spans="3:13" x14ac:dyDescent="0.25">
      <c r="K83" s="9"/>
      <c r="M83"/>
    </row>
    <row r="84" spans="3:13" x14ac:dyDescent="0.25">
      <c r="K84" s="9"/>
      <c r="M84"/>
    </row>
    <row r="85" spans="3:13" x14ac:dyDescent="0.25">
      <c r="K85" s="9"/>
      <c r="M85"/>
    </row>
    <row r="86" spans="3:13" x14ac:dyDescent="0.25">
      <c r="K86" s="9"/>
      <c r="M86"/>
    </row>
    <row r="87" spans="3:13" x14ac:dyDescent="0.25">
      <c r="K87" s="9"/>
      <c r="M87"/>
    </row>
    <row r="88" spans="3:13" x14ac:dyDescent="0.25">
      <c r="K88" s="9"/>
      <c r="M88"/>
    </row>
    <row r="92" spans="3:13" x14ac:dyDescent="0.25">
      <c r="C92" s="80"/>
    </row>
    <row r="96" spans="3:13" x14ac:dyDescent="0.25">
      <c r="C96" s="77"/>
      <c r="D96" s="78"/>
      <c r="E96" s="77"/>
      <c r="F96" s="77"/>
      <c r="G96" s="77"/>
      <c r="H96" s="77"/>
      <c r="I96" s="78"/>
      <c r="J96" s="77"/>
      <c r="K96" s="79"/>
      <c r="L96" s="77"/>
      <c r="M96" s="77"/>
    </row>
  </sheetData>
  <mergeCells count="2">
    <mergeCell ref="A5:B5"/>
    <mergeCell ref="A25:B25"/>
  </mergeCells>
  <pageMargins left="0.5" right="0.5" top="0.5" bottom="0.5" header="0.25" footer="0.25"/>
  <pageSetup scale="63" orientation="landscape" r:id="rId1"/>
  <headerFooter>
    <oddFooter>&amp;LLast Updated: March 25,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LTD Schedule</vt:lpstr>
      <vt:lpstr>'LTD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Darren A</dc:creator>
  <cp:lastModifiedBy>Lee, Susan</cp:lastModifiedBy>
  <dcterms:created xsi:type="dcterms:W3CDTF">2021-09-08T00:02:46Z</dcterms:created>
  <dcterms:modified xsi:type="dcterms:W3CDTF">2021-09-08T21:16:20Z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