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mera\Documents\Press Releases\07-26-18 Q119 Results\"/>
    </mc:Choice>
  </mc:AlternateContent>
  <xr:revisionPtr revIDLastSave="0" documentId="10_ncr:100000_{C15AAB0C-851F-4A07-AB15-1367CAF4E89F}" xr6:coauthVersionLast="31" xr6:coauthVersionMax="31" xr10:uidLastSave="{00000000-0000-0000-0000-000000000000}"/>
  <bookViews>
    <workbookView xWindow="0" yWindow="0" windowWidth="25200" windowHeight="11775" xr2:uid="{81DDFFFF-D2B7-485F-9EC0-D2010C1BEEAC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H37" i="1" s="1"/>
  <c r="L37" i="1"/>
  <c r="N37" i="1" s="1"/>
  <c r="R37" i="1"/>
  <c r="T37" i="1" s="1"/>
  <c r="X37" i="1"/>
  <c r="Z37" i="1" s="1"/>
  <c r="D50" i="1"/>
  <c r="D51" i="1"/>
  <c r="D39" i="1"/>
  <c r="J39" i="1"/>
  <c r="P39" i="1"/>
  <c r="V39" i="1"/>
  <c r="F42" i="1"/>
  <c r="F43" i="1" s="1"/>
  <c r="L42" i="1"/>
  <c r="N42" i="1" s="1"/>
  <c r="R42" i="1"/>
  <c r="R43" i="1" s="1"/>
  <c r="T43" i="1" s="1"/>
  <c r="X42" i="1"/>
  <c r="Z42" i="1" s="1"/>
  <c r="D55" i="1"/>
  <c r="D56" i="1"/>
  <c r="D44" i="1"/>
  <c r="J44" i="1"/>
  <c r="P44" i="1"/>
  <c r="V44" i="1"/>
  <c r="D57" i="1" l="1"/>
  <c r="D52" i="1"/>
  <c r="F38" i="1"/>
  <c r="H38" i="1" s="1"/>
  <c r="L38" i="1"/>
  <c r="X38" i="1"/>
  <c r="Z38" i="1" s="1"/>
  <c r="Z39" i="1" s="1"/>
  <c r="F50" i="1"/>
  <c r="F39" i="1"/>
  <c r="R38" i="1"/>
  <c r="T38" i="1" s="1"/>
  <c r="T39" i="1" s="1"/>
  <c r="H43" i="1"/>
  <c r="H39" i="1"/>
  <c r="H50" i="1"/>
  <c r="R44" i="1"/>
  <c r="X43" i="1"/>
  <c r="Z43" i="1" s="1"/>
  <c r="Z44" i="1" s="1"/>
  <c r="L43" i="1"/>
  <c r="F55" i="1"/>
  <c r="T42" i="1"/>
  <c r="T44" i="1" s="1"/>
  <c r="H42" i="1"/>
  <c r="F44" i="1"/>
  <c r="X39" i="1" l="1"/>
  <c r="N38" i="1"/>
  <c r="N39" i="1" s="1"/>
  <c r="L39" i="1"/>
  <c r="H51" i="1"/>
  <c r="H52" i="1" s="1"/>
  <c r="F51" i="1"/>
  <c r="F52" i="1" s="1"/>
  <c r="R39" i="1"/>
  <c r="X44" i="1"/>
  <c r="L44" i="1"/>
  <c r="N43" i="1"/>
  <c r="N44" i="1" s="1"/>
  <c r="H44" i="1"/>
  <c r="H55" i="1"/>
  <c r="F56" i="1"/>
  <c r="F57" i="1" s="1"/>
  <c r="H56" i="1" l="1"/>
  <c r="H57" i="1" s="1"/>
  <c r="V18" i="1" l="1"/>
  <c r="R18" i="1"/>
  <c r="P18" i="1"/>
  <c r="L18" i="1"/>
  <c r="J18" i="1"/>
  <c r="D18" i="1"/>
  <c r="D30" i="1"/>
  <c r="X17" i="1"/>
  <c r="X18" i="1" s="1"/>
  <c r="T17" i="1"/>
  <c r="N17" i="1"/>
  <c r="F17" i="1"/>
  <c r="F29" i="1"/>
  <c r="D29" i="1"/>
  <c r="Z16" i="1"/>
  <c r="T16" i="1"/>
  <c r="N16" i="1"/>
  <c r="H16" i="1"/>
  <c r="V13" i="1"/>
  <c r="P13" i="1"/>
  <c r="J13" i="1"/>
  <c r="F13" i="1"/>
  <c r="D13" i="1"/>
  <c r="D25" i="1"/>
  <c r="X12" i="1"/>
  <c r="Z12" i="1" s="1"/>
  <c r="R12" i="1"/>
  <c r="R13" i="1" s="1"/>
  <c r="L12" i="1"/>
  <c r="L13" i="1" s="1"/>
  <c r="H12" i="1"/>
  <c r="F24" i="1"/>
  <c r="D24" i="1"/>
  <c r="Z11" i="1"/>
  <c r="T11" i="1"/>
  <c r="N11" i="1"/>
  <c r="H11" i="1"/>
  <c r="T12" i="1" l="1"/>
  <c r="T13" i="1" s="1"/>
  <c r="N18" i="1"/>
  <c r="T18" i="1"/>
  <c r="H24" i="1"/>
  <c r="D26" i="1"/>
  <c r="F30" i="1"/>
  <c r="F31" i="1" s="1"/>
  <c r="D31" i="1"/>
  <c r="Z13" i="1"/>
  <c r="F25" i="1"/>
  <c r="F26" i="1" s="1"/>
  <c r="H13" i="1"/>
  <c r="X13" i="1"/>
  <c r="H17" i="1"/>
  <c r="H18" i="1" s="1"/>
  <c r="Z17" i="1"/>
  <c r="Z18" i="1" s="1"/>
  <c r="N12" i="1"/>
  <c r="H25" i="1" s="1"/>
  <c r="F18" i="1"/>
  <c r="H29" i="1"/>
  <c r="H26" i="1" l="1"/>
  <c r="H30" i="1"/>
  <c r="H31" i="1" s="1"/>
  <c r="N13" i="1"/>
</calcChain>
</file>

<file path=xl/sharedStrings.xml><?xml version="1.0" encoding="utf-8"?>
<sst xmlns="http://schemas.openxmlformats.org/spreadsheetml/2006/main" count="113" uniqueCount="37">
  <si>
    <t>Supplementary Data</t>
  </si>
  <si>
    <t>NETSCOUT SYSTEMS, INC.</t>
  </si>
  <si>
    <t>(In thousands)</t>
  </si>
  <si>
    <t>(Unaudited)</t>
  </si>
  <si>
    <t>Q1 FY18</t>
  </si>
  <si>
    <t>Q2 FY18</t>
  </si>
  <si>
    <t>Q3 FY18</t>
  </si>
  <si>
    <t>Q4 FY18</t>
  </si>
  <si>
    <t>Q1 as Reported</t>
  </si>
  <si>
    <t>Q1 as Reclassified</t>
  </si>
  <si>
    <t>Q2 as Reported</t>
  </si>
  <si>
    <t>Q2 as Reclassified</t>
  </si>
  <si>
    <t>Q3 as Reported</t>
  </si>
  <si>
    <t>Q3 as Reclassified</t>
  </si>
  <si>
    <t>Q4 as Reported</t>
  </si>
  <si>
    <t>Q4 as Reclassified</t>
  </si>
  <si>
    <t>Revenue:</t>
  </si>
  <si>
    <t xml:space="preserve">   </t>
  </si>
  <si>
    <t>Product</t>
  </si>
  <si>
    <t>Service</t>
  </si>
  <si>
    <t xml:space="preserve">     </t>
  </si>
  <si>
    <t xml:space="preserve"> Total GAAP revenue</t>
  </si>
  <si>
    <t>Cost of revenue:</t>
  </si>
  <si>
    <t xml:space="preserve">       </t>
  </si>
  <si>
    <t>Total GAAP cost of revenue</t>
  </si>
  <si>
    <t>FY18</t>
  </si>
  <si>
    <t>YTD as Reported</t>
  </si>
  <si>
    <t>YTD as Reclassified</t>
  </si>
  <si>
    <t xml:space="preserve"> Total non-GAAP revenue</t>
  </si>
  <si>
    <t>Total non-GAAP cost of revenue</t>
  </si>
  <si>
    <t>FY17</t>
  </si>
  <si>
    <t>Reconcilation of Reclassification of Product and Service Revenue and Cost of Product and Service Revenue</t>
  </si>
  <si>
    <t>Adjustment</t>
  </si>
  <si>
    <t>FY18 Quarterly Non-GAAP Reclassification</t>
  </si>
  <si>
    <t>FY18 Quarterly GAAP Reclassification</t>
  </si>
  <si>
    <t>FY18 &amp; FY17 Annual GAAP Reclassification</t>
  </si>
  <si>
    <t>FY18 Annual Non-GAAP Reclassification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</si>
</sst>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0" fontId="0" fillId="3" borderId="0" xfId="0" applyFill="1"/>
    <xf numFmtId="0" fontId="5" fillId="0" borderId="0" xfId="0" applyFont="1"/>
    <xf numFmtId="0" fontId="6" fillId="0" borderId="2" xfId="2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/>
    <xf numFmtId="164" fontId="7" fillId="0" borderId="0" xfId="1" applyNumberFormat="1" applyFont="1" applyFill="1"/>
    <xf numFmtId="164" fontId="7" fillId="0" borderId="0" xfId="0" applyNumberFormat="1" applyFont="1" applyFill="1"/>
    <xf numFmtId="164" fontId="7" fillId="0" borderId="3" xfId="1" applyNumberFormat="1" applyFont="1" applyBorder="1"/>
    <xf numFmtId="164" fontId="7" fillId="0" borderId="0" xfId="1" applyNumberFormat="1" applyFont="1" applyBorder="1"/>
    <xf numFmtId="164" fontId="7" fillId="0" borderId="3" xfId="1" applyNumberFormat="1" applyFont="1" applyFill="1" applyBorder="1"/>
    <xf numFmtId="0" fontId="0" fillId="0" borderId="0" xfId="0" applyFill="1"/>
    <xf numFmtId="16" fontId="4" fillId="0" borderId="1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/Historical%20Product%20and%20Service%20Revenue%20and%20Costs%20Adjusted%20for%20ASC%206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F11">
            <v>-6163</v>
          </cell>
          <cell r="L11">
            <v>-6308</v>
          </cell>
          <cell r="R11">
            <v>-6610</v>
          </cell>
          <cell r="X11">
            <v>-6628</v>
          </cell>
        </row>
        <row r="16">
          <cell r="F16">
            <v>-1383</v>
          </cell>
          <cell r="L16">
            <v>-1470</v>
          </cell>
          <cell r="R16">
            <v>-1517</v>
          </cell>
          <cell r="X16">
            <v>-1528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9E75-F5D4-4713-B254-D3BE0CC8F5E4}">
  <dimension ref="A1:AF59"/>
  <sheetViews>
    <sheetView showGridLines="0" tabSelected="1" topLeftCell="A31" workbookViewId="0">
      <selection activeCell="A48" sqref="A48"/>
    </sheetView>
  </sheetViews>
  <sheetFormatPr defaultRowHeight="15" x14ac:dyDescent="0.25"/>
  <cols>
    <col min="1" max="1" width="2.140625" customWidth="1"/>
    <col min="2" max="2" width="2.5703125" customWidth="1"/>
    <col min="3" max="3" width="49.7109375" customWidth="1"/>
    <col min="4" max="4" width="11.28515625" bestFit="1" customWidth="1"/>
    <col min="5" max="5" width="1.140625" customWidth="1"/>
    <col min="6" max="6" width="10.28515625" bestFit="1" customWidth="1"/>
    <col min="7" max="7" width="1.140625" customWidth="1"/>
    <col min="8" max="8" width="11" bestFit="1" customWidth="1"/>
    <col min="9" max="9" width="1.7109375" customWidth="1"/>
    <col min="10" max="10" width="12" customWidth="1"/>
    <col min="11" max="11" width="2" customWidth="1"/>
    <col min="12" max="12" width="10.28515625" bestFit="1" customWidth="1"/>
    <col min="13" max="13" width="1.140625" customWidth="1"/>
    <col min="14" max="14" width="11" bestFit="1" customWidth="1"/>
    <col min="15" max="15" width="1.28515625" customWidth="1"/>
    <col min="16" max="16" width="9.7109375" bestFit="1" customWidth="1"/>
    <col min="17" max="17" width="1" customWidth="1"/>
    <col min="18" max="18" width="10.28515625" bestFit="1" customWidth="1"/>
    <col min="19" max="19" width="1.28515625" customWidth="1"/>
    <col min="20" max="20" width="11" bestFit="1" customWidth="1"/>
    <col min="21" max="21" width="1.85546875" customWidth="1"/>
    <col min="22" max="22" width="9.7109375" bestFit="1" customWidth="1"/>
    <col min="23" max="23" width="1.5703125" customWidth="1"/>
    <col min="24" max="24" width="10.28515625" bestFit="1" customWidth="1"/>
    <col min="25" max="25" width="1.140625" customWidth="1"/>
    <col min="26" max="26" width="11" customWidth="1"/>
    <col min="27" max="27" width="1.42578125" customWidth="1"/>
    <col min="28" max="28" width="11.28515625" bestFit="1" customWidth="1"/>
    <col min="29" max="29" width="2.28515625" customWidth="1"/>
    <col min="30" max="30" width="10.28515625" bestFit="1" customWidth="1"/>
    <col min="31" max="31" width="1.140625" customWidth="1"/>
    <col min="32" max="32" width="11.28515625" bestFit="1" customWidth="1"/>
  </cols>
  <sheetData>
    <row r="1" spans="1:32" ht="15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3"/>
      <c r="AB1" s="23"/>
      <c r="AC1" s="23"/>
      <c r="AD1" s="23"/>
      <c r="AE1" s="23"/>
      <c r="AF1" s="23"/>
    </row>
    <row r="3" spans="1:32" s="1" customFormat="1" ht="15.7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32" s="2" customFormat="1" ht="12.75" customHeight="1" x14ac:dyDescent="0.25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4"/>
      <c r="AB4" s="24"/>
      <c r="AC4" s="24"/>
      <c r="AD4" s="24"/>
      <c r="AE4" s="24"/>
      <c r="AF4" s="24"/>
    </row>
    <row r="5" spans="1:32" ht="12.7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5"/>
      <c r="AB5" s="25"/>
      <c r="AC5" s="25"/>
      <c r="AD5" s="25"/>
      <c r="AE5" s="25"/>
      <c r="AF5" s="25"/>
    </row>
    <row r="6" spans="1:32" ht="12.7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5"/>
      <c r="AB6" s="25"/>
      <c r="AC6" s="25"/>
      <c r="AD6" s="25"/>
      <c r="AE6" s="25"/>
      <c r="AF6" s="25"/>
    </row>
    <row r="8" spans="1:32" x14ac:dyDescent="0.25">
      <c r="A8" s="3" t="s">
        <v>34</v>
      </c>
      <c r="D8" s="17" t="s">
        <v>4</v>
      </c>
      <c r="E8" s="17"/>
      <c r="F8" s="17"/>
      <c r="G8" s="17"/>
      <c r="H8" s="17"/>
      <c r="J8" s="17" t="s">
        <v>5</v>
      </c>
      <c r="K8" s="17"/>
      <c r="L8" s="17"/>
      <c r="M8" s="17"/>
      <c r="N8" s="17"/>
      <c r="P8" s="17" t="s">
        <v>6</v>
      </c>
      <c r="Q8" s="17"/>
      <c r="R8" s="17"/>
      <c r="S8" s="17"/>
      <c r="T8" s="17"/>
      <c r="V8" s="17" t="s">
        <v>7</v>
      </c>
      <c r="W8" s="17"/>
      <c r="X8" s="17"/>
      <c r="Y8" s="17"/>
      <c r="Z8" s="17"/>
    </row>
    <row r="9" spans="1:32" ht="24.75" x14ac:dyDescent="0.25">
      <c r="D9" s="4" t="s">
        <v>8</v>
      </c>
      <c r="E9" s="5"/>
      <c r="F9" s="6" t="s">
        <v>32</v>
      </c>
      <c r="H9" s="6" t="s">
        <v>9</v>
      </c>
      <c r="J9" s="4" t="s">
        <v>10</v>
      </c>
      <c r="K9" s="5"/>
      <c r="L9" s="6" t="s">
        <v>32</v>
      </c>
      <c r="N9" s="6" t="s">
        <v>11</v>
      </c>
      <c r="P9" s="4" t="s">
        <v>12</v>
      </c>
      <c r="Q9" s="5"/>
      <c r="R9" s="6" t="s">
        <v>32</v>
      </c>
      <c r="T9" s="6" t="s">
        <v>13</v>
      </c>
      <c r="V9" s="4" t="s">
        <v>14</v>
      </c>
      <c r="W9" s="5"/>
      <c r="X9" s="6" t="s">
        <v>32</v>
      </c>
      <c r="Z9" s="6" t="s">
        <v>15</v>
      </c>
    </row>
    <row r="10" spans="1:32" x14ac:dyDescent="0.25">
      <c r="A10" s="7" t="s">
        <v>16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32" x14ac:dyDescent="0.25">
      <c r="A11" s="7" t="s">
        <v>17</v>
      </c>
      <c r="B11" s="7" t="s">
        <v>18</v>
      </c>
      <c r="C11" s="7"/>
      <c r="D11" s="9">
        <v>114822</v>
      </c>
      <c r="E11" s="10"/>
      <c r="F11" s="9">
        <v>-6163</v>
      </c>
      <c r="G11" s="10"/>
      <c r="H11" s="9">
        <f>SUM(D11:F11)</f>
        <v>108659</v>
      </c>
      <c r="I11" s="10"/>
      <c r="J11" s="9">
        <v>149281</v>
      </c>
      <c r="K11" s="10"/>
      <c r="L11" s="9">
        <v>-6308</v>
      </c>
      <c r="M11" s="10"/>
      <c r="N11" s="9">
        <f>SUM(J11:L11)</f>
        <v>142973</v>
      </c>
      <c r="O11" s="10"/>
      <c r="P11" s="11">
        <v>153179</v>
      </c>
      <c r="Q11" s="10"/>
      <c r="R11" s="9">
        <v>-6610</v>
      </c>
      <c r="S11" s="10"/>
      <c r="T11" s="9">
        <f>SUM(P11:R11)</f>
        <v>146569</v>
      </c>
      <c r="U11" s="10"/>
      <c r="V11" s="9">
        <v>128845</v>
      </c>
      <c r="W11" s="10"/>
      <c r="X11" s="9">
        <v>-6628</v>
      </c>
      <c r="Y11" s="10"/>
      <c r="Z11" s="9">
        <f>SUM(V11:X11)</f>
        <v>122217</v>
      </c>
      <c r="AA11" s="10"/>
    </row>
    <row r="12" spans="1:32" x14ac:dyDescent="0.25">
      <c r="A12" s="7" t="s">
        <v>17</v>
      </c>
      <c r="B12" s="7" t="s">
        <v>19</v>
      </c>
      <c r="C12" s="7"/>
      <c r="D12" s="10">
        <v>110934</v>
      </c>
      <c r="E12" s="10"/>
      <c r="F12" s="10">
        <v>6163</v>
      </c>
      <c r="G12" s="10"/>
      <c r="H12" s="10">
        <f>SUM(D12:F12)</f>
        <v>117097</v>
      </c>
      <c r="I12" s="10"/>
      <c r="J12" s="10">
        <v>107582</v>
      </c>
      <c r="K12" s="10"/>
      <c r="L12" s="10">
        <f>-L11</f>
        <v>6308</v>
      </c>
      <c r="M12" s="10"/>
      <c r="N12" s="10">
        <f>SUM(J12:L12)</f>
        <v>113890</v>
      </c>
      <c r="O12" s="10"/>
      <c r="P12" s="12">
        <v>115765</v>
      </c>
      <c r="Q12" s="10"/>
      <c r="R12" s="10">
        <f>-R11</f>
        <v>6610</v>
      </c>
      <c r="S12" s="10"/>
      <c r="T12" s="10">
        <f>SUM(P12:R12)</f>
        <v>122375</v>
      </c>
      <c r="U12" s="10"/>
      <c r="V12" s="10">
        <v>106379</v>
      </c>
      <c r="W12" s="10"/>
      <c r="X12" s="10">
        <f>-X11</f>
        <v>6628</v>
      </c>
      <c r="Y12" s="10"/>
      <c r="Z12" s="10">
        <f>SUM(V12:X12)</f>
        <v>113007</v>
      </c>
      <c r="AA12" s="10"/>
    </row>
    <row r="13" spans="1:32" ht="15.75" thickBot="1" x14ac:dyDescent="0.3">
      <c r="A13" s="7" t="s">
        <v>20</v>
      </c>
      <c r="B13" s="7"/>
      <c r="C13" s="7" t="s">
        <v>21</v>
      </c>
      <c r="D13" s="13">
        <f>SUM(D11:D12)</f>
        <v>225756</v>
      </c>
      <c r="E13" s="10"/>
      <c r="F13" s="13">
        <f>SUM(F11:F12)</f>
        <v>0</v>
      </c>
      <c r="G13" s="10"/>
      <c r="H13" s="13">
        <f>SUM(H11:H12)</f>
        <v>225756</v>
      </c>
      <c r="I13" s="10"/>
      <c r="J13" s="13">
        <f>SUM(J11:J12)</f>
        <v>256863</v>
      </c>
      <c r="K13" s="10"/>
      <c r="L13" s="13">
        <f>SUM(L11:L12)</f>
        <v>0</v>
      </c>
      <c r="M13" s="10"/>
      <c r="N13" s="13">
        <f>SUM(N11:N12)</f>
        <v>256863</v>
      </c>
      <c r="O13" s="10"/>
      <c r="P13" s="13">
        <f>SUM(P11:P12)</f>
        <v>268944</v>
      </c>
      <c r="Q13" s="10"/>
      <c r="R13" s="13">
        <f>SUM(R11:R12)</f>
        <v>0</v>
      </c>
      <c r="S13" s="10"/>
      <c r="T13" s="13">
        <f>SUM(T11:T12)</f>
        <v>268944</v>
      </c>
      <c r="U13" s="10"/>
      <c r="V13" s="13">
        <f>SUM(V11:V12)</f>
        <v>235224</v>
      </c>
      <c r="W13" s="10"/>
      <c r="X13" s="13">
        <f>SUM(X11:X12)</f>
        <v>0</v>
      </c>
      <c r="Y13" s="10"/>
      <c r="Z13" s="13">
        <f>SUM(Z11:Z12)</f>
        <v>235224</v>
      </c>
      <c r="AA13" s="10"/>
    </row>
    <row r="14" spans="1:3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32" x14ac:dyDescent="0.25">
      <c r="A15" s="7" t="s">
        <v>22</v>
      </c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32" ht="12.75" customHeight="1" x14ac:dyDescent="0.25">
      <c r="A16" s="7" t="s">
        <v>20</v>
      </c>
      <c r="B16" s="18" t="s">
        <v>18</v>
      </c>
      <c r="C16" s="18"/>
      <c r="D16" s="9">
        <v>37845</v>
      </c>
      <c r="E16" s="10"/>
      <c r="F16" s="9">
        <v>-1383</v>
      </c>
      <c r="G16" s="10"/>
      <c r="H16" s="9">
        <f>SUM(D16:F16)</f>
        <v>36462</v>
      </c>
      <c r="I16" s="10"/>
      <c r="J16" s="9">
        <v>45841</v>
      </c>
      <c r="K16" s="10"/>
      <c r="L16" s="9">
        <v>-1470</v>
      </c>
      <c r="M16" s="10"/>
      <c r="N16" s="9">
        <f>J16+L16</f>
        <v>44371</v>
      </c>
      <c r="O16" s="10"/>
      <c r="P16" s="9">
        <v>41327</v>
      </c>
      <c r="Q16" s="10"/>
      <c r="R16" s="9">
        <v>-1517</v>
      </c>
      <c r="S16" s="10"/>
      <c r="T16" s="9">
        <f>P16+R16</f>
        <v>39810</v>
      </c>
      <c r="U16" s="10"/>
      <c r="V16" s="9">
        <v>39513</v>
      </c>
      <c r="W16" s="10"/>
      <c r="X16" s="9">
        <v>-1528</v>
      </c>
      <c r="Y16" s="10"/>
      <c r="Z16" s="9">
        <f>V16+X16</f>
        <v>37985</v>
      </c>
      <c r="AA16" s="10"/>
    </row>
    <row r="17" spans="1:32" ht="12.75" customHeight="1" x14ac:dyDescent="0.25">
      <c r="A17" s="7" t="s">
        <v>20</v>
      </c>
      <c r="B17" s="18" t="s">
        <v>19</v>
      </c>
      <c r="C17" s="18"/>
      <c r="D17" s="10">
        <v>28717</v>
      </c>
      <c r="E17" s="10"/>
      <c r="F17" s="10">
        <f>-F16</f>
        <v>1383</v>
      </c>
      <c r="G17" s="10"/>
      <c r="H17" s="10">
        <f>SUM(D17:F17)</f>
        <v>30100</v>
      </c>
      <c r="I17" s="10"/>
      <c r="J17" s="10">
        <v>28402</v>
      </c>
      <c r="K17" s="10"/>
      <c r="L17" s="10">
        <v>1470</v>
      </c>
      <c r="M17" s="10"/>
      <c r="N17" s="9">
        <f>J17+L17</f>
        <v>29872</v>
      </c>
      <c r="O17" s="10"/>
      <c r="P17" s="10">
        <v>23182</v>
      </c>
      <c r="Q17" s="10"/>
      <c r="R17" s="10">
        <v>1517</v>
      </c>
      <c r="S17" s="10"/>
      <c r="T17" s="9">
        <f>P17+R17</f>
        <v>24699</v>
      </c>
      <c r="U17" s="10"/>
      <c r="V17" s="10">
        <v>27078</v>
      </c>
      <c r="W17" s="10"/>
      <c r="X17" s="10">
        <f>-X16</f>
        <v>1528</v>
      </c>
      <c r="Y17" s="10"/>
      <c r="Z17" s="9">
        <f>V17+X17</f>
        <v>28606</v>
      </c>
      <c r="AA17" s="10"/>
    </row>
    <row r="18" spans="1:32" ht="15" customHeight="1" thickBot="1" x14ac:dyDescent="0.3">
      <c r="A18" s="7" t="s">
        <v>23</v>
      </c>
      <c r="B18" s="7"/>
      <c r="C18" s="7" t="s">
        <v>24</v>
      </c>
      <c r="D18" s="13">
        <f>SUM(D16:D17)</f>
        <v>66562</v>
      </c>
      <c r="E18" s="10"/>
      <c r="F18" s="13">
        <f>SUM(F16:F17)</f>
        <v>0</v>
      </c>
      <c r="G18" s="10"/>
      <c r="H18" s="13">
        <f>SUM(H16:H17)</f>
        <v>66562</v>
      </c>
      <c r="I18" s="10"/>
      <c r="J18" s="13">
        <f>SUM(J16:J17)</f>
        <v>74243</v>
      </c>
      <c r="K18" s="10"/>
      <c r="L18" s="13">
        <f>SUM(L16:L17)</f>
        <v>0</v>
      </c>
      <c r="M18" s="10"/>
      <c r="N18" s="13">
        <f>SUM(N16:N17)</f>
        <v>74243</v>
      </c>
      <c r="O18" s="10"/>
      <c r="P18" s="13">
        <f>SUM(P16:P17)</f>
        <v>64509</v>
      </c>
      <c r="Q18" s="10"/>
      <c r="R18" s="13">
        <f>SUM(R16:R17)</f>
        <v>0</v>
      </c>
      <c r="S18" s="10"/>
      <c r="T18" s="13">
        <f>SUM(T16:T17)</f>
        <v>64509</v>
      </c>
      <c r="U18" s="10"/>
      <c r="V18" s="13">
        <f>SUM(V16:V17)</f>
        <v>66591</v>
      </c>
      <c r="W18" s="10"/>
      <c r="X18" s="13">
        <f>SUM(X16:X17)</f>
        <v>0</v>
      </c>
      <c r="Y18" s="10"/>
      <c r="Z18" s="13">
        <f>SUM(Z16:Z17)</f>
        <v>66591</v>
      </c>
      <c r="AA18" s="10"/>
    </row>
    <row r="19" spans="1:32" ht="15" customHeight="1" x14ac:dyDescent="0.25">
      <c r="A19" s="7"/>
      <c r="B19" s="7"/>
      <c r="C19" s="7"/>
      <c r="D19" s="14"/>
      <c r="E19" s="10"/>
      <c r="F19" s="14"/>
      <c r="G19" s="10"/>
      <c r="H19" s="14"/>
      <c r="I19" s="10"/>
      <c r="J19" s="14"/>
      <c r="K19" s="10"/>
      <c r="L19" s="14"/>
      <c r="M19" s="10"/>
      <c r="N19" s="14"/>
      <c r="O19" s="10"/>
      <c r="P19" s="14"/>
      <c r="Q19" s="10"/>
      <c r="R19" s="14"/>
      <c r="S19" s="10"/>
      <c r="T19" s="14"/>
      <c r="U19" s="10"/>
      <c r="V19" s="14"/>
      <c r="W19" s="10"/>
      <c r="X19" s="14"/>
      <c r="Y19" s="10"/>
      <c r="Z19" s="14"/>
      <c r="AA19" s="10"/>
      <c r="AB19" s="14"/>
      <c r="AC19" s="10"/>
      <c r="AD19" s="14"/>
      <c r="AE19" s="10"/>
      <c r="AF19" s="14"/>
    </row>
    <row r="20" spans="1:32" ht="15" customHeight="1" x14ac:dyDescent="0.25">
      <c r="A20" s="7"/>
      <c r="B20" s="7"/>
      <c r="C20" s="7"/>
      <c r="D20" s="14"/>
      <c r="E20" s="10"/>
      <c r="F20" s="14"/>
      <c r="G20" s="10"/>
      <c r="H20" s="14"/>
      <c r="I20" s="10"/>
      <c r="J20" s="14"/>
      <c r="K20" s="10"/>
      <c r="L20" s="14"/>
      <c r="M20" s="10"/>
      <c r="N20" s="14"/>
      <c r="O20" s="10"/>
      <c r="P20" s="14"/>
      <c r="Q20" s="10"/>
      <c r="R20" s="14"/>
      <c r="S20" s="10"/>
      <c r="T20" s="14"/>
      <c r="U20" s="10"/>
      <c r="V20" s="14"/>
      <c r="W20" s="10"/>
      <c r="X20" s="14"/>
      <c r="Y20" s="10"/>
      <c r="Z20" s="14"/>
      <c r="AA20" s="10"/>
      <c r="AB20" s="14"/>
      <c r="AC20" s="10"/>
      <c r="AD20" s="14"/>
      <c r="AE20" s="10"/>
      <c r="AF20" s="14"/>
    </row>
    <row r="21" spans="1:32" ht="15" customHeight="1" x14ac:dyDescent="0.25">
      <c r="A21" s="3" t="s">
        <v>35</v>
      </c>
      <c r="D21" s="17" t="s">
        <v>25</v>
      </c>
      <c r="E21" s="17"/>
      <c r="F21" s="17"/>
      <c r="G21" s="17"/>
      <c r="H21" s="17"/>
      <c r="I21" s="10"/>
      <c r="J21" s="17" t="s">
        <v>30</v>
      </c>
      <c r="K21" s="17"/>
      <c r="L21" s="17"/>
      <c r="M21" s="17"/>
      <c r="N21" s="17"/>
      <c r="O21" s="10"/>
      <c r="P21" s="14"/>
      <c r="Q21" s="10"/>
      <c r="R21" s="14"/>
      <c r="S21" s="10"/>
      <c r="T21" s="14"/>
      <c r="U21" s="10"/>
      <c r="V21" s="14"/>
      <c r="W21" s="10"/>
      <c r="X21" s="14"/>
      <c r="Y21" s="10"/>
      <c r="Z21" s="14"/>
      <c r="AA21" s="10"/>
      <c r="AB21" s="14"/>
      <c r="AC21" s="10"/>
      <c r="AD21" s="14"/>
      <c r="AE21" s="10"/>
      <c r="AF21" s="14"/>
    </row>
    <row r="22" spans="1:32" ht="15" customHeight="1" x14ac:dyDescent="0.25">
      <c r="D22" s="4" t="s">
        <v>26</v>
      </c>
      <c r="E22" s="5"/>
      <c r="F22" s="6" t="s">
        <v>32</v>
      </c>
      <c r="H22" s="6" t="s">
        <v>27</v>
      </c>
      <c r="I22" s="10"/>
      <c r="J22" s="4" t="s">
        <v>26</v>
      </c>
      <c r="K22" s="5"/>
      <c r="L22" s="6" t="s">
        <v>32</v>
      </c>
      <c r="N22" s="6" t="s">
        <v>27</v>
      </c>
      <c r="O22" s="10"/>
      <c r="P22" s="14"/>
      <c r="Q22" s="10"/>
      <c r="R22" s="14"/>
      <c r="S22" s="10"/>
      <c r="T22" s="14"/>
      <c r="U22" s="10"/>
      <c r="V22" s="14"/>
      <c r="W22" s="10"/>
      <c r="X22" s="14"/>
      <c r="Y22" s="10"/>
      <c r="Z22" s="14"/>
      <c r="AA22" s="10"/>
      <c r="AB22" s="14"/>
      <c r="AC22" s="10"/>
      <c r="AD22" s="14"/>
      <c r="AE22" s="10"/>
      <c r="AF22" s="14"/>
    </row>
    <row r="23" spans="1:32" ht="15" customHeight="1" x14ac:dyDescent="0.25">
      <c r="A23" s="7" t="s">
        <v>16</v>
      </c>
      <c r="B23" s="7"/>
      <c r="C23" s="7"/>
      <c r="D23" s="8"/>
      <c r="E23" s="8"/>
      <c r="F23" s="8"/>
      <c r="G23" s="8"/>
      <c r="H23" s="8"/>
      <c r="I23" s="10"/>
      <c r="J23" s="8"/>
      <c r="K23" s="8"/>
      <c r="L23" s="8"/>
      <c r="M23" s="8"/>
      <c r="N23" s="8"/>
      <c r="O23" s="10"/>
      <c r="P23" s="14"/>
      <c r="Q23" s="10"/>
      <c r="R23" s="14"/>
      <c r="S23" s="10"/>
      <c r="T23" s="14"/>
      <c r="U23" s="10"/>
      <c r="V23" s="14"/>
      <c r="W23" s="10"/>
      <c r="X23" s="14"/>
      <c r="Y23" s="10"/>
      <c r="Z23" s="14"/>
      <c r="AA23" s="10"/>
      <c r="AB23" s="14"/>
      <c r="AC23" s="10"/>
      <c r="AD23" s="14"/>
      <c r="AE23" s="10"/>
      <c r="AF23" s="14"/>
    </row>
    <row r="24" spans="1:32" ht="15" customHeight="1" x14ac:dyDescent="0.25">
      <c r="A24" s="7" t="s">
        <v>17</v>
      </c>
      <c r="B24" s="7" t="s">
        <v>18</v>
      </c>
      <c r="C24" s="7"/>
      <c r="D24" s="9">
        <f>D11+J11+P11+V11</f>
        <v>546127</v>
      </c>
      <c r="E24" s="10"/>
      <c r="F24" s="9">
        <f>F11+L11+R11+X11</f>
        <v>-25709</v>
      </c>
      <c r="G24" s="10"/>
      <c r="H24" s="9">
        <f>H11+N11+T11+Z11</f>
        <v>520418</v>
      </c>
      <c r="I24" s="10"/>
      <c r="J24" s="9">
        <v>735531</v>
      </c>
      <c r="K24" s="10"/>
      <c r="L24" s="9">
        <v>-20127</v>
      </c>
      <c r="M24" s="10"/>
      <c r="N24" s="9">
        <v>715404</v>
      </c>
      <c r="O24" s="10"/>
      <c r="P24" s="14"/>
      <c r="Q24" s="10"/>
      <c r="R24" s="14"/>
      <c r="S24" s="10"/>
      <c r="T24" s="14"/>
      <c r="U24" s="10"/>
      <c r="V24" s="14"/>
      <c r="W24" s="10"/>
      <c r="X24" s="14"/>
      <c r="Y24" s="10"/>
      <c r="Z24" s="14"/>
      <c r="AA24" s="10"/>
      <c r="AB24" s="14"/>
      <c r="AC24" s="10"/>
      <c r="AD24" s="14"/>
      <c r="AE24" s="10"/>
      <c r="AF24" s="14"/>
    </row>
    <row r="25" spans="1:32" ht="15" customHeight="1" x14ac:dyDescent="0.25">
      <c r="A25" s="7" t="s">
        <v>17</v>
      </c>
      <c r="B25" s="7" t="s">
        <v>19</v>
      </c>
      <c r="C25" s="7"/>
      <c r="D25" s="10">
        <f>D12+J12+P12+V12</f>
        <v>440660</v>
      </c>
      <c r="E25" s="10"/>
      <c r="F25" s="10">
        <f>F12+L12+R12+X12</f>
        <v>25709</v>
      </c>
      <c r="G25" s="10"/>
      <c r="H25" s="10">
        <f>H12+N12+T12+Z12</f>
        <v>466369</v>
      </c>
      <c r="I25" s="10"/>
      <c r="J25" s="10">
        <v>426581</v>
      </c>
      <c r="K25" s="10"/>
      <c r="L25" s="10">
        <v>20127</v>
      </c>
      <c r="M25" s="10"/>
      <c r="N25" s="10">
        <v>446708</v>
      </c>
      <c r="O25" s="10"/>
      <c r="P25" s="14"/>
      <c r="Q25" s="10"/>
      <c r="R25" s="14"/>
      <c r="S25" s="10"/>
      <c r="T25" s="14"/>
      <c r="U25" s="10"/>
      <c r="V25" s="14"/>
      <c r="W25" s="10"/>
      <c r="X25" s="14"/>
      <c r="Y25" s="10"/>
      <c r="Z25" s="14"/>
      <c r="AA25" s="10"/>
      <c r="AB25" s="14"/>
      <c r="AC25" s="10"/>
      <c r="AD25" s="14"/>
      <c r="AE25" s="10"/>
      <c r="AF25" s="14"/>
    </row>
    <row r="26" spans="1:32" ht="15" customHeight="1" thickBot="1" x14ac:dyDescent="0.3">
      <c r="A26" s="7" t="s">
        <v>20</v>
      </c>
      <c r="B26" s="7"/>
      <c r="C26" s="7" t="s">
        <v>21</v>
      </c>
      <c r="D26" s="13">
        <f>SUM(D24:D25)</f>
        <v>986787</v>
      </c>
      <c r="E26" s="10"/>
      <c r="F26" s="13">
        <f>SUM(F24:F25)</f>
        <v>0</v>
      </c>
      <c r="G26" s="10"/>
      <c r="H26" s="13">
        <f>SUM(H24:H25)</f>
        <v>986787</v>
      </c>
      <c r="I26" s="10"/>
      <c r="J26" s="13">
        <v>1162112</v>
      </c>
      <c r="K26" s="10"/>
      <c r="L26" s="13">
        <v>0</v>
      </c>
      <c r="M26" s="10"/>
      <c r="N26" s="13">
        <v>1162112</v>
      </c>
      <c r="O26" s="10"/>
      <c r="P26" s="14"/>
      <c r="Q26" s="10"/>
      <c r="R26" s="14"/>
      <c r="S26" s="10"/>
      <c r="T26" s="14"/>
      <c r="U26" s="10"/>
      <c r="V26" s="14"/>
      <c r="W26" s="10"/>
      <c r="X26" s="14"/>
      <c r="Y26" s="10"/>
      <c r="Z26" s="14"/>
      <c r="AA26" s="10"/>
      <c r="AB26" s="14"/>
      <c r="AC26" s="10"/>
      <c r="AD26" s="14"/>
      <c r="AE26" s="10"/>
      <c r="AF26" s="14"/>
    </row>
    <row r="27" spans="1:32" ht="15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10"/>
      <c r="P27" s="14"/>
      <c r="Q27" s="10"/>
      <c r="R27" s="14"/>
      <c r="S27" s="10"/>
      <c r="T27" s="14"/>
      <c r="U27" s="10"/>
      <c r="V27" s="14"/>
      <c r="W27" s="10"/>
      <c r="X27" s="14"/>
      <c r="Y27" s="10"/>
      <c r="Z27" s="14"/>
      <c r="AA27" s="10"/>
      <c r="AB27" s="14"/>
      <c r="AC27" s="10"/>
      <c r="AD27" s="14"/>
      <c r="AE27" s="10"/>
      <c r="AF27" s="14"/>
    </row>
    <row r="28" spans="1:32" ht="15" customHeight="1" x14ac:dyDescent="0.25">
      <c r="A28" s="7" t="s">
        <v>22</v>
      </c>
      <c r="B28" s="7"/>
      <c r="C28" s="7"/>
      <c r="D28" s="8"/>
      <c r="E28" s="8"/>
      <c r="F28" s="8"/>
      <c r="G28" s="8"/>
      <c r="H28" s="8"/>
      <c r="I28" s="10"/>
      <c r="J28" s="8"/>
      <c r="K28" s="8"/>
      <c r="L28" s="8"/>
      <c r="M28" s="8"/>
      <c r="N28" s="8"/>
      <c r="O28" s="10"/>
      <c r="P28" s="14"/>
      <c r="Q28" s="10"/>
      <c r="R28" s="14"/>
      <c r="S28" s="10"/>
      <c r="T28" s="14"/>
      <c r="U28" s="10"/>
      <c r="V28" s="14"/>
      <c r="W28" s="10"/>
      <c r="X28" s="14"/>
      <c r="Y28" s="10"/>
      <c r="Z28" s="14"/>
      <c r="AA28" s="10"/>
      <c r="AB28" s="14"/>
      <c r="AC28" s="10"/>
      <c r="AD28" s="14"/>
      <c r="AE28" s="10"/>
      <c r="AF28" s="14"/>
    </row>
    <row r="29" spans="1:32" ht="15" customHeight="1" x14ac:dyDescent="0.25">
      <c r="A29" s="7" t="s">
        <v>20</v>
      </c>
      <c r="B29" s="18" t="s">
        <v>18</v>
      </c>
      <c r="C29" s="18"/>
      <c r="D29" s="9">
        <f>D16+J16+P16+V16</f>
        <v>164526</v>
      </c>
      <c r="E29" s="10"/>
      <c r="F29" s="9">
        <f>F16+L16+R16+X16</f>
        <v>-5898</v>
      </c>
      <c r="G29" s="10"/>
      <c r="H29" s="9">
        <f>H16+N16+T16+Z16</f>
        <v>158628</v>
      </c>
      <c r="I29" s="10"/>
      <c r="J29" s="9">
        <v>238003</v>
      </c>
      <c r="K29" s="10"/>
      <c r="L29" s="9">
        <v>-4728</v>
      </c>
      <c r="M29" s="10"/>
      <c r="N29" s="9">
        <v>233275</v>
      </c>
      <c r="O29" s="10"/>
      <c r="P29" s="14"/>
      <c r="Q29" s="10"/>
      <c r="R29" s="14"/>
      <c r="S29" s="10"/>
      <c r="T29" s="14"/>
      <c r="U29" s="10"/>
      <c r="V29" s="14"/>
      <c r="W29" s="10"/>
      <c r="X29" s="14"/>
      <c r="Y29" s="10"/>
      <c r="Z29" s="14"/>
      <c r="AA29" s="10"/>
      <c r="AB29" s="14"/>
      <c r="AC29" s="10"/>
      <c r="AD29" s="14"/>
      <c r="AE29" s="10"/>
      <c r="AF29" s="14"/>
    </row>
    <row r="30" spans="1:32" ht="15" customHeight="1" x14ac:dyDescent="0.25">
      <c r="A30" s="7" t="s">
        <v>20</v>
      </c>
      <c r="B30" s="18" t="s">
        <v>19</v>
      </c>
      <c r="C30" s="18"/>
      <c r="D30" s="10">
        <f>D17+J17+P17+V17</f>
        <v>107379</v>
      </c>
      <c r="E30" s="10"/>
      <c r="F30" s="10">
        <f>F17+L17+R17+X17</f>
        <v>5898</v>
      </c>
      <c r="G30" s="10"/>
      <c r="H30" s="10">
        <f>H17+N17+T17+Z17</f>
        <v>113277</v>
      </c>
      <c r="I30" s="10"/>
      <c r="J30" s="10">
        <v>108136</v>
      </c>
      <c r="K30" s="10"/>
      <c r="L30" s="10">
        <v>4728</v>
      </c>
      <c r="M30" s="10"/>
      <c r="N30" s="10">
        <v>112864</v>
      </c>
      <c r="O30" s="10"/>
      <c r="P30" s="14"/>
      <c r="Q30" s="10"/>
      <c r="R30" s="14"/>
      <c r="S30" s="10"/>
      <c r="T30" s="14"/>
      <c r="U30" s="10"/>
      <c r="V30" s="14"/>
      <c r="W30" s="10"/>
      <c r="X30" s="14"/>
      <c r="Y30" s="10"/>
      <c r="Z30" s="14"/>
      <c r="AA30" s="10"/>
      <c r="AB30" s="14"/>
      <c r="AC30" s="10"/>
      <c r="AD30" s="14"/>
      <c r="AE30" s="10"/>
      <c r="AF30" s="14"/>
    </row>
    <row r="31" spans="1:32" ht="15" customHeight="1" thickBot="1" x14ac:dyDescent="0.3">
      <c r="A31" s="7" t="s">
        <v>23</v>
      </c>
      <c r="B31" s="7"/>
      <c r="C31" s="7" t="s">
        <v>24</v>
      </c>
      <c r="D31" s="13">
        <f>SUM(D29:D30)</f>
        <v>271905</v>
      </c>
      <c r="E31" s="10"/>
      <c r="F31" s="13">
        <f>SUM(F29:F30)</f>
        <v>0</v>
      </c>
      <c r="G31" s="10"/>
      <c r="H31" s="13">
        <f>SUM(H29:H30)</f>
        <v>271905</v>
      </c>
      <c r="I31" s="10"/>
      <c r="J31" s="13">
        <v>346139</v>
      </c>
      <c r="K31" s="10"/>
      <c r="L31" s="13">
        <v>0</v>
      </c>
      <c r="M31" s="10"/>
      <c r="N31" s="13">
        <v>346139</v>
      </c>
      <c r="O31" s="10"/>
      <c r="P31" s="14"/>
      <c r="Q31" s="10"/>
      <c r="R31" s="14"/>
      <c r="S31" s="10"/>
      <c r="T31" s="14"/>
      <c r="U31" s="10"/>
      <c r="V31" s="14"/>
      <c r="W31" s="10"/>
      <c r="X31" s="14"/>
      <c r="Y31" s="10"/>
      <c r="Z31" s="14"/>
      <c r="AA31" s="10"/>
      <c r="AB31" s="14"/>
      <c r="AC31" s="10"/>
      <c r="AD31" s="14"/>
      <c r="AE31" s="10"/>
      <c r="AF31" s="14"/>
    </row>
    <row r="32" spans="1:32" x14ac:dyDescent="0.25">
      <c r="A32" s="7"/>
      <c r="B32" s="7"/>
      <c r="C32" s="7"/>
      <c r="D32" s="14"/>
      <c r="E32" s="10"/>
      <c r="F32" s="14"/>
      <c r="G32" s="10"/>
      <c r="H32" s="14"/>
      <c r="I32" s="10"/>
      <c r="J32" s="14"/>
      <c r="K32" s="10"/>
      <c r="L32" s="14"/>
      <c r="M32" s="10"/>
      <c r="N32" s="14"/>
      <c r="O32" s="10"/>
      <c r="P32" s="14"/>
      <c r="Q32" s="10"/>
      <c r="R32" s="14"/>
      <c r="S32" s="10"/>
      <c r="T32" s="14"/>
      <c r="U32" s="10"/>
      <c r="V32" s="14"/>
      <c r="W32" s="10"/>
      <c r="X32" s="14"/>
      <c r="Y32" s="10"/>
      <c r="Z32" s="14"/>
      <c r="AA32" s="10"/>
      <c r="AB32" s="14"/>
      <c r="AC32" s="10"/>
      <c r="AD32" s="14"/>
      <c r="AE32" s="10"/>
      <c r="AF32" s="14"/>
    </row>
    <row r="33" spans="1:32" x14ac:dyDescent="0.25">
      <c r="I33" s="10"/>
      <c r="J33" s="14"/>
      <c r="K33" s="10"/>
      <c r="L33" s="14"/>
      <c r="M33" s="10"/>
      <c r="N33" s="14"/>
      <c r="O33" s="10"/>
      <c r="P33" s="14"/>
      <c r="Q33" s="10"/>
      <c r="R33" s="14"/>
      <c r="S33" s="10"/>
      <c r="T33" s="14"/>
      <c r="U33" s="10"/>
      <c r="V33" s="14"/>
      <c r="W33" s="10"/>
      <c r="X33" s="14"/>
      <c r="Y33" s="10"/>
      <c r="Z33" s="14"/>
      <c r="AA33" s="10"/>
      <c r="AB33" s="14"/>
      <c r="AC33" s="10"/>
      <c r="AD33" s="14"/>
      <c r="AE33" s="10"/>
      <c r="AF33" s="14"/>
    </row>
    <row r="34" spans="1:32" x14ac:dyDescent="0.25">
      <c r="A34" s="3" t="s">
        <v>33</v>
      </c>
      <c r="D34" s="17" t="s">
        <v>4</v>
      </c>
      <c r="E34" s="17"/>
      <c r="F34" s="17"/>
      <c r="G34" s="17"/>
      <c r="H34" s="17"/>
      <c r="J34" s="17" t="s">
        <v>5</v>
      </c>
      <c r="K34" s="17"/>
      <c r="L34" s="17"/>
      <c r="M34" s="17"/>
      <c r="N34" s="17"/>
      <c r="P34" s="17" t="s">
        <v>6</v>
      </c>
      <c r="Q34" s="17"/>
      <c r="R34" s="17"/>
      <c r="S34" s="17"/>
      <c r="T34" s="17"/>
      <c r="V34" s="17" t="s">
        <v>7</v>
      </c>
      <c r="W34" s="17"/>
      <c r="X34" s="17"/>
      <c r="Y34" s="17"/>
      <c r="Z34" s="17"/>
    </row>
    <row r="35" spans="1:32" ht="24.75" x14ac:dyDescent="0.25">
      <c r="D35" s="4" t="s">
        <v>8</v>
      </c>
      <c r="E35" s="5"/>
      <c r="F35" s="6" t="s">
        <v>32</v>
      </c>
      <c r="H35" s="6" t="s">
        <v>9</v>
      </c>
      <c r="J35" s="4" t="s">
        <v>10</v>
      </c>
      <c r="K35" s="5"/>
      <c r="L35" s="6" t="s">
        <v>32</v>
      </c>
      <c r="N35" s="6" t="s">
        <v>11</v>
      </c>
      <c r="P35" s="4" t="s">
        <v>12</v>
      </c>
      <c r="Q35" s="5"/>
      <c r="R35" s="6" t="s">
        <v>32</v>
      </c>
      <c r="T35" s="6" t="s">
        <v>13</v>
      </c>
      <c r="V35" s="4" t="s">
        <v>14</v>
      </c>
      <c r="W35" s="5"/>
      <c r="X35" s="6" t="s">
        <v>32</v>
      </c>
      <c r="Z35" s="6" t="s">
        <v>15</v>
      </c>
    </row>
    <row r="36" spans="1:32" x14ac:dyDescent="0.25">
      <c r="A36" s="7" t="s">
        <v>16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32" x14ac:dyDescent="0.25">
      <c r="A37" s="7" t="s">
        <v>17</v>
      </c>
      <c r="B37" s="7" t="s">
        <v>18</v>
      </c>
      <c r="C37" s="7"/>
      <c r="D37" s="9">
        <v>115540</v>
      </c>
      <c r="E37" s="10"/>
      <c r="F37" s="9">
        <f>[1]Sheet1!F11</f>
        <v>-6163</v>
      </c>
      <c r="G37" s="10"/>
      <c r="H37" s="9">
        <f>SUM(D37:F37)</f>
        <v>109377</v>
      </c>
      <c r="I37" s="10"/>
      <c r="J37" s="11">
        <v>150002</v>
      </c>
      <c r="K37" s="12"/>
      <c r="L37" s="11">
        <f>[1]Sheet1!L11</f>
        <v>-6308</v>
      </c>
      <c r="M37" s="12"/>
      <c r="N37" s="11">
        <f>SUM(J37:L37)</f>
        <v>143694</v>
      </c>
      <c r="O37" s="12"/>
      <c r="P37" s="11">
        <v>153901</v>
      </c>
      <c r="Q37" s="12"/>
      <c r="R37" s="11">
        <f>[1]Sheet1!R11</f>
        <v>-6610</v>
      </c>
      <c r="S37" s="12"/>
      <c r="T37" s="11">
        <f>SUM(P37:R37)</f>
        <v>147291</v>
      </c>
      <c r="U37" s="12"/>
      <c r="V37" s="11">
        <v>129757</v>
      </c>
      <c r="W37" s="12"/>
      <c r="X37" s="11">
        <f>[1]Sheet1!X11</f>
        <v>-6628</v>
      </c>
      <c r="Y37" s="12"/>
      <c r="Z37" s="11">
        <f>SUM(V37:X37)</f>
        <v>123129</v>
      </c>
      <c r="AA37" s="12"/>
    </row>
    <row r="38" spans="1:32" x14ac:dyDescent="0.25">
      <c r="A38" s="7" t="s">
        <v>17</v>
      </c>
      <c r="B38" s="7" t="s">
        <v>19</v>
      </c>
      <c r="C38" s="7"/>
      <c r="D38" s="10">
        <v>113309</v>
      </c>
      <c r="E38" s="10"/>
      <c r="F38" s="10">
        <f>-F37</f>
        <v>6163</v>
      </c>
      <c r="G38" s="10"/>
      <c r="H38" s="10">
        <f>SUM(D38:F38)</f>
        <v>119472</v>
      </c>
      <c r="I38" s="10"/>
      <c r="J38" s="12">
        <v>109943</v>
      </c>
      <c r="K38" s="12"/>
      <c r="L38" s="12">
        <f>-L37</f>
        <v>6308</v>
      </c>
      <c r="M38" s="12"/>
      <c r="N38" s="12">
        <f>SUM(J38:L38)</f>
        <v>116251</v>
      </c>
      <c r="O38" s="12"/>
      <c r="P38" s="12">
        <v>118110</v>
      </c>
      <c r="Q38" s="12"/>
      <c r="R38" s="12">
        <f>-R37</f>
        <v>6610</v>
      </c>
      <c r="S38" s="12"/>
      <c r="T38" s="12">
        <f>SUM(P38:R38)</f>
        <v>124720</v>
      </c>
      <c r="U38" s="12"/>
      <c r="V38" s="12">
        <v>108707</v>
      </c>
      <c r="W38" s="12"/>
      <c r="X38" s="12">
        <f>-X37</f>
        <v>6628</v>
      </c>
      <c r="Y38" s="12"/>
      <c r="Z38" s="12">
        <f>SUM(V38:X38)</f>
        <v>115335</v>
      </c>
      <c r="AA38" s="12"/>
    </row>
    <row r="39" spans="1:32" ht="15.75" thickBot="1" x14ac:dyDescent="0.3">
      <c r="A39" s="7" t="s">
        <v>20</v>
      </c>
      <c r="B39" s="7"/>
      <c r="C39" s="7" t="s">
        <v>28</v>
      </c>
      <c r="D39" s="13">
        <f>SUM(D37:D38)</f>
        <v>228849</v>
      </c>
      <c r="E39" s="10"/>
      <c r="F39" s="13">
        <f>SUM(F37:F38)</f>
        <v>0</v>
      </c>
      <c r="G39" s="10"/>
      <c r="H39" s="13">
        <f>SUM(H37:H38)</f>
        <v>228849</v>
      </c>
      <c r="I39" s="10"/>
      <c r="J39" s="15">
        <f>SUM(J37:J38)</f>
        <v>259945</v>
      </c>
      <c r="K39" s="12"/>
      <c r="L39" s="15">
        <f>SUM(L37:L38)</f>
        <v>0</v>
      </c>
      <c r="M39" s="12"/>
      <c r="N39" s="15">
        <f>SUM(N37:N38)</f>
        <v>259945</v>
      </c>
      <c r="O39" s="12"/>
      <c r="P39" s="15">
        <f>SUM(P37:P38)</f>
        <v>272011</v>
      </c>
      <c r="Q39" s="12"/>
      <c r="R39" s="15">
        <f>SUM(R37:R38)</f>
        <v>0</v>
      </c>
      <c r="S39" s="12"/>
      <c r="T39" s="15">
        <f>SUM(T37:T38)</f>
        <v>272011</v>
      </c>
      <c r="U39" s="12"/>
      <c r="V39" s="15">
        <f>SUM(V37:V38)</f>
        <v>238464</v>
      </c>
      <c r="W39" s="12"/>
      <c r="X39" s="15">
        <f>SUM(X37:X38)</f>
        <v>0</v>
      </c>
      <c r="Y39" s="12"/>
      <c r="Z39" s="15">
        <f>SUM(Z37:Z38)</f>
        <v>238464</v>
      </c>
      <c r="AA39" s="12"/>
    </row>
    <row r="40" spans="1:32" x14ac:dyDescent="0.25">
      <c r="A40" s="8"/>
      <c r="B40" s="8"/>
      <c r="C40" s="8"/>
      <c r="D40" s="8"/>
      <c r="E40" s="8"/>
      <c r="F40" s="8"/>
      <c r="G40" s="8"/>
      <c r="H40" s="8"/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32" x14ac:dyDescent="0.25">
      <c r="A41" s="7" t="s">
        <v>22</v>
      </c>
      <c r="B41" s="7"/>
      <c r="C41" s="7"/>
      <c r="D41" s="8"/>
      <c r="E41" s="8"/>
      <c r="F41" s="8"/>
      <c r="G41" s="8"/>
      <c r="H41" s="8"/>
      <c r="I41" s="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32" ht="12.75" customHeight="1" x14ac:dyDescent="0.25">
      <c r="A42" s="7" t="s">
        <v>20</v>
      </c>
      <c r="B42" s="18" t="s">
        <v>18</v>
      </c>
      <c r="C42" s="18"/>
      <c r="D42" s="9">
        <v>27928</v>
      </c>
      <c r="E42" s="10"/>
      <c r="F42" s="9">
        <f>[1]Sheet1!F16</f>
        <v>-1383</v>
      </c>
      <c r="G42" s="10"/>
      <c r="H42" s="9">
        <f>SUM(D42:F42)</f>
        <v>26545</v>
      </c>
      <c r="I42" s="10"/>
      <c r="J42" s="11">
        <v>36331</v>
      </c>
      <c r="K42" s="12"/>
      <c r="L42" s="11">
        <f>[1]Sheet1!L16</f>
        <v>-1470</v>
      </c>
      <c r="M42" s="12"/>
      <c r="N42" s="11">
        <f>J42+L42</f>
        <v>34861</v>
      </c>
      <c r="O42" s="12"/>
      <c r="P42" s="11">
        <v>31809</v>
      </c>
      <c r="Q42" s="12"/>
      <c r="R42" s="11">
        <f>[1]Sheet1!R16</f>
        <v>-1517</v>
      </c>
      <c r="S42" s="12"/>
      <c r="T42" s="11">
        <f>P42+R42</f>
        <v>30292</v>
      </c>
      <c r="U42" s="12"/>
      <c r="V42" s="11">
        <v>29681</v>
      </c>
      <c r="W42" s="12"/>
      <c r="X42" s="11">
        <f>[1]Sheet1!X16</f>
        <v>-1528</v>
      </c>
      <c r="Y42" s="12"/>
      <c r="Z42" s="11">
        <f>V42+X42</f>
        <v>28153</v>
      </c>
      <c r="AA42" s="12"/>
    </row>
    <row r="43" spans="1:32" ht="12.75" customHeight="1" x14ac:dyDescent="0.25">
      <c r="A43" s="7" t="s">
        <v>20</v>
      </c>
      <c r="B43" s="18" t="s">
        <v>19</v>
      </c>
      <c r="C43" s="18"/>
      <c r="D43" s="10">
        <v>27135</v>
      </c>
      <c r="E43" s="10"/>
      <c r="F43" s="10">
        <f>-F42</f>
        <v>1383</v>
      </c>
      <c r="G43" s="10"/>
      <c r="H43" s="10">
        <f>SUM(D43:F43)</f>
        <v>28518</v>
      </c>
      <c r="I43" s="10"/>
      <c r="J43" s="12">
        <v>27322</v>
      </c>
      <c r="K43" s="12"/>
      <c r="L43" s="12">
        <f>-L42</f>
        <v>1470</v>
      </c>
      <c r="M43" s="12"/>
      <c r="N43" s="11">
        <f>J43+L43</f>
        <v>28792</v>
      </c>
      <c r="O43" s="12"/>
      <c r="P43" s="12">
        <v>22173</v>
      </c>
      <c r="Q43" s="12"/>
      <c r="R43" s="12">
        <f>-R42</f>
        <v>1517</v>
      </c>
      <c r="S43" s="12"/>
      <c r="T43" s="11">
        <f>P43+R43</f>
        <v>23690</v>
      </c>
      <c r="U43" s="12"/>
      <c r="V43" s="12">
        <v>25831</v>
      </c>
      <c r="W43" s="12"/>
      <c r="X43" s="12">
        <f>-X42</f>
        <v>1528</v>
      </c>
      <c r="Y43" s="12"/>
      <c r="Z43" s="11">
        <f>V43+X43</f>
        <v>27359</v>
      </c>
      <c r="AA43" s="12"/>
    </row>
    <row r="44" spans="1:32" ht="15.75" thickBot="1" x14ac:dyDescent="0.3">
      <c r="A44" s="7" t="s">
        <v>23</v>
      </c>
      <c r="B44" s="7"/>
      <c r="C44" s="7" t="s">
        <v>29</v>
      </c>
      <c r="D44" s="13">
        <f>SUM(D42:D43)</f>
        <v>55063</v>
      </c>
      <c r="E44" s="10"/>
      <c r="F44" s="13">
        <f>SUM(F42:F43)</f>
        <v>0</v>
      </c>
      <c r="G44" s="10"/>
      <c r="H44" s="13">
        <f>SUM(H42:H43)</f>
        <v>55063</v>
      </c>
      <c r="I44" s="10"/>
      <c r="J44" s="15">
        <f>SUM(J42:J43)</f>
        <v>63653</v>
      </c>
      <c r="K44" s="12"/>
      <c r="L44" s="15">
        <f>SUM(L42:L43)</f>
        <v>0</v>
      </c>
      <c r="M44" s="12"/>
      <c r="N44" s="15">
        <f>SUM(N42:N43)</f>
        <v>63653</v>
      </c>
      <c r="O44" s="12"/>
      <c r="P44" s="15">
        <f>SUM(P42:P43)</f>
        <v>53982</v>
      </c>
      <c r="Q44" s="12"/>
      <c r="R44" s="15">
        <f>SUM(R42:R43)</f>
        <v>0</v>
      </c>
      <c r="S44" s="12"/>
      <c r="T44" s="15">
        <f>SUM(T42:T43)</f>
        <v>53982</v>
      </c>
      <c r="U44" s="12"/>
      <c r="V44" s="15">
        <f>SUM(V42:V43)</f>
        <v>55512</v>
      </c>
      <c r="W44" s="12"/>
      <c r="X44" s="15">
        <f>SUM(X42:X43)</f>
        <v>0</v>
      </c>
      <c r="Y44" s="12"/>
      <c r="Z44" s="15">
        <f>SUM(Z42:Z43)</f>
        <v>55512</v>
      </c>
      <c r="AA44" s="12"/>
    </row>
    <row r="45" spans="1:32" x14ac:dyDescent="0.25"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x14ac:dyDescent="0.25">
      <c r="A47" s="3" t="s">
        <v>36</v>
      </c>
      <c r="D47" s="17" t="s">
        <v>25</v>
      </c>
      <c r="E47" s="17"/>
      <c r="F47" s="17"/>
      <c r="G47" s="17"/>
      <c r="H47" s="17"/>
      <c r="J47" s="17" t="s">
        <v>30</v>
      </c>
      <c r="K47" s="17"/>
      <c r="L47" s="17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24.75" x14ac:dyDescent="0.25">
      <c r="D48" s="4" t="s">
        <v>26</v>
      </c>
      <c r="E48" s="5"/>
      <c r="F48" s="6" t="s">
        <v>32</v>
      </c>
      <c r="H48" s="6" t="s">
        <v>27</v>
      </c>
      <c r="J48" s="4" t="s">
        <v>26</v>
      </c>
      <c r="K48" s="5"/>
      <c r="L48" s="6" t="s">
        <v>32</v>
      </c>
      <c r="N48" s="6" t="s">
        <v>27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x14ac:dyDescent="0.25">
      <c r="A49" s="7" t="s">
        <v>16</v>
      </c>
      <c r="B49" s="7"/>
      <c r="C49" s="7"/>
      <c r="D49" s="8"/>
      <c r="E49" s="8"/>
      <c r="F49" s="8"/>
      <c r="G49" s="8"/>
      <c r="H49" s="8"/>
      <c r="J49" s="8"/>
      <c r="K49" s="8"/>
      <c r="L49" s="8"/>
      <c r="M49" s="8"/>
      <c r="N49" s="8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x14ac:dyDescent="0.25">
      <c r="A50" s="7" t="s">
        <v>17</v>
      </c>
      <c r="B50" s="7" t="s">
        <v>18</v>
      </c>
      <c r="C50" s="7"/>
      <c r="D50" s="11">
        <f>D37+J37+P37+V37</f>
        <v>549200</v>
      </c>
      <c r="E50" s="12"/>
      <c r="F50" s="11">
        <f>F37+L37+R37+X37</f>
        <v>-25709</v>
      </c>
      <c r="G50" s="12"/>
      <c r="H50" s="11">
        <f>H37+N37+T37+Z37</f>
        <v>523491</v>
      </c>
      <c r="J50" s="11">
        <v>753756</v>
      </c>
      <c r="K50" s="12"/>
      <c r="L50" s="11">
        <v>-20127</v>
      </c>
      <c r="M50" s="12"/>
      <c r="N50" s="11">
        <v>733629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x14ac:dyDescent="0.25">
      <c r="A51" s="7" t="s">
        <v>17</v>
      </c>
      <c r="B51" s="7" t="s">
        <v>19</v>
      </c>
      <c r="C51" s="7"/>
      <c r="D51" s="12">
        <f>D38+J38+P38+V38</f>
        <v>450069</v>
      </c>
      <c r="E51" s="12"/>
      <c r="F51" s="12">
        <f>F38+L38+R38+X38</f>
        <v>25709</v>
      </c>
      <c r="G51" s="12"/>
      <c r="H51" s="12">
        <f>H38+N38+T38+Z38</f>
        <v>475778</v>
      </c>
      <c r="J51" s="12">
        <v>446057</v>
      </c>
      <c r="K51" s="12"/>
      <c r="L51" s="12">
        <v>20127</v>
      </c>
      <c r="M51" s="12"/>
      <c r="N51" s="12">
        <v>466184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5.75" thickBot="1" x14ac:dyDescent="0.3">
      <c r="A52" s="7" t="s">
        <v>20</v>
      </c>
      <c r="B52" s="7"/>
      <c r="C52" s="7" t="s">
        <v>28</v>
      </c>
      <c r="D52" s="15">
        <f>SUM(D50:D51)</f>
        <v>999269</v>
      </c>
      <c r="E52" s="12"/>
      <c r="F52" s="15">
        <f>SUM(F50:F51)</f>
        <v>0</v>
      </c>
      <c r="G52" s="12"/>
      <c r="H52" s="15">
        <f>SUM(H50:H51)</f>
        <v>999269</v>
      </c>
      <c r="J52" s="15">
        <v>1199813</v>
      </c>
      <c r="K52" s="12"/>
      <c r="L52" s="15">
        <v>0</v>
      </c>
      <c r="M52" s="12"/>
      <c r="N52" s="15">
        <v>1199813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x14ac:dyDescent="0.25">
      <c r="A53" s="8"/>
      <c r="B53" s="8"/>
      <c r="C53" s="8"/>
      <c r="D53" s="7"/>
      <c r="E53" s="7"/>
      <c r="F53" s="7"/>
      <c r="G53" s="7"/>
      <c r="H53" s="7"/>
      <c r="J53" s="7"/>
      <c r="K53" s="7"/>
      <c r="L53" s="7"/>
      <c r="M53" s="7"/>
      <c r="N53" s="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x14ac:dyDescent="0.25">
      <c r="A54" s="7" t="s">
        <v>22</v>
      </c>
      <c r="B54" s="7"/>
      <c r="C54" s="7"/>
      <c r="D54" s="7"/>
      <c r="E54" s="7"/>
      <c r="F54" s="7"/>
      <c r="G54" s="7"/>
      <c r="H54" s="7"/>
      <c r="J54" s="7"/>
      <c r="K54" s="7"/>
      <c r="L54" s="7"/>
      <c r="M54" s="7"/>
      <c r="N54" s="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x14ac:dyDescent="0.25">
      <c r="A55" s="7" t="s">
        <v>20</v>
      </c>
      <c r="B55" s="18" t="s">
        <v>18</v>
      </c>
      <c r="C55" s="18"/>
      <c r="D55" s="11">
        <f>D42+J42+P42+V42</f>
        <v>125749</v>
      </c>
      <c r="E55" s="12"/>
      <c r="F55" s="11">
        <f>F42+L42+R42+X42</f>
        <v>-5898</v>
      </c>
      <c r="G55" s="12"/>
      <c r="H55" s="11">
        <f>H42+N42+T42+Z42</f>
        <v>119851</v>
      </c>
      <c r="J55" s="11">
        <v>194468</v>
      </c>
      <c r="K55" s="12"/>
      <c r="L55" s="11">
        <v>-4728</v>
      </c>
      <c r="M55" s="12"/>
      <c r="N55" s="11">
        <v>189740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x14ac:dyDescent="0.25">
      <c r="A56" s="7" t="s">
        <v>20</v>
      </c>
      <c r="B56" s="18" t="s">
        <v>19</v>
      </c>
      <c r="C56" s="18"/>
      <c r="D56" s="12">
        <f>D43+J43+P43+V43</f>
        <v>102461</v>
      </c>
      <c r="E56" s="12"/>
      <c r="F56" s="12">
        <f>F43+L43+R43+X43</f>
        <v>5898</v>
      </c>
      <c r="G56" s="12"/>
      <c r="H56" s="12">
        <f>H43+N43+T43+Z43</f>
        <v>108359</v>
      </c>
      <c r="J56" s="12">
        <v>103575</v>
      </c>
      <c r="K56" s="12"/>
      <c r="L56" s="12">
        <v>4728</v>
      </c>
      <c r="M56" s="12"/>
      <c r="N56" s="12">
        <v>108303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5.75" thickBot="1" x14ac:dyDescent="0.3">
      <c r="A57" s="7" t="s">
        <v>23</v>
      </c>
      <c r="B57" s="7"/>
      <c r="C57" s="7" t="s">
        <v>29</v>
      </c>
      <c r="D57" s="15">
        <f>SUM(D55:D56)</f>
        <v>228210</v>
      </c>
      <c r="E57" s="12"/>
      <c r="F57" s="15">
        <f>SUM(F55:F56)</f>
        <v>0</v>
      </c>
      <c r="G57" s="12"/>
      <c r="H57" s="15">
        <f>SUM(H55:H56)</f>
        <v>228210</v>
      </c>
      <c r="J57" s="15">
        <v>298043</v>
      </c>
      <c r="K57" s="12"/>
      <c r="L57" s="15">
        <v>0</v>
      </c>
      <c r="M57" s="12"/>
      <c r="N57" s="15">
        <v>298043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x14ac:dyDescent="0.25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x14ac:dyDescent="0.25"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</sheetData>
  <mergeCells count="25">
    <mergeCell ref="A5:Z5"/>
    <mergeCell ref="A6:Z6"/>
    <mergeCell ref="B29:C29"/>
    <mergeCell ref="B30:C30"/>
    <mergeCell ref="J21:N21"/>
    <mergeCell ref="B55:C55"/>
    <mergeCell ref="B56:C56"/>
    <mergeCell ref="J47:N47"/>
    <mergeCell ref="A1:Z1"/>
    <mergeCell ref="A3:Z3"/>
    <mergeCell ref="A4:Z4"/>
    <mergeCell ref="V34:Z34"/>
    <mergeCell ref="B42:C42"/>
    <mergeCell ref="B43:C43"/>
    <mergeCell ref="D47:H47"/>
    <mergeCell ref="D21:H21"/>
    <mergeCell ref="D34:H34"/>
    <mergeCell ref="J34:N34"/>
    <mergeCell ref="P34:T34"/>
    <mergeCell ref="D8:H8"/>
    <mergeCell ref="J8:N8"/>
    <mergeCell ref="P8:T8"/>
    <mergeCell ref="V8:Z8"/>
    <mergeCell ref="B16:C16"/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Andy</dc:creator>
  <cp:lastModifiedBy>Kramer, Andy</cp:lastModifiedBy>
  <dcterms:created xsi:type="dcterms:W3CDTF">2018-07-24T12:33:20Z</dcterms:created>
  <dcterms:modified xsi:type="dcterms:W3CDTF">2018-07-25T22:17:25Z</dcterms:modified>
</cp:coreProperties>
</file>