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filterPrivacy="1" showInkAnnotation="0" defaultThemeVersion="124226"/>
  <xr:revisionPtr revIDLastSave="0" documentId="13_ncr:1_{40627F6D-A1FC-4AD9-A923-41E4A58189AC}" xr6:coauthVersionLast="45" xr6:coauthVersionMax="45" xr10:uidLastSave="{00000000-0000-0000-0000-000000000000}"/>
  <workbookProtection lockStructure="1"/>
  <bookViews>
    <workbookView xWindow="-120" yWindow="-120" windowWidth="29040" windowHeight="15840" activeTab="1" xr2:uid="{00000000-000D-0000-FFFF-FFFF00000000}"/>
  </bookViews>
  <sheets>
    <sheet name="Definitions" sheetId="8" r:id="rId1"/>
    <sheet name="Section 2 - Metrics" sheetId="3" r:id="rId2"/>
    <sheet name="Hidden_Lists" sheetId="11"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0">Definitions!$A$1:$P$106</definedName>
    <definedName name="_xlnm.Print_Area" localSheetId="1">'Section 2 - Metrics'!$A$1:$O$172</definedName>
    <definedName name="_xlnm.Print_Titles" localSheetId="0">Definitions!$1:$4</definedName>
    <definedName name="_xlnm.Print_Titles" localSheetId="1">'Section 2 - Metrics'!$1:$17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3" l="1"/>
  <c r="L22" i="3"/>
  <c r="L165" i="3"/>
  <c r="L164" i="3"/>
  <c r="I164" i="3"/>
  <c r="L21" i="3"/>
  <c r="L36" i="3" l="1"/>
  <c r="I110" i="3" l="1"/>
  <c r="I106" i="3"/>
  <c r="I102" i="3"/>
  <c r="I72" i="3"/>
  <c r="I36" i="3" l="1"/>
  <c r="I76" i="3" l="1"/>
  <c r="I111" i="3"/>
  <c r="I73" i="3"/>
  <c r="I103" i="3"/>
  <c r="I107" i="3"/>
  <c r="F164" i="3"/>
</calcChain>
</file>

<file path=xl/sharedStrings.xml><?xml version="1.0" encoding="utf-8"?>
<sst xmlns="http://schemas.openxmlformats.org/spreadsheetml/2006/main" count="581" uniqueCount="320">
  <si>
    <t>Current Year</t>
  </si>
  <si>
    <t>Last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</si>
  <si>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</si>
  <si>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</si>
  <si>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</si>
  <si>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</si>
  <si>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</si>
  <si>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</si>
  <si>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</si>
  <si>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</si>
  <si>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</si>
  <si>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</si>
  <si>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</si>
  <si>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</si>
  <si>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</si>
  <si>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</si>
  <si>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</si>
  <si>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</si>
  <si>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</si>
  <si>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</si>
  <si>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</si>
  <si>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</si>
  <si>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</si>
  <si>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</si>
  <si>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</si>
  <si>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</si>
  <si>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</si>
  <si>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</si>
  <si>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</si>
  <si>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</si>
  <si>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</si>
  <si>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</si>
  <si>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</si>
  <si>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</si>
  <si>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</si>
  <si>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</si>
  <si>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</si>
  <si>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</si>
  <si>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</si>
  <si>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</si>
  <si>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</si>
  <si>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</si>
  <si>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</si>
  <si>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</si>
  <si>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</si>
  <si>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</si>
  <si>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</si>
  <si>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</si>
  <si>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</si>
  <si>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</si>
  <si>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</si>
  <si>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</si>
  <si>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</si>
  <si>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</si>
  <si>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</si>
  <si>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</si>
  <si>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</si>
  <si>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</si>
  <si>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</si>
  <si>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</si>
  <si>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</si>
  <si>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</si>
  <si>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</si>
  <si>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</si>
  <si>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</si>
  <si>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</si>
  <si>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</si>
  <si>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</si>
  <si>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</si>
  <si>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</si>
  <si>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</si>
  <si>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</si>
  <si>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</si>
  <si>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</si>
  <si>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</si>
  <si>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</si>
  <si>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</si>
  <si>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</si>
  <si>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</si>
  <si>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</si>
  <si>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</si>
  <si>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</si>
  <si>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</si>
  <si>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</si>
  <si>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</si>
  <si>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</si>
  <si>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</si>
  <si>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</si>
  <si>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</si>
  <si>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</si>
  <si>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</si>
  <si>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</si>
  <si>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</si>
  <si>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</si>
  <si>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</si>
  <si>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</si>
  <si>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</si>
  <si>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</si>
  <si>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</si>
  <si>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</si>
  <si>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</si>
  <si>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</si>
  <si>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</si>
  <si>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</si>
  <si>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</si>
  <si>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</si>
  <si>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</si>
  <si>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</si>
  <si>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</si>
  <si>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</si>
  <si>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</si>
  <si>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Consider including carbon reduction targets in qualitative discussion</t>
  </si>
  <si>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</si>
  <si>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</si>
  <si>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</si>
  <si>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</si>
  <si>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</si>
  <si>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</si>
  <si>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</si>
  <si>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</si>
  <si>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</si>
  <si>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</si>
  <si>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</si>
  <si>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</si>
  <si>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</si>
  <si>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</si>
  <si>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</si>
  <si>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</si>
  <si>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</si>
  <si>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</si>
  <si>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(7)</t>
  </si>
  <si>
    <t>Other</t>
  </si>
  <si>
    <t>As reported to EPA under the mandatory GHG Reporting Protocols (40 CFR Part 98, Subpart W).</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</si>
  <si>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</si>
  <si>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</si>
  <si>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</si>
  <si>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</si>
  <si>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</si>
  <si>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</si>
  <si>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</si>
  <si>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</si>
  <si>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</si>
  <si>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</si>
  <si>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</si>
  <si>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</si>
  <si>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</si>
  <si>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</si>
  <si>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</si>
  <si>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</si>
  <si>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</si>
  <si>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</si>
  <si>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</si>
  <si>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</si>
  <si>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</si>
  <si>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</si>
  <si>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</si>
  <si>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</si>
  <si>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</si>
  <si>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</si>
  <si>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</si>
  <si>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t>Total Purchased Generation CO2 Emissions Intensity</t>
  </si>
  <si>
    <t xml:space="preserve">Total Purchased Generation CO2 Emissions </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</si>
  <si>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</si>
  <si>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</si>
  <si>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</si>
  <si>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</si>
  <si>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</si>
  <si>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</si>
  <si>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</si>
  <si>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</si>
  <si>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</si>
  <si>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</si>
  <si>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</si>
  <si>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</si>
  <si>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</si>
  <si>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</si>
  <si>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</si>
  <si>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</si>
  <si>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</si>
  <si>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</si>
  <si>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</si>
  <si>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</si>
  <si>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</si>
  <si>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</si>
  <si>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</si>
  <si>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</si>
  <si>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</si>
  <si>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</si>
  <si>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</si>
  <si>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</si>
  <si>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</si>
  <si>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</si>
  <si>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</si>
  <si>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</si>
  <si>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</si>
  <si>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</si>
  <si>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</si>
  <si>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</si>
  <si>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</si>
  <si>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</si>
  <si>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</si>
  <si>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</si>
  <si>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</si>
  <si>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</si>
  <si>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</si>
  <si>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</si>
  <si>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</si>
  <si>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</si>
  <si>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</si>
  <si>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</si>
  <si>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</si>
  <si>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</si>
  <si>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</si>
  <si>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</si>
  <si>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</si>
  <si>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</si>
  <si>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</si>
  <si>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</si>
  <si>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</si>
  <si>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</si>
  <si>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</si>
  <si>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</si>
  <si>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</si>
  <si>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</si>
  <si>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</si>
  <si>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</si>
  <si>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</si>
  <si>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</si>
  <si>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</si>
  <si>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</si>
  <si>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</si>
  <si>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</si>
  <si>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</si>
  <si>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</si>
  <si>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</si>
  <si>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</si>
  <si>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</si>
  <si>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</si>
  <si>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</si>
  <si>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</si>
  <si>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</si>
  <si>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</si>
  <si>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</si>
  <si>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</si>
  <si>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</si>
  <si>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</si>
  <si>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</si>
  <si>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</si>
  <si>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</si>
  <si>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</si>
  <si>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</si>
  <si>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</si>
  <si>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</si>
  <si>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</si>
  <si>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</si>
  <si>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</si>
  <si>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</si>
  <si>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</si>
  <si>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</si>
  <si>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</si>
  <si>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</si>
  <si>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</si>
  <si>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</si>
  <si>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</si>
  <si>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</si>
  <si>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</si>
  <si>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</si>
  <si>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</si>
  <si>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</si>
  <si>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</si>
  <si>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</si>
  <si>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</si>
  <si>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</si>
  <si>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Water Withdrawals - Consumptive (Billions of Liters/Net MWh)</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</si>
  <si>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</si>
  <si>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</si>
  <si>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</si>
  <si>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</si>
  <si>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</si>
  <si>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</si>
  <si>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</si>
  <si>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</si>
  <si>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</si>
  <si>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</si>
  <si>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</si>
  <si>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</si>
  <si>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</si>
  <si>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</si>
  <si>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</si>
  <si>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</si>
  <si>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Rate of freshwater consumed for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electric generation as reported under Metric 2, Net Generation for the data year (MWh). </t>
  </si>
  <si>
    <t xml:space="preserve">Rate of fresh water withdrawn, but not consumed, for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electric generation as reported under Metric 2, Net Generation for the data year (MWh). </t>
  </si>
  <si>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</si>
  <si>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</si>
  <si>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Definitions for the EEI ESG/Sustainability Template - Version 1</t>
  </si>
  <si>
    <t>Amount of Hazardous Waste Manifested for Disposal</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</si>
  <si>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</si>
  <si>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</si>
  <si>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</si>
  <si>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</si>
  <si>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</si>
  <si>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</si>
  <si>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t>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t>
  </si>
  <si>
    <t xml:space="preserve">© 2018 Edison Electric Institute.  All rights reserved.  </t>
  </si>
  <si>
    <t>Refer to the 'Definitions' tab for more information on each metric</t>
  </si>
  <si>
    <t xml:space="preserve">ESG/Sustainability Template – Section 2: Quantitative Information  </t>
  </si>
  <si>
    <r>
      <rPr>
        <b/>
        <u/>
        <sz val="11"/>
        <color theme="1"/>
        <rFont val="Calibri"/>
        <family val="2"/>
        <scheme val="minor"/>
      </rPr>
      <t>Disclaimer</t>
    </r>
    <r>
      <rPr>
        <sz val="11"/>
        <color theme="1"/>
        <rFont val="Calibri"/>
        <family val="2"/>
        <scheme val="minor"/>
      </rPr>
      <t xml:space="preserve">:  All information below is being provided on a voluntarily basis, and as such, companies may elect to include or exclude any of the topics outlined below and customize the template to their specific needs.  The decision to include data for historical and future years is at the discretion of each company and the specific years (e.g., historical baseline) should be chosen as appropriate for each company. </t>
    </r>
  </si>
  <si>
    <t>Not available</t>
  </si>
  <si>
    <t>Amount of Hazardous Waste Manifested for Disposal (metric tons)</t>
  </si>
  <si>
    <t>Pinnacle West</t>
  </si>
  <si>
    <t>Arizona Public Service</t>
  </si>
  <si>
    <t>Vertically Integrated</t>
  </si>
  <si>
    <t>Arizona</t>
  </si>
  <si>
    <t>Regulated</t>
  </si>
  <si>
    <t>Not Available</t>
  </si>
  <si>
    <t>Total Purchased Power</t>
  </si>
  <si>
    <t xml:space="preserve">Purchased Renewable Energy </t>
  </si>
  <si>
    <t>Not applicable</t>
  </si>
  <si>
    <t>Note that this is the make-up of the board as of 12/31/19</t>
  </si>
  <si>
    <t xml:space="preserve">Note that this is total number employees as of 12/31/19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</si>
</sst>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000000"/>
    <numFmt numFmtId="170" formatCode="#,##0.000000000"/>
  </numFmts>
  <fonts count="27">
    <font>
      <sz val="11"/>
      <color theme="1"/>
      <name val="Calibri"/>
      <family val="2"/>
      <scheme val="minor"/>
    </font>
    <font>
      <sz val="11"/>
      <color theme="1"/>
      <name val="Arial Unicode MS"/>
      <family val="2"/>
    </font>
    <font>
      <sz val="11"/>
      <color theme="1"/>
      <name val="Arial Unicode MS"/>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0"/>
      <name val="Arial"/>
      <family val="2"/>
    </font>
    <font>
      <sz val="10"/>
      <name val="Arial"/>
      <family val="2"/>
    </font>
    <font>
      <sz val="14"/>
      <color rgb="FFFF000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3">
    <xf numFmtId="0" fontId="0" fillId="0" borderId="0"/>
    <xf numFmtId="0" fontId="19" fillId="0" borderId="0"/>
    <xf numFmtId="9" fontId="20" fillId="0" borderId="0" applyFont="0" applyFill="0" applyBorder="0" applyAlignment="0" applyProtection="0"/>
    <xf numFmtId="43" fontId="20" fillId="0" borderId="0" applyFont="0" applyFill="0" applyBorder="0" applyAlignment="0" applyProtection="0"/>
    <xf numFmtId="0" fontId="24" fillId="0" borderId="0"/>
    <xf numFmtId="43" fontId="25" fillId="0" borderId="0" applyFont="0" applyFill="0" applyBorder="0" applyAlignment="0" applyProtection="0"/>
    <xf numFmtId="9" fontId="25" fillId="0" borderId="0" applyFont="0" applyFill="0" applyBorder="0" applyAlignment="0" applyProtection="0"/>
    <xf numFmtId="0" fontId="24" fillId="0" borderId="0" applyNumberFormat="0" applyFont="0" applyFill="0" applyBorder="0" applyAlignment="0" applyProtection="0"/>
    <xf numFmtId="0" fontId="2" fillId="0" borderId="0"/>
    <xf numFmtId="0" fontId="1" fillId="0" borderId="0"/>
    <xf numFmtId="0" fontId="25" fillId="0" borderId="0"/>
    <xf numFmtId="0" fontId="25" fillId="0" borderId="0" applyNumberFormat="0" applyFont="0" applyFill="0" applyBorder="0" applyAlignment="0" applyProtection="0"/>
    <xf numFmtId="0" fontId="20" fillId="0" borderId="0"/>
  </cellStyleXfs>
  <cellXfs count="283">
    <xf numFmtId="0" fontId="0" fillId="0" borderId="0" xfId="0"/>
    <xf numFmtId="0" fontId="3" fillId="0" borderId="0" xfId="0" applyFont="1" applyAlignment="1">
      <alignment horizontal="left"/>
    </xf>
    <xf numFmtId="0" fontId="0" fillId="0" borderId="3" xfId="0" applyBorder="1"/>
    <xf numFmtId="0" fontId="4"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3" fillId="0" borderId="0" xfId="0" applyFont="1" applyAlignment="1"/>
    <xf numFmtId="0" fontId="3"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6" fillId="3" borderId="0" xfId="0" applyFont="1" applyFill="1"/>
    <xf numFmtId="0" fontId="5" fillId="3" borderId="0" xfId="0" applyFont="1" applyFill="1"/>
    <xf numFmtId="0" fontId="0" fillId="0" borderId="0" xfId="0" applyBorder="1" applyAlignment="1">
      <alignment horizontal="left" indent="2"/>
    </xf>
    <xf numFmtId="0" fontId="0" fillId="0" borderId="0" xfId="0" applyBorder="1"/>
    <xf numFmtId="0" fontId="3" fillId="2" borderId="0" xfId="0" applyFont="1" applyFill="1" applyBorder="1" applyAlignment="1">
      <alignment horizontal="center" vertical="center"/>
    </xf>
    <xf numFmtId="0" fontId="3" fillId="0" borderId="0" xfId="0" applyFont="1"/>
    <xf numFmtId="0" fontId="3" fillId="4" borderId="6" xfId="0" applyFont="1" applyFill="1" applyBorder="1" applyAlignment="1">
      <alignment horizontal="center" vertical="center"/>
    </xf>
    <xf numFmtId="0" fontId="3"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5"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10"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5"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5"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3"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6" fillId="3" borderId="1" xfId="0" applyFont="1" applyFill="1" applyBorder="1"/>
    <xf numFmtId="0" fontId="5" fillId="3" borderId="1" xfId="0" applyFont="1" applyFill="1" applyBorder="1"/>
    <xf numFmtId="0" fontId="5" fillId="3" borderId="1" xfId="0" applyFont="1" applyFill="1" applyBorder="1" applyAlignment="1">
      <alignment horizontal="left" vertical="top" wrapText="1"/>
    </xf>
    <xf numFmtId="0" fontId="5" fillId="3" borderId="1" xfId="0" applyFont="1" applyFill="1" applyBorder="1" applyAlignment="1">
      <alignment horizontal="left" wrapText="1"/>
    </xf>
    <xf numFmtId="0" fontId="5"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xf>
    <xf numFmtId="0" fontId="0" fillId="2" borderId="1" xfId="0" applyFill="1" applyBorder="1" applyAlignment="1">
      <alignment horizontal="lef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0" fillId="0" borderId="1" xfId="0" applyBorder="1" applyAlignment="1">
      <alignment horizontal="left" indent="4"/>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7"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7" fillId="2" borderId="0" xfId="0" applyNumberFormat="1" applyFont="1" applyFill="1" applyAlignment="1">
      <alignment horizontal="center" vertical="center"/>
    </xf>
    <xf numFmtId="0" fontId="0" fillId="0" borderId="0" xfId="0" applyFill="1" applyAlignment="1">
      <alignment horizontal="left"/>
    </xf>
    <xf numFmtId="0" fontId="3" fillId="0" borderId="0" xfId="0" applyFont="1" applyFill="1" applyAlignment="1">
      <alignment horizontal="left"/>
    </xf>
    <xf numFmtId="0" fontId="0" fillId="0" borderId="0" xfId="0" applyFill="1"/>
    <xf numFmtId="0" fontId="0" fillId="0" borderId="3" xfId="0" applyFill="1" applyBorder="1"/>
    <xf numFmtId="0" fontId="7"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6"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5" fillId="3" borderId="0" xfId="0" applyFont="1" applyFill="1" applyAlignment="1">
      <alignment horizontal="left" vertical="center"/>
    </xf>
    <xf numFmtId="0" fontId="5" fillId="3" borderId="0" xfId="0" applyFont="1" applyFill="1" applyAlignment="1">
      <alignment vertical="center"/>
    </xf>
    <xf numFmtId="0" fontId="5"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5" fillId="3" borderId="1" xfId="0" applyFont="1" applyFill="1" applyBorder="1" applyAlignment="1">
      <alignment vertical="center"/>
    </xf>
    <xf numFmtId="0" fontId="5" fillId="3" borderId="1" xfId="0" applyFont="1" applyFill="1" applyBorder="1" applyAlignment="1">
      <alignment horizontal="left" vertical="center"/>
    </xf>
    <xf numFmtId="0" fontId="6" fillId="3" borderId="1" xfId="0" applyFont="1" applyFill="1" applyBorder="1" applyAlignment="1">
      <alignment vertical="center"/>
    </xf>
    <xf numFmtId="0" fontId="5"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3"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3"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10"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5"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3" fillId="0" borderId="0" xfId="0" applyFont="1" applyFill="1" applyAlignment="1">
      <alignment horizontal="left" indent="2"/>
    </xf>
    <xf numFmtId="0" fontId="3" fillId="0" borderId="0" xfId="0" applyFont="1" applyFill="1"/>
    <xf numFmtId="0" fontId="3" fillId="0" borderId="3" xfId="0" applyFont="1" applyFill="1" applyBorder="1"/>
    <xf numFmtId="3" fontId="3" fillId="0" borderId="0" xfId="0" applyNumberFormat="1" applyFont="1" applyFill="1"/>
    <xf numFmtId="3" fontId="3" fillId="0" borderId="3" xfId="0" applyNumberFormat="1" applyFont="1" applyFill="1" applyBorder="1"/>
    <xf numFmtId="0" fontId="3" fillId="0" borderId="0" xfId="0" applyFont="1" applyAlignment="1">
      <alignment horizontal="left" indent="2"/>
    </xf>
    <xf numFmtId="0" fontId="3" fillId="0" borderId="1" xfId="0" applyFont="1" applyFill="1" applyBorder="1" applyAlignment="1">
      <alignment horizontal="left" vertical="center" indent="2"/>
    </xf>
    <xf numFmtId="0" fontId="3"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6" fillId="5" borderId="0" xfId="0" applyFont="1" applyFill="1"/>
    <xf numFmtId="0" fontId="5" fillId="5" borderId="0" xfId="0" applyFont="1" applyFill="1"/>
    <xf numFmtId="3" fontId="5" fillId="5" borderId="0" xfId="0" applyNumberFormat="1" applyFont="1" applyFill="1"/>
    <xf numFmtId="0" fontId="5" fillId="5" borderId="0" xfId="0" applyFont="1" applyFill="1" applyAlignment="1">
      <alignment horizontal="left"/>
    </xf>
    <xf numFmtId="166" fontId="0" fillId="0" borderId="10" xfId="0" applyNumberFormat="1" applyFill="1" applyBorder="1"/>
    <xf numFmtId="9" fontId="0" fillId="0" borderId="3" xfId="2" applyFont="1" applyBorder="1"/>
    <xf numFmtId="4" fontId="0" fillId="0" borderId="3" xfId="0" applyNumberFormat="1" applyBorder="1"/>
    <xf numFmtId="0" fontId="3" fillId="0" borderId="0" xfId="0" applyFont="1" applyFill="1" applyAlignment="1">
      <alignment horizontal="left" indent="6"/>
    </xf>
    <xf numFmtId="0" fontId="21" fillId="2" borderId="13" xfId="0" applyFont="1" applyFill="1" applyBorder="1" applyAlignment="1">
      <alignment horizontal="left" indent="2"/>
    </xf>
    <xf numFmtId="0" fontId="21" fillId="2" borderId="4" xfId="0" applyFont="1" applyFill="1" applyBorder="1"/>
    <xf numFmtId="0" fontId="21" fillId="2" borderId="5" xfId="0" applyFont="1" applyFill="1" applyBorder="1"/>
    <xf numFmtId="0" fontId="3"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3" fillId="0" borderId="0" xfId="0" applyFont="1"/>
    <xf numFmtId="0" fontId="21" fillId="2" borderId="14" xfId="0" applyFont="1" applyFill="1" applyBorder="1" applyAlignment="1">
      <alignment horizontal="left" indent="2"/>
    </xf>
    <xf numFmtId="0" fontId="0" fillId="0" borderId="0" xfId="0" applyBorder="1"/>
    <xf numFmtId="168" fontId="0" fillId="0" borderId="0" xfId="3" applyNumberFormat="1" applyFont="1" applyBorder="1"/>
    <xf numFmtId="3" fontId="0" fillId="0" borderId="0" xfId="0" applyNumberFormat="1" applyFill="1"/>
    <xf numFmtId="165" fontId="0" fillId="0" borderId="0" xfId="0" applyNumberFormat="1" applyFill="1"/>
    <xf numFmtId="169" fontId="0" fillId="0" borderId="0" xfId="0" applyNumberFormat="1" applyFill="1"/>
    <xf numFmtId="3" fontId="0" fillId="0" borderId="0" xfId="0" applyNumberFormat="1"/>
    <xf numFmtId="3" fontId="0" fillId="0" borderId="0" xfId="0" applyNumberFormat="1" applyFill="1"/>
    <xf numFmtId="3" fontId="0" fillId="0" borderId="0" xfId="0" applyNumberFormat="1"/>
    <xf numFmtId="3" fontId="0" fillId="0" borderId="0" xfId="0" applyNumberFormat="1" applyBorder="1"/>
    <xf numFmtId="42" fontId="0" fillId="0" borderId="0" xfId="0" applyNumberFormat="1" applyFill="1" applyAlignment="1">
      <alignment horizontal="right"/>
    </xf>
    <xf numFmtId="3" fontId="10" fillId="0" borderId="0" xfId="0" applyNumberFormat="1" applyFont="1" applyAlignment="1">
      <alignment horizontal="right"/>
    </xf>
    <xf numFmtId="6" fontId="10" fillId="0" borderId="0" xfId="0" applyNumberFormat="1" applyFont="1" applyAlignment="1">
      <alignment horizontal="right"/>
    </xf>
    <xf numFmtId="10" fontId="0" fillId="0" borderId="0" xfId="2" applyNumberFormat="1" applyFont="1" applyFill="1" applyAlignment="1">
      <alignment horizontal="right"/>
    </xf>
    <xf numFmtId="3" fontId="0" fillId="0" borderId="0" xfId="0" applyNumberFormat="1"/>
    <xf numFmtId="3" fontId="0" fillId="0" borderId="0" xfId="0" applyNumberFormat="1" applyFill="1"/>
    <xf numFmtId="165" fontId="0" fillId="0" borderId="0" xfId="0" applyNumberFormat="1" applyFill="1"/>
    <xf numFmtId="3" fontId="3" fillId="0" borderId="0" xfId="0" applyNumberFormat="1" applyFont="1" applyFill="1"/>
    <xf numFmtId="3" fontId="0" fillId="0" borderId="0" xfId="0" applyNumberFormat="1"/>
    <xf numFmtId="166" fontId="0" fillId="0" borderId="0" xfId="0" applyNumberFormat="1" applyFill="1"/>
    <xf numFmtId="4" fontId="0" fillId="0" borderId="0" xfId="0" applyNumberFormat="1"/>
    <xf numFmtId="3" fontId="0" fillId="0" borderId="0" xfId="0" applyNumberFormat="1"/>
    <xf numFmtId="10" fontId="0" fillId="0" borderId="0" xfId="2" applyNumberFormat="1" applyFont="1"/>
    <xf numFmtId="14" fontId="7" fillId="0" borderId="0" xfId="0" applyNumberFormat="1" applyFont="1" applyAlignment="1">
      <alignment horizontal="left"/>
    </xf>
    <xf numFmtId="0" fontId="10" fillId="0" borderId="0" xfId="0" applyNumberFormat="1" applyFont="1" applyAlignment="1">
      <alignment horizontal="left"/>
    </xf>
    <xf numFmtId="165" fontId="24" fillId="0" borderId="0" xfId="7" applyNumberFormat="1" applyFill="1" applyBorder="1"/>
    <xf numFmtId="170" fontId="0" fillId="0" borderId="0" xfId="0" applyNumberFormat="1" applyFill="1"/>
    <xf numFmtId="10" fontId="0" fillId="0" borderId="0" xfId="2" applyNumberFormat="1" applyFont="1" applyFill="1"/>
    <xf numFmtId="167" fontId="0" fillId="0" borderId="0" xfId="0" applyNumberFormat="1" applyFill="1"/>
    <xf numFmtId="9" fontId="0" fillId="0" borderId="0" xfId="2" applyFont="1" applyFill="1"/>
    <xf numFmtId="4" fontId="0" fillId="0" borderId="0" xfId="0" applyNumberFormat="1" applyFill="1"/>
    <xf numFmtId="168" fontId="0" fillId="0" borderId="0" xfId="3" applyNumberFormat="1" applyFont="1" applyAlignment="1">
      <alignment horizontal="right"/>
    </xf>
    <xf numFmtId="3" fontId="0" fillId="0" borderId="0" xfId="0" applyNumberFormat="1" applyFill="1" applyAlignment="1">
      <alignment vertical="center"/>
    </xf>
    <xf numFmtId="3" fontId="0" fillId="0" borderId="3" xfId="0" applyNumberFormat="1" applyFill="1" applyBorder="1" applyAlignment="1"/>
    <xf numFmtId="3" fontId="0" fillId="0" borderId="0" xfId="0" applyNumberFormat="1" applyFill="1" applyAlignment="1">
      <alignment horizontal="right" vertical="center"/>
    </xf>
    <xf numFmtId="0" fontId="0" fillId="0" borderId="15" xfId="0" applyBorder="1"/>
    <xf numFmtId="3" fontId="0" fillId="0" borderId="15" xfId="0" applyNumberFormat="1" applyFill="1" applyBorder="1"/>
    <xf numFmtId="3" fontId="3" fillId="0" borderId="15" xfId="0" applyNumberFormat="1" applyFont="1" applyFill="1" applyBorder="1"/>
    <xf numFmtId="165" fontId="0" fillId="0" borderId="15" xfId="0" applyNumberFormat="1" applyFill="1" applyBorder="1"/>
    <xf numFmtId="0" fontId="0" fillId="0" borderId="15" xfId="0" applyFill="1" applyBorder="1"/>
    <xf numFmtId="3" fontId="0" fillId="0" borderId="15" xfId="0" applyNumberFormat="1" applyFill="1" applyBorder="1" applyAlignment="1">
      <alignment horizontal="right" vertical="center"/>
    </xf>
    <xf numFmtId="3" fontId="0" fillId="0" borderId="15" xfId="0" applyNumberFormat="1" applyBorder="1"/>
    <xf numFmtId="3" fontId="0" fillId="0" borderId="14" xfId="0" applyNumberFormat="1" applyBorder="1"/>
    <xf numFmtId="3" fontId="0" fillId="0" borderId="13" xfId="0" applyNumberFormat="1" applyBorder="1"/>
    <xf numFmtId="166" fontId="0" fillId="0" borderId="15" xfId="0" applyNumberFormat="1" applyFill="1" applyBorder="1"/>
    <xf numFmtId="165" fontId="24" fillId="0" borderId="15" xfId="7" applyNumberFormat="1" applyFill="1" applyBorder="1"/>
    <xf numFmtId="170" fontId="0" fillId="0" borderId="15" xfId="0" applyNumberFormat="1" applyFill="1" applyBorder="1"/>
    <xf numFmtId="3" fontId="10" fillId="0" borderId="0" xfId="0" applyNumberFormat="1" applyFont="1"/>
    <xf numFmtId="6" fontId="0" fillId="0" borderId="0" xfId="0" applyNumberFormat="1" applyFont="1"/>
    <xf numFmtId="6" fontId="0" fillId="0" borderId="0" xfId="0" applyNumberFormat="1" applyFont="1" applyFill="1"/>
    <xf numFmtId="42" fontId="0" fillId="0" borderId="0" xfId="0" applyNumberFormat="1" applyBorder="1"/>
    <xf numFmtId="3" fontId="0" fillId="0" borderId="0" xfId="0" applyNumberFormat="1" applyFill="1" applyBorder="1"/>
    <xf numFmtId="3" fontId="3" fillId="0" borderId="0" xfId="0" applyNumberFormat="1" applyFont="1" applyFill="1" applyBorder="1"/>
    <xf numFmtId="165" fontId="0" fillId="0" borderId="0" xfId="0" applyNumberFormat="1" applyFill="1" applyBorder="1"/>
    <xf numFmtId="166" fontId="0" fillId="0" borderId="0" xfId="0" applyNumberFormat="1" applyFill="1" applyBorder="1"/>
    <xf numFmtId="167" fontId="0" fillId="0" borderId="0" xfId="0" applyNumberFormat="1" applyBorder="1"/>
    <xf numFmtId="6" fontId="0" fillId="0" borderId="0" xfId="0" applyNumberFormat="1"/>
    <xf numFmtId="165" fontId="0" fillId="0" borderId="0" xfId="0" applyNumberFormat="1"/>
    <xf numFmtId="9" fontId="0" fillId="0" borderId="0" xfId="0" applyNumberFormat="1" applyFill="1"/>
    <xf numFmtId="42" fontId="0" fillId="0" borderId="0" xfId="0" applyNumberFormat="1" applyFill="1"/>
    <xf numFmtId="0" fontId="26" fillId="0" borderId="0" xfId="0" applyFont="1" applyFill="1" applyAlignment="1">
      <alignment horizontal="left"/>
    </xf>
    <xf numFmtId="0" fontId="14" fillId="0" borderId="0" xfId="0" applyFont="1" applyAlignment="1">
      <alignment horizontal="center"/>
    </xf>
    <xf numFmtId="0" fontId="13" fillId="0" borderId="0" xfId="0" applyFont="1" applyAlignment="1">
      <alignment horizontal="left"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66" fontId="0" fillId="0" borderId="7" xfId="0" applyNumberFormat="1"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0" xfId="0" applyFont="1" applyAlignment="1">
      <alignment horizontal="left" vertical="center" wrapText="1"/>
    </xf>
  </cellXfs>
  <cellStyles count="13">
    <cellStyle name="Comma" xfId="3" builtinId="3"/>
    <cellStyle name="Comma 2" xfId="5" xr:uid="{00000000-0005-0000-0000-000001000000}"/>
    <cellStyle name="Normal" xfId="0" builtinId="0"/>
    <cellStyle name="Normal 2" xfId="1" xr:uid="{00000000-0005-0000-0000-000005000000}"/>
    <cellStyle name="Normal 2 2" xfId="7" xr:uid="{00000000-0005-0000-0000-000006000000}"/>
    <cellStyle name="Normal 2 2 2" xfId="11" xr:uid="{00000000-0005-0000-0000-000007000000}"/>
    <cellStyle name="Normal 3" xfId="8" xr:uid="{00000000-0005-0000-0000-000008000000}"/>
    <cellStyle name="Normal 3 2" xfId="9" xr:uid="{00000000-0005-0000-0000-000009000000}"/>
    <cellStyle name="Normal 4" xfId="4" xr:uid="{00000000-0005-0000-0000-00000A000000}"/>
    <cellStyle name="Normal 4 2" xfId="10" xr:uid="{00000000-0005-0000-0000-00000B000000}"/>
    <cellStyle name="Normal 5" xfId="12" xr:uid="{00000000-0005-0000-0000-00000C000000}"/>
    <cellStyle name="Percent" xfId="2" builtinId="5"/>
    <cellStyle name="Percent 2" xfId="6" xr:uid="{00000000-0005-0000-0000-00000E000000}"/>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78440</xdr:colOff>
      <xdr:row>0</xdr:row>
      <xdr:rowOff>89646</xdr:rowOff>
    </xdr:from>
    <xdr:to>
      <xdr:col>1</xdr:col>
      <xdr:colOff>874057</xdr:colOff>
      <xdr:row>1</xdr:row>
      <xdr:rowOff>100776</xdr:rowOff>
    </xdr:to>
    <xdr:pic>
      <xdr:nvPicPr>
        <xdr:cNvPr id="4" name="Picture 3">
          <a:extLst>
            <a:ext uri="{FF2B5EF4-FFF2-40B4-BE49-F238E27FC236}">
              <a16:creationId xmlns:a16="http://schemas.microsoft.com/office/drawing/2014/main" id="{EA8FEBCF-F7A0-4CA5-B3CB-826B58DAD2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16322" y="89646"/>
          <a:ext cx="795617" cy="369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110"/>
  <sheetViews>
    <sheetView showGridLines="0" zoomScale="85" zoomScaleNormal="85" workbookViewId="0">
      <pane ySplit="5" topLeftCell="A108" activePane="bottomLeft" state="frozen"/>
      <selection pane="bottomLeft" activeCell="C101" sqref="C101"/>
    </sheetView>
  </sheetViews>
  <sheetFormatPr defaultColWidth="9.140625" defaultRowHeight="15"/>
  <cols>
    <col min="1" max="1" width="3.5703125" style="149" customWidth="1"/>
    <col min="2" max="2" width="8.140625" style="148" bestFit="1" customWidth="1"/>
    <col min="3" max="3" width="77.85546875" style="18" customWidth="1"/>
    <col min="4" max="5" width="2.140625" style="18" customWidth="1"/>
    <col min="6" max="6" width="100.7109375" style="150" customWidth="1"/>
    <col min="7" max="8" width="2.140625" style="38" customWidth="1"/>
    <col min="9" max="9" width="27.7109375" style="150" customWidth="1"/>
    <col min="10" max="11" width="2.140625" style="48" customWidth="1"/>
    <col min="12" max="12" width="13" style="150" customWidth="1"/>
    <col min="13" max="14" width="2.140625" style="48" customWidth="1"/>
    <col min="15" max="15" width="53.7109375" style="150" customWidth="1"/>
    <col min="16" max="16" width="2.140625" style="56" customWidth="1"/>
    <col min="17" max="17" width="2.140625" style="18" customWidth="1"/>
    <col min="18" max="16384" width="9.140625" style="18"/>
  </cols>
  <sheetData>
    <row r="1" spans="1:16" customFormat="1" ht="28.5">
      <c r="A1" s="121"/>
      <c r="B1" s="120"/>
      <c r="C1" s="275" t="s">
        <v>294</v>
      </c>
      <c r="D1" s="275"/>
      <c r="E1" s="275"/>
      <c r="F1" s="275"/>
      <c r="G1" s="275"/>
      <c r="H1" s="275"/>
      <c r="I1" s="275"/>
      <c r="J1" s="275"/>
      <c r="K1" s="275"/>
      <c r="L1" s="275"/>
      <c r="M1" s="275"/>
      <c r="N1" s="275"/>
      <c r="O1" s="275"/>
      <c r="P1" s="275"/>
    </row>
    <row r="2" spans="1:16" customFormat="1">
      <c r="A2" s="121"/>
      <c r="B2" s="120"/>
      <c r="F2" s="122"/>
      <c r="G2" s="31"/>
      <c r="H2" s="31"/>
      <c r="I2" s="122"/>
      <c r="J2" s="43"/>
      <c r="K2" s="43"/>
      <c r="L2" s="122"/>
      <c r="M2" s="43"/>
      <c r="N2" s="43"/>
      <c r="O2" s="122"/>
      <c r="P2" s="32"/>
    </row>
    <row r="3" spans="1:16" s="4" customFormat="1" ht="6" customHeight="1">
      <c r="B3" s="78"/>
      <c r="D3" s="5"/>
      <c r="F3" s="33"/>
      <c r="G3" s="39"/>
      <c r="H3" s="33"/>
      <c r="I3" s="33"/>
      <c r="J3" s="49"/>
      <c r="K3" s="44"/>
      <c r="L3" s="33"/>
      <c r="M3" s="49"/>
      <c r="N3" s="44"/>
      <c r="O3" s="33"/>
      <c r="P3" s="50"/>
    </row>
    <row r="4" spans="1:16" s="83" customFormat="1" ht="36.75" customHeight="1">
      <c r="B4" s="22" t="s">
        <v>22</v>
      </c>
      <c r="C4" s="22" t="s">
        <v>40</v>
      </c>
      <c r="D4" s="9"/>
      <c r="F4" s="34" t="s">
        <v>42</v>
      </c>
      <c r="G4" s="40"/>
      <c r="H4" s="34"/>
      <c r="I4" s="34" t="s">
        <v>41</v>
      </c>
      <c r="J4" s="40"/>
      <c r="K4" s="34"/>
      <c r="L4" s="34" t="s">
        <v>162</v>
      </c>
      <c r="M4" s="40"/>
      <c r="N4" s="34"/>
      <c r="O4" s="34" t="s">
        <v>163</v>
      </c>
      <c r="P4" s="9"/>
    </row>
    <row r="5" spans="1:16" s="6" customFormat="1" ht="6" customHeight="1">
      <c r="B5" s="79"/>
      <c r="D5" s="7"/>
      <c r="F5" s="35"/>
      <c r="G5" s="41"/>
      <c r="H5" s="35"/>
      <c r="I5" s="35"/>
      <c r="J5" s="51"/>
      <c r="K5" s="45"/>
      <c r="L5" s="35"/>
      <c r="M5" s="51"/>
      <c r="N5" s="45"/>
      <c r="O5" s="35"/>
      <c r="P5" s="52"/>
    </row>
    <row r="6" spans="1:16" s="16" customFormat="1" ht="18.75">
      <c r="A6" s="124"/>
      <c r="B6" s="123"/>
      <c r="C6" s="15" t="s">
        <v>256</v>
      </c>
      <c r="F6" s="125"/>
      <c r="G6" s="36"/>
      <c r="H6" s="36"/>
      <c r="I6" s="125"/>
      <c r="J6" s="46"/>
      <c r="K6" s="46"/>
      <c r="L6" s="125"/>
      <c r="M6" s="46"/>
      <c r="N6" s="46"/>
      <c r="O6" s="125"/>
      <c r="P6" s="53"/>
    </row>
    <row r="7" spans="1:16" s="71" customFormat="1">
      <c r="A7" s="127"/>
      <c r="B7" s="126"/>
      <c r="F7" s="76"/>
      <c r="G7" s="73"/>
      <c r="H7" s="73"/>
      <c r="I7" s="76"/>
      <c r="J7" s="72"/>
      <c r="K7" s="72"/>
      <c r="L7" s="76"/>
      <c r="M7" s="72"/>
      <c r="N7" s="72"/>
      <c r="O7" s="76"/>
      <c r="P7" s="74"/>
    </row>
    <row r="8" spans="1:16" s="12" customFormat="1" ht="120">
      <c r="A8" s="130"/>
      <c r="B8" s="128">
        <v>1</v>
      </c>
      <c r="C8" s="210" t="s">
        <v>259</v>
      </c>
      <c r="D8" s="103"/>
      <c r="E8" s="102"/>
      <c r="F8" s="144" t="s">
        <v>278</v>
      </c>
      <c r="G8" s="42"/>
      <c r="H8" s="37"/>
      <c r="I8" s="131" t="s">
        <v>47</v>
      </c>
      <c r="J8" s="54"/>
      <c r="K8" s="47"/>
      <c r="L8" s="131" t="s">
        <v>49</v>
      </c>
      <c r="M8" s="54"/>
      <c r="N8" s="47"/>
      <c r="O8" s="131" t="s">
        <v>285</v>
      </c>
      <c r="P8" s="55"/>
    </row>
    <row r="9" spans="1:16" s="12" customFormat="1" ht="75">
      <c r="A9" s="130"/>
      <c r="B9" s="128">
        <v>1.1000000000000001</v>
      </c>
      <c r="C9" s="153" t="s">
        <v>7</v>
      </c>
      <c r="D9" s="13"/>
      <c r="F9" s="131" t="s">
        <v>51</v>
      </c>
      <c r="G9" s="42"/>
      <c r="H9" s="37"/>
      <c r="I9" s="131" t="s">
        <v>66</v>
      </c>
      <c r="J9" s="54"/>
      <c r="K9" s="47"/>
      <c r="L9" s="131" t="s">
        <v>49</v>
      </c>
      <c r="M9" s="54"/>
      <c r="N9" s="47"/>
      <c r="O9" s="131" t="s">
        <v>64</v>
      </c>
      <c r="P9" s="55"/>
    </row>
    <row r="10" spans="1:16" s="12" customFormat="1" ht="30">
      <c r="A10" s="130"/>
      <c r="B10" s="128">
        <v>1.2</v>
      </c>
      <c r="C10" s="153" t="s">
        <v>8</v>
      </c>
      <c r="D10" s="13"/>
      <c r="F10" s="131" t="s">
        <v>52</v>
      </c>
      <c r="G10" s="42"/>
      <c r="H10" s="37"/>
      <c r="I10" s="131" t="s">
        <v>66</v>
      </c>
      <c r="J10" s="54"/>
      <c r="K10" s="47"/>
      <c r="L10" s="131" t="s">
        <v>49</v>
      </c>
      <c r="M10" s="54"/>
      <c r="N10" s="47"/>
      <c r="O10" s="131" t="s">
        <v>64</v>
      </c>
      <c r="P10" s="55"/>
    </row>
    <row r="11" spans="1:16" s="12" customFormat="1" ht="30">
      <c r="A11" s="130"/>
      <c r="B11" s="128">
        <v>1.3</v>
      </c>
      <c r="C11" s="153" t="s">
        <v>9</v>
      </c>
      <c r="D11" s="13"/>
      <c r="F11" s="131" t="s">
        <v>53</v>
      </c>
      <c r="G11" s="42"/>
      <c r="H11" s="37"/>
      <c r="I11" s="131" t="s">
        <v>66</v>
      </c>
      <c r="J11" s="54"/>
      <c r="K11" s="47"/>
      <c r="L11" s="131" t="s">
        <v>49</v>
      </c>
      <c r="M11" s="54"/>
      <c r="N11" s="47"/>
      <c r="O11" s="131" t="s">
        <v>64</v>
      </c>
      <c r="P11" s="55"/>
    </row>
    <row r="12" spans="1:16" s="12" customFormat="1" ht="45">
      <c r="A12" s="130"/>
      <c r="B12" s="128">
        <v>1.4</v>
      </c>
      <c r="C12" s="153" t="s">
        <v>18</v>
      </c>
      <c r="D12" s="13"/>
      <c r="F12" s="131" t="s">
        <v>54</v>
      </c>
      <c r="G12" s="42"/>
      <c r="H12" s="37"/>
      <c r="I12" s="131" t="s">
        <v>66</v>
      </c>
      <c r="J12" s="54"/>
      <c r="K12" s="47"/>
      <c r="L12" s="131" t="s">
        <v>49</v>
      </c>
      <c r="M12" s="54"/>
      <c r="N12" s="47"/>
      <c r="O12" s="131" t="s">
        <v>64</v>
      </c>
      <c r="P12" s="55"/>
    </row>
    <row r="13" spans="1:16" s="12" customFormat="1" ht="45">
      <c r="A13" s="130"/>
      <c r="B13" s="128">
        <v>1.5</v>
      </c>
      <c r="C13" s="153" t="s">
        <v>89</v>
      </c>
      <c r="D13" s="13"/>
      <c r="F13" s="131" t="s">
        <v>48</v>
      </c>
      <c r="G13" s="42"/>
      <c r="H13" s="37"/>
      <c r="I13" s="131" t="s">
        <v>66</v>
      </c>
      <c r="J13" s="54"/>
      <c r="K13" s="47"/>
      <c r="L13" s="131" t="s">
        <v>49</v>
      </c>
      <c r="M13" s="54"/>
      <c r="N13" s="47"/>
      <c r="O13" s="131" t="s">
        <v>64</v>
      </c>
      <c r="P13" s="55"/>
    </row>
    <row r="14" spans="1:16" s="60" customFormat="1" ht="30">
      <c r="A14" s="135"/>
      <c r="B14" s="133" t="s">
        <v>23</v>
      </c>
      <c r="C14" s="151" t="s">
        <v>90</v>
      </c>
      <c r="D14" s="59"/>
      <c r="F14" s="136" t="s">
        <v>55</v>
      </c>
      <c r="G14" s="62"/>
      <c r="H14" s="63"/>
      <c r="I14" s="131" t="s">
        <v>66</v>
      </c>
      <c r="J14" s="64"/>
      <c r="K14" s="61"/>
      <c r="L14" s="136" t="s">
        <v>49</v>
      </c>
      <c r="M14" s="64"/>
      <c r="N14" s="61"/>
      <c r="O14" s="131" t="s">
        <v>64</v>
      </c>
      <c r="P14" s="65"/>
    </row>
    <row r="15" spans="1:16" s="12" customFormat="1" ht="30">
      <c r="A15" s="130"/>
      <c r="B15" s="128" t="s">
        <v>24</v>
      </c>
      <c r="C15" s="152" t="s">
        <v>13</v>
      </c>
      <c r="D15" s="13"/>
      <c r="F15" s="131" t="s">
        <v>68</v>
      </c>
      <c r="G15" s="42"/>
      <c r="H15" s="37"/>
      <c r="I15" s="131" t="s">
        <v>66</v>
      </c>
      <c r="J15" s="54"/>
      <c r="K15" s="47"/>
      <c r="L15" s="131" t="s">
        <v>49</v>
      </c>
      <c r="M15" s="54"/>
      <c r="N15" s="47"/>
      <c r="O15" s="131" t="s">
        <v>64</v>
      </c>
      <c r="P15" s="55"/>
    </row>
    <row r="16" spans="1:16" s="12" customFormat="1" ht="30">
      <c r="A16" s="130"/>
      <c r="B16" s="128" t="s">
        <v>25</v>
      </c>
      <c r="C16" s="152" t="s">
        <v>12</v>
      </c>
      <c r="D16" s="13"/>
      <c r="F16" s="131" t="s">
        <v>56</v>
      </c>
      <c r="G16" s="42"/>
      <c r="H16" s="37"/>
      <c r="I16" s="131" t="s">
        <v>66</v>
      </c>
      <c r="J16" s="54"/>
      <c r="K16" s="47"/>
      <c r="L16" s="131" t="s">
        <v>49</v>
      </c>
      <c r="M16" s="54"/>
      <c r="N16" s="47"/>
      <c r="O16" s="131" t="s">
        <v>64</v>
      </c>
      <c r="P16" s="55"/>
    </row>
    <row r="17" spans="1:16" s="12" customFormat="1" ht="30">
      <c r="A17" s="130"/>
      <c r="B17" s="128" t="s">
        <v>26</v>
      </c>
      <c r="C17" s="152" t="s">
        <v>10</v>
      </c>
      <c r="D17" s="13"/>
      <c r="F17" s="131" t="s">
        <v>57</v>
      </c>
      <c r="G17" s="42"/>
      <c r="H17" s="37"/>
      <c r="I17" s="131" t="s">
        <v>66</v>
      </c>
      <c r="J17" s="54"/>
      <c r="K17" s="47"/>
      <c r="L17" s="131" t="s">
        <v>49</v>
      </c>
      <c r="M17" s="54"/>
      <c r="N17" s="47"/>
      <c r="O17" s="131" t="s">
        <v>64</v>
      </c>
      <c r="P17" s="55"/>
    </row>
    <row r="18" spans="1:16" s="12" customFormat="1" ht="45">
      <c r="A18" s="130"/>
      <c r="B18" s="128" t="s">
        <v>27</v>
      </c>
      <c r="C18" s="152" t="s">
        <v>11</v>
      </c>
      <c r="D18" s="13"/>
      <c r="F18" s="131" t="s">
        <v>58</v>
      </c>
      <c r="G18" s="42"/>
      <c r="H18" s="37"/>
      <c r="I18" s="131" t="s">
        <v>66</v>
      </c>
      <c r="J18" s="54"/>
      <c r="K18" s="47"/>
      <c r="L18" s="131" t="s">
        <v>49</v>
      </c>
      <c r="M18" s="54"/>
      <c r="N18" s="47"/>
      <c r="O18" s="131" t="s">
        <v>64</v>
      </c>
      <c r="P18" s="55"/>
    </row>
    <row r="19" spans="1:16" s="12" customFormat="1">
      <c r="A19" s="130"/>
      <c r="B19" s="128">
        <v>1.6</v>
      </c>
      <c r="C19" s="153" t="s">
        <v>131</v>
      </c>
      <c r="D19" s="13"/>
      <c r="F19" s="131" t="s">
        <v>274</v>
      </c>
      <c r="G19" s="42"/>
      <c r="H19" s="37"/>
      <c r="I19" s="131" t="s">
        <v>66</v>
      </c>
      <c r="J19" s="54"/>
      <c r="K19" s="75"/>
      <c r="L19" s="131" t="s">
        <v>49</v>
      </c>
      <c r="M19" s="54"/>
      <c r="N19" s="75"/>
      <c r="O19" s="131"/>
      <c r="P19" s="55"/>
    </row>
    <row r="20" spans="1:16" s="71" customFormat="1">
      <c r="A20" s="127"/>
      <c r="B20" s="126"/>
      <c r="F20" s="76"/>
      <c r="G20" s="73"/>
      <c r="H20" s="73"/>
      <c r="I20" s="76"/>
      <c r="J20" s="72"/>
      <c r="K20" s="72"/>
      <c r="L20" s="76"/>
      <c r="M20" s="72"/>
      <c r="N20" s="72"/>
      <c r="O20" s="76"/>
      <c r="P20" s="74"/>
    </row>
    <row r="21" spans="1:16" s="12" customFormat="1" ht="120">
      <c r="A21" s="130"/>
      <c r="B21" s="128">
        <v>2</v>
      </c>
      <c r="C21" s="129" t="s">
        <v>43</v>
      </c>
      <c r="D21" s="13"/>
      <c r="F21" s="144" t="s">
        <v>279</v>
      </c>
      <c r="G21" s="42"/>
      <c r="H21" s="37"/>
      <c r="I21" s="131" t="s">
        <v>65</v>
      </c>
      <c r="J21" s="54"/>
      <c r="K21" s="47"/>
      <c r="L21" s="131" t="s">
        <v>50</v>
      </c>
      <c r="M21" s="54"/>
      <c r="N21" s="47"/>
      <c r="O21" s="131" t="s">
        <v>286</v>
      </c>
      <c r="P21" s="55"/>
    </row>
    <row r="22" spans="1:16" s="12" customFormat="1" ht="60">
      <c r="A22" s="130"/>
      <c r="B22" s="128">
        <v>2.1</v>
      </c>
      <c r="C22" s="153" t="s">
        <v>7</v>
      </c>
      <c r="D22" s="13"/>
      <c r="F22" s="131" t="s">
        <v>70</v>
      </c>
      <c r="G22" s="42"/>
      <c r="H22" s="37"/>
      <c r="I22" s="131" t="s">
        <v>67</v>
      </c>
      <c r="J22" s="54"/>
      <c r="K22" s="47"/>
      <c r="L22" s="131" t="s">
        <v>50</v>
      </c>
      <c r="M22" s="54"/>
      <c r="N22" s="47"/>
      <c r="O22" s="131" t="s">
        <v>64</v>
      </c>
      <c r="P22" s="55"/>
    </row>
    <row r="23" spans="1:16" s="12" customFormat="1" ht="30">
      <c r="A23" s="130"/>
      <c r="B23" s="128">
        <v>2.2000000000000002</v>
      </c>
      <c r="C23" s="153" t="s">
        <v>8</v>
      </c>
      <c r="D23" s="13"/>
      <c r="F23" s="131" t="s">
        <v>71</v>
      </c>
      <c r="G23" s="42"/>
      <c r="H23" s="37"/>
      <c r="I23" s="131" t="s">
        <v>67</v>
      </c>
      <c r="J23" s="54"/>
      <c r="K23" s="47"/>
      <c r="L23" s="131" t="s">
        <v>50</v>
      </c>
      <c r="M23" s="54"/>
      <c r="N23" s="47"/>
      <c r="O23" s="131" t="s">
        <v>64</v>
      </c>
      <c r="P23" s="55"/>
    </row>
    <row r="24" spans="1:16" s="12" customFormat="1" ht="30">
      <c r="A24" s="130"/>
      <c r="B24" s="128">
        <v>2.2999999999999998</v>
      </c>
      <c r="C24" s="153" t="s">
        <v>9</v>
      </c>
      <c r="D24" s="13"/>
      <c r="F24" s="131" t="s">
        <v>72</v>
      </c>
      <c r="G24" s="42"/>
      <c r="H24" s="37"/>
      <c r="I24" s="131" t="s">
        <v>67</v>
      </c>
      <c r="J24" s="54"/>
      <c r="K24" s="47"/>
      <c r="L24" s="131" t="s">
        <v>50</v>
      </c>
      <c r="M24" s="54"/>
      <c r="N24" s="47"/>
      <c r="O24" s="131" t="s">
        <v>64</v>
      </c>
      <c r="P24" s="55"/>
    </row>
    <row r="25" spans="1:16" s="12" customFormat="1" ht="45">
      <c r="A25" s="130"/>
      <c r="B25" s="128">
        <v>2.4</v>
      </c>
      <c r="C25" s="153" t="s">
        <v>18</v>
      </c>
      <c r="D25" s="13"/>
      <c r="F25" s="131" t="s">
        <v>73</v>
      </c>
      <c r="G25" s="42"/>
      <c r="H25" s="37"/>
      <c r="I25" s="131" t="s">
        <v>67</v>
      </c>
      <c r="J25" s="54"/>
      <c r="K25" s="47"/>
      <c r="L25" s="131" t="s">
        <v>50</v>
      </c>
      <c r="M25" s="54"/>
      <c r="N25" s="47"/>
      <c r="O25" s="131" t="s">
        <v>64</v>
      </c>
      <c r="P25" s="55"/>
    </row>
    <row r="26" spans="1:16" s="12" customFormat="1" ht="45">
      <c r="A26" s="130"/>
      <c r="B26" s="128">
        <v>2.5</v>
      </c>
      <c r="C26" s="153" t="s">
        <v>89</v>
      </c>
      <c r="D26" s="13"/>
      <c r="F26" s="131" t="s">
        <v>48</v>
      </c>
      <c r="G26" s="42"/>
      <c r="H26" s="37"/>
      <c r="I26" s="131" t="s">
        <v>67</v>
      </c>
      <c r="J26" s="54"/>
      <c r="K26" s="47"/>
      <c r="L26" s="131" t="s">
        <v>50</v>
      </c>
      <c r="M26" s="54"/>
      <c r="N26" s="47"/>
      <c r="O26" s="131" t="s">
        <v>64</v>
      </c>
      <c r="P26" s="55"/>
    </row>
    <row r="27" spans="1:16" s="12" customFormat="1" ht="30">
      <c r="A27" s="130"/>
      <c r="B27" s="128" t="s">
        <v>39</v>
      </c>
      <c r="C27" s="151" t="s">
        <v>90</v>
      </c>
      <c r="D27" s="13"/>
      <c r="F27" s="131" t="s">
        <v>74</v>
      </c>
      <c r="G27" s="42"/>
      <c r="H27" s="37"/>
      <c r="I27" s="131" t="s">
        <v>67</v>
      </c>
      <c r="J27" s="54"/>
      <c r="K27" s="47"/>
      <c r="L27" s="131" t="s">
        <v>50</v>
      </c>
      <c r="M27" s="54"/>
      <c r="N27" s="47"/>
      <c r="O27" s="131" t="s">
        <v>64</v>
      </c>
      <c r="P27" s="55"/>
    </row>
    <row r="28" spans="1:16" s="12" customFormat="1" ht="30">
      <c r="A28" s="130"/>
      <c r="B28" s="128" t="s">
        <v>28</v>
      </c>
      <c r="C28" s="152" t="s">
        <v>13</v>
      </c>
      <c r="D28" s="13"/>
      <c r="F28" s="131" t="s">
        <v>75</v>
      </c>
      <c r="G28" s="42"/>
      <c r="H28" s="37"/>
      <c r="I28" s="131" t="s">
        <v>67</v>
      </c>
      <c r="J28" s="54"/>
      <c r="K28" s="47"/>
      <c r="L28" s="131" t="s">
        <v>50</v>
      </c>
      <c r="M28" s="54"/>
      <c r="N28" s="47"/>
      <c r="O28" s="131" t="s">
        <v>64</v>
      </c>
      <c r="P28" s="55"/>
    </row>
    <row r="29" spans="1:16" s="12" customFormat="1" ht="30">
      <c r="A29" s="130"/>
      <c r="B29" s="128" t="s">
        <v>29</v>
      </c>
      <c r="C29" s="152" t="s">
        <v>12</v>
      </c>
      <c r="D29" s="13"/>
      <c r="F29" s="131" t="s">
        <v>76</v>
      </c>
      <c r="G29" s="42"/>
      <c r="H29" s="37"/>
      <c r="I29" s="131" t="s">
        <v>67</v>
      </c>
      <c r="J29" s="54"/>
      <c r="K29" s="47"/>
      <c r="L29" s="131" t="s">
        <v>50</v>
      </c>
      <c r="M29" s="54"/>
      <c r="N29" s="47"/>
      <c r="O29" s="131" t="s">
        <v>64</v>
      </c>
      <c r="P29" s="55"/>
    </row>
    <row r="30" spans="1:16" s="12" customFormat="1" ht="30">
      <c r="A30" s="130"/>
      <c r="B30" s="128" t="s">
        <v>30</v>
      </c>
      <c r="C30" s="152" t="s">
        <v>10</v>
      </c>
      <c r="D30" s="13"/>
      <c r="F30" s="131" t="s">
        <v>77</v>
      </c>
      <c r="G30" s="42"/>
      <c r="H30" s="37"/>
      <c r="I30" s="131" t="s">
        <v>67</v>
      </c>
      <c r="J30" s="54"/>
      <c r="K30" s="47"/>
      <c r="L30" s="131" t="s">
        <v>50</v>
      </c>
      <c r="M30" s="54"/>
      <c r="N30" s="47"/>
      <c r="O30" s="131" t="s">
        <v>64</v>
      </c>
      <c r="P30" s="55"/>
    </row>
    <row r="31" spans="1:16" s="12" customFormat="1" ht="30">
      <c r="A31" s="130"/>
      <c r="B31" s="128" t="s">
        <v>31</v>
      </c>
      <c r="C31" s="152" t="s">
        <v>11</v>
      </c>
      <c r="D31" s="13"/>
      <c r="F31" s="131" t="s">
        <v>78</v>
      </c>
      <c r="G31" s="42"/>
      <c r="H31" s="37"/>
      <c r="I31" s="131" t="s">
        <v>67</v>
      </c>
      <c r="J31" s="54"/>
      <c r="K31" s="47"/>
      <c r="L31" s="131" t="s">
        <v>50</v>
      </c>
      <c r="M31" s="54"/>
      <c r="N31" s="47"/>
      <c r="O31" s="131" t="s">
        <v>64</v>
      </c>
      <c r="P31" s="55"/>
    </row>
    <row r="32" spans="1:16" s="12" customFormat="1" ht="30">
      <c r="A32" s="130"/>
      <c r="B32" s="128">
        <v>2.6</v>
      </c>
      <c r="C32" s="153" t="s">
        <v>131</v>
      </c>
      <c r="D32" s="13"/>
      <c r="F32" s="131" t="s">
        <v>275</v>
      </c>
      <c r="G32" s="42"/>
      <c r="H32" s="37"/>
      <c r="I32" s="131" t="s">
        <v>67</v>
      </c>
      <c r="J32" s="54"/>
      <c r="K32" s="75"/>
      <c r="L32" s="131" t="s">
        <v>50</v>
      </c>
      <c r="M32" s="54"/>
      <c r="N32" s="75"/>
      <c r="O32" s="131"/>
      <c r="P32" s="55"/>
    </row>
    <row r="33" spans="1:16" s="71" customFormat="1">
      <c r="A33" s="127"/>
      <c r="B33" s="126"/>
      <c r="F33" s="76"/>
      <c r="G33" s="73"/>
      <c r="H33" s="73"/>
      <c r="I33" s="76"/>
      <c r="J33" s="72"/>
      <c r="K33" s="72"/>
      <c r="L33" s="76"/>
      <c r="M33" s="72"/>
      <c r="N33" s="72"/>
      <c r="O33" s="76"/>
      <c r="P33" s="74"/>
    </row>
    <row r="34" spans="1:16" s="60" customFormat="1">
      <c r="A34" s="135"/>
      <c r="B34" s="134">
        <v>3</v>
      </c>
      <c r="C34" s="58" t="s">
        <v>102</v>
      </c>
      <c r="D34" s="59"/>
      <c r="F34" s="136"/>
      <c r="G34" s="62"/>
      <c r="H34" s="63"/>
      <c r="I34" s="136"/>
      <c r="J34" s="64"/>
      <c r="K34" s="61"/>
      <c r="L34" s="136"/>
      <c r="M34" s="64"/>
      <c r="N34" s="61"/>
      <c r="O34" s="136"/>
      <c r="P34" s="65"/>
    </row>
    <row r="35" spans="1:16" s="12" customFormat="1" ht="60">
      <c r="A35" s="135"/>
      <c r="B35" s="132">
        <v>3.1</v>
      </c>
      <c r="C35" s="153" t="s">
        <v>106</v>
      </c>
      <c r="D35" s="13"/>
      <c r="F35" s="131" t="s">
        <v>108</v>
      </c>
      <c r="G35" s="42"/>
      <c r="H35" s="37"/>
      <c r="I35" s="131" t="s">
        <v>59</v>
      </c>
      <c r="J35" s="54"/>
      <c r="K35" s="47"/>
      <c r="L35" s="131" t="s">
        <v>50</v>
      </c>
      <c r="M35" s="54"/>
      <c r="N35" s="47"/>
      <c r="O35" s="136" t="s">
        <v>107</v>
      </c>
      <c r="P35" s="55"/>
    </row>
    <row r="36" spans="1:16" s="12" customFormat="1" ht="90">
      <c r="A36" s="130"/>
      <c r="B36" s="132">
        <v>3.2</v>
      </c>
      <c r="C36" s="211" t="s">
        <v>257</v>
      </c>
      <c r="D36" s="13"/>
      <c r="F36" s="131" t="s">
        <v>94</v>
      </c>
      <c r="G36" s="42"/>
      <c r="H36" s="37"/>
      <c r="I36" s="131" t="s">
        <v>67</v>
      </c>
      <c r="J36" s="54"/>
      <c r="K36" s="47"/>
      <c r="L36" s="131" t="s">
        <v>49</v>
      </c>
      <c r="M36" s="54"/>
      <c r="N36" s="47"/>
      <c r="O36" s="131" t="s">
        <v>109</v>
      </c>
      <c r="P36" s="55"/>
    </row>
    <row r="37" spans="1:16" s="12" customFormat="1" ht="60">
      <c r="A37" s="130"/>
      <c r="B37" s="132">
        <v>3.3</v>
      </c>
      <c r="C37" s="211" t="s">
        <v>258</v>
      </c>
      <c r="D37" s="13"/>
      <c r="F37" s="131" t="s">
        <v>97</v>
      </c>
      <c r="G37" s="42"/>
      <c r="H37" s="37"/>
      <c r="I37" s="131" t="s">
        <v>59</v>
      </c>
      <c r="J37" s="54"/>
      <c r="K37" s="47"/>
      <c r="L37" s="131" t="s">
        <v>93</v>
      </c>
      <c r="M37" s="54"/>
      <c r="N37" s="47"/>
      <c r="O37" s="131" t="s">
        <v>109</v>
      </c>
      <c r="P37" s="55"/>
    </row>
    <row r="38" spans="1:16" s="12" customFormat="1" ht="75">
      <c r="A38" s="130"/>
      <c r="B38" s="132">
        <v>3.4</v>
      </c>
      <c r="C38" s="154" t="s">
        <v>112</v>
      </c>
      <c r="D38" s="13"/>
      <c r="F38" s="131" t="s">
        <v>96</v>
      </c>
      <c r="G38" s="42"/>
      <c r="H38" s="37"/>
      <c r="I38" s="131" t="s">
        <v>60</v>
      </c>
      <c r="J38" s="54"/>
      <c r="K38" s="47"/>
      <c r="L38" s="131" t="s">
        <v>49</v>
      </c>
      <c r="M38" s="54"/>
      <c r="N38" s="47"/>
      <c r="O38" s="131" t="s">
        <v>64</v>
      </c>
      <c r="P38" s="55"/>
    </row>
    <row r="39" spans="1:16" s="71" customFormat="1">
      <c r="A39" s="127"/>
      <c r="B39" s="126"/>
      <c r="F39" s="76"/>
      <c r="G39" s="73"/>
      <c r="H39" s="73"/>
      <c r="I39" s="76"/>
      <c r="J39" s="72"/>
      <c r="K39" s="72"/>
      <c r="L39" s="76"/>
      <c r="M39" s="72"/>
      <c r="N39" s="72"/>
      <c r="O39" s="76"/>
      <c r="P39" s="74"/>
    </row>
    <row r="40" spans="1:16" s="12" customFormat="1" ht="60">
      <c r="A40" s="130"/>
      <c r="B40" s="132">
        <v>4</v>
      </c>
      <c r="C40" s="129" t="s">
        <v>95</v>
      </c>
      <c r="D40" s="13"/>
      <c r="F40" s="131" t="s">
        <v>98</v>
      </c>
      <c r="G40" s="42"/>
      <c r="H40" s="37"/>
      <c r="I40" s="131"/>
      <c r="J40" s="54"/>
      <c r="K40" s="47"/>
      <c r="L40" s="131"/>
      <c r="M40" s="54"/>
      <c r="N40" s="47"/>
      <c r="O40" s="131" t="s">
        <v>110</v>
      </c>
      <c r="P40" s="55"/>
    </row>
    <row r="41" spans="1:16" s="12" customFormat="1" ht="105">
      <c r="A41" s="130"/>
      <c r="B41" s="132">
        <v>4.0999999999999996</v>
      </c>
      <c r="C41" s="153" t="s">
        <v>15</v>
      </c>
      <c r="D41" s="13"/>
      <c r="F41" s="131" t="s">
        <v>62</v>
      </c>
      <c r="G41" s="42"/>
      <c r="H41" s="37"/>
      <c r="I41" s="131" t="s">
        <v>63</v>
      </c>
      <c r="J41" s="54"/>
      <c r="K41" s="47"/>
      <c r="L41" s="131" t="s">
        <v>49</v>
      </c>
      <c r="M41" s="54"/>
      <c r="N41" s="47"/>
      <c r="O41" s="131" t="s">
        <v>64</v>
      </c>
      <c r="P41" s="55"/>
    </row>
    <row r="42" spans="1:16" s="12" customFormat="1" ht="120">
      <c r="A42" s="130"/>
      <c r="B42" s="132">
        <v>4.2</v>
      </c>
      <c r="C42" s="153" t="s">
        <v>16</v>
      </c>
      <c r="D42" s="13"/>
      <c r="F42" s="131" t="s">
        <v>61</v>
      </c>
      <c r="G42" s="42"/>
      <c r="H42" s="37"/>
      <c r="I42" s="131" t="s">
        <v>63</v>
      </c>
      <c r="J42" s="54"/>
      <c r="K42" s="47"/>
      <c r="L42" s="131" t="s">
        <v>49</v>
      </c>
      <c r="M42" s="54"/>
      <c r="N42" s="47"/>
      <c r="O42" s="131" t="s">
        <v>64</v>
      </c>
      <c r="P42" s="55"/>
    </row>
    <row r="43" spans="1:16" s="12" customFormat="1" ht="75">
      <c r="A43" s="130"/>
      <c r="B43" s="132">
        <v>4.3</v>
      </c>
      <c r="C43" s="153" t="s">
        <v>14</v>
      </c>
      <c r="D43" s="13"/>
      <c r="F43" s="131" t="s">
        <v>69</v>
      </c>
      <c r="G43" s="42"/>
      <c r="H43" s="37"/>
      <c r="I43" s="131" t="s">
        <v>164</v>
      </c>
      <c r="J43" s="54"/>
      <c r="K43" s="47"/>
      <c r="L43" s="131" t="s">
        <v>49</v>
      </c>
      <c r="M43" s="54"/>
      <c r="N43" s="47"/>
      <c r="O43" s="131" t="s">
        <v>64</v>
      </c>
      <c r="P43" s="55"/>
    </row>
    <row r="44" spans="1:16" s="71" customFormat="1">
      <c r="A44" s="127"/>
      <c r="B44" s="126"/>
      <c r="C44" s="127"/>
      <c r="F44" s="76"/>
      <c r="G44" s="73"/>
      <c r="H44" s="73"/>
      <c r="I44" s="76"/>
      <c r="J44" s="72"/>
      <c r="K44" s="72"/>
      <c r="L44" s="76"/>
      <c r="M44" s="72"/>
      <c r="N44" s="72"/>
      <c r="O44" s="76"/>
      <c r="P44" s="74"/>
    </row>
    <row r="45" spans="1:16" s="12" customFormat="1">
      <c r="A45" s="130"/>
      <c r="B45" s="132"/>
      <c r="C45" s="14"/>
      <c r="F45" s="131"/>
      <c r="G45" s="37"/>
      <c r="H45" s="37"/>
      <c r="I45" s="131"/>
      <c r="J45" s="47"/>
      <c r="K45" s="47"/>
      <c r="L45" s="131"/>
      <c r="M45" s="47"/>
      <c r="N45" s="47"/>
      <c r="O45" s="131"/>
      <c r="P45" s="57"/>
    </row>
    <row r="46" spans="1:16" s="67" customFormat="1" ht="18.75">
      <c r="A46" s="137"/>
      <c r="B46" s="138"/>
      <c r="C46" s="66" t="s">
        <v>17</v>
      </c>
      <c r="F46" s="140"/>
      <c r="G46" s="69"/>
      <c r="H46" s="69"/>
      <c r="I46" s="140"/>
      <c r="J46" s="68"/>
      <c r="K46" s="68"/>
      <c r="L46" s="140"/>
      <c r="M46" s="68"/>
      <c r="N46" s="68"/>
      <c r="O46" s="140"/>
      <c r="P46" s="70"/>
    </row>
    <row r="47" spans="1:16" s="71" customFormat="1">
      <c r="A47" s="127"/>
      <c r="B47" s="126"/>
      <c r="F47" s="76"/>
      <c r="G47" s="73"/>
      <c r="H47" s="73"/>
      <c r="I47" s="76"/>
      <c r="J47" s="72"/>
      <c r="K47" s="72"/>
      <c r="L47" s="76"/>
      <c r="M47" s="72"/>
      <c r="N47" s="72"/>
      <c r="O47" s="76"/>
      <c r="P47" s="74"/>
    </row>
    <row r="48" spans="1:16" s="102" customFormat="1">
      <c r="A48" s="141"/>
      <c r="B48" s="142">
        <v>5</v>
      </c>
      <c r="C48" s="143" t="s">
        <v>219</v>
      </c>
      <c r="D48" s="103"/>
      <c r="F48" s="144"/>
      <c r="G48" s="105"/>
      <c r="H48" s="106"/>
      <c r="I48" s="144"/>
      <c r="J48" s="107"/>
      <c r="K48" s="104"/>
      <c r="L48" s="144"/>
      <c r="M48" s="107"/>
      <c r="N48" s="104"/>
      <c r="O48" s="108"/>
      <c r="P48" s="109"/>
    </row>
    <row r="49" spans="1:16" s="102" customFormat="1">
      <c r="A49" s="141"/>
      <c r="B49" s="142">
        <v>5.0999999999999996</v>
      </c>
      <c r="C49" s="184" t="s">
        <v>224</v>
      </c>
      <c r="D49" s="103"/>
      <c r="F49" s="144"/>
      <c r="G49" s="105"/>
      <c r="H49" s="106"/>
      <c r="I49" s="144"/>
      <c r="J49" s="107"/>
      <c r="K49" s="104"/>
      <c r="L49" s="144"/>
      <c r="M49" s="107"/>
      <c r="N49" s="104"/>
      <c r="O49" s="108"/>
      <c r="P49" s="109"/>
    </row>
    <row r="50" spans="1:16" s="102" customFormat="1">
      <c r="A50" s="141"/>
      <c r="B50" s="142" t="s">
        <v>175</v>
      </c>
      <c r="C50" s="185" t="s">
        <v>177</v>
      </c>
      <c r="D50" s="103"/>
      <c r="F50" s="144"/>
      <c r="G50" s="105"/>
      <c r="H50" s="106"/>
      <c r="I50" s="144"/>
      <c r="J50" s="107"/>
      <c r="K50" s="104"/>
      <c r="L50" s="144"/>
      <c r="M50" s="107"/>
      <c r="N50" s="104"/>
      <c r="O50" s="108"/>
      <c r="P50" s="109"/>
    </row>
    <row r="51" spans="1:16" s="102" customFormat="1" ht="60">
      <c r="A51" s="141"/>
      <c r="B51" s="142" t="s">
        <v>178</v>
      </c>
      <c r="C51" s="186" t="s">
        <v>165</v>
      </c>
      <c r="D51" s="103"/>
      <c r="F51" s="110" t="s">
        <v>296</v>
      </c>
      <c r="G51" s="105"/>
      <c r="H51" s="106"/>
      <c r="I51" s="131" t="s">
        <v>133</v>
      </c>
      <c r="J51" s="107"/>
      <c r="K51" s="104"/>
      <c r="L51" s="131" t="s">
        <v>50</v>
      </c>
      <c r="M51" s="107"/>
      <c r="N51" s="104"/>
      <c r="O51" s="110" t="s">
        <v>155</v>
      </c>
      <c r="P51" s="109"/>
    </row>
    <row r="52" spans="1:16" s="111" customFormat="1" ht="30">
      <c r="A52" s="145"/>
      <c r="B52" s="142" t="s">
        <v>179</v>
      </c>
      <c r="C52" s="186" t="s">
        <v>150</v>
      </c>
      <c r="D52" s="112"/>
      <c r="F52" s="108" t="s">
        <v>236</v>
      </c>
      <c r="G52" s="113"/>
      <c r="H52" s="114"/>
      <c r="I52" s="131" t="s">
        <v>134</v>
      </c>
      <c r="J52" s="115"/>
      <c r="K52" s="116"/>
      <c r="L52" s="131" t="s">
        <v>50</v>
      </c>
      <c r="M52" s="115"/>
      <c r="N52" s="116"/>
      <c r="O52" s="110"/>
      <c r="P52" s="117"/>
    </row>
    <row r="53" spans="1:16" s="102" customFormat="1">
      <c r="A53" s="141"/>
      <c r="B53" s="142" t="s">
        <v>176</v>
      </c>
      <c r="C53" s="185" t="s">
        <v>180</v>
      </c>
      <c r="D53" s="103"/>
      <c r="F53" s="144"/>
      <c r="G53" s="105"/>
      <c r="H53" s="106"/>
      <c r="I53" s="144"/>
      <c r="J53" s="107"/>
      <c r="K53" s="104"/>
      <c r="L53" s="144"/>
      <c r="M53" s="107"/>
      <c r="N53" s="104"/>
      <c r="O53" s="108"/>
      <c r="P53" s="109"/>
    </row>
    <row r="54" spans="1:16" s="102" customFormat="1" ht="60">
      <c r="A54" s="141"/>
      <c r="B54" s="142" t="s">
        <v>181</v>
      </c>
      <c r="C54" s="186" t="s">
        <v>151</v>
      </c>
      <c r="D54" s="103"/>
      <c r="F54" s="110" t="s">
        <v>297</v>
      </c>
      <c r="G54" s="105"/>
      <c r="H54" s="106"/>
      <c r="I54" s="131" t="s">
        <v>133</v>
      </c>
      <c r="J54" s="107"/>
      <c r="K54" s="104"/>
      <c r="L54" s="131" t="s">
        <v>50</v>
      </c>
      <c r="M54" s="107"/>
      <c r="N54" s="104"/>
      <c r="O54" s="110" t="s">
        <v>155</v>
      </c>
      <c r="P54" s="109"/>
    </row>
    <row r="55" spans="1:16" s="102" customFormat="1" ht="30">
      <c r="A55" s="141"/>
      <c r="B55" s="142" t="s">
        <v>182</v>
      </c>
      <c r="C55" s="186" t="s">
        <v>152</v>
      </c>
      <c r="D55" s="103"/>
      <c r="F55" s="108" t="s">
        <v>237</v>
      </c>
      <c r="G55" s="105"/>
      <c r="H55" s="106"/>
      <c r="I55" s="131" t="s">
        <v>134</v>
      </c>
      <c r="J55" s="107"/>
      <c r="K55" s="104"/>
      <c r="L55" s="131" t="s">
        <v>50</v>
      </c>
      <c r="M55" s="107"/>
      <c r="N55" s="104"/>
      <c r="O55" s="110"/>
      <c r="P55" s="109"/>
    </row>
    <row r="56" spans="1:16" s="102" customFormat="1">
      <c r="A56" s="141"/>
      <c r="B56" s="142">
        <v>5.2</v>
      </c>
      <c r="C56" s="184" t="s">
        <v>225</v>
      </c>
      <c r="D56" s="103"/>
      <c r="F56" s="108"/>
      <c r="G56" s="105"/>
      <c r="H56" s="106"/>
      <c r="I56" s="144"/>
      <c r="J56" s="107"/>
      <c r="K56" s="104"/>
      <c r="L56" s="144"/>
      <c r="M56" s="107"/>
      <c r="N56" s="104"/>
      <c r="O56" s="110"/>
      <c r="P56" s="109"/>
    </row>
    <row r="57" spans="1:16" s="191" customFormat="1">
      <c r="A57" s="187"/>
      <c r="B57" s="188" t="s">
        <v>186</v>
      </c>
      <c r="C57" s="189" t="s">
        <v>177</v>
      </c>
      <c r="D57" s="190"/>
      <c r="F57" s="192"/>
      <c r="G57" s="193"/>
      <c r="H57" s="194"/>
      <c r="I57" s="192"/>
      <c r="J57" s="195"/>
      <c r="K57" s="196"/>
      <c r="L57" s="192"/>
      <c r="M57" s="195"/>
      <c r="N57" s="196"/>
      <c r="O57" s="197"/>
      <c r="P57" s="198"/>
    </row>
    <row r="58" spans="1:16" s="102" customFormat="1" ht="120">
      <c r="A58" s="141"/>
      <c r="B58" s="142" t="s">
        <v>187</v>
      </c>
      <c r="C58" s="186" t="s">
        <v>161</v>
      </c>
      <c r="D58" s="103"/>
      <c r="F58" s="108" t="s">
        <v>239</v>
      </c>
      <c r="G58" s="105"/>
      <c r="H58" s="106"/>
      <c r="I58" s="131" t="s">
        <v>133</v>
      </c>
      <c r="J58" s="107"/>
      <c r="K58" s="104"/>
      <c r="L58" s="131" t="s">
        <v>50</v>
      </c>
      <c r="M58" s="107"/>
      <c r="N58" s="104"/>
      <c r="O58" s="110"/>
      <c r="P58" s="109"/>
    </row>
    <row r="59" spans="1:16" s="102" customFormat="1" ht="30">
      <c r="A59" s="141"/>
      <c r="B59" s="142" t="s">
        <v>188</v>
      </c>
      <c r="C59" s="186" t="s">
        <v>160</v>
      </c>
      <c r="D59" s="103"/>
      <c r="F59" s="108" t="s">
        <v>240</v>
      </c>
      <c r="G59" s="105"/>
      <c r="H59" s="106"/>
      <c r="I59" s="131" t="s">
        <v>134</v>
      </c>
      <c r="J59" s="107"/>
      <c r="K59" s="104"/>
      <c r="L59" s="131" t="s">
        <v>50</v>
      </c>
      <c r="M59" s="107"/>
      <c r="N59" s="104"/>
      <c r="O59" s="110"/>
      <c r="P59" s="109"/>
    </row>
    <row r="60" spans="1:16" s="191" customFormat="1">
      <c r="A60" s="187"/>
      <c r="B60" s="188" t="s">
        <v>189</v>
      </c>
      <c r="C60" s="189" t="s">
        <v>180</v>
      </c>
      <c r="D60" s="190"/>
      <c r="F60" s="192"/>
      <c r="G60" s="193"/>
      <c r="H60" s="194"/>
      <c r="I60" s="192"/>
      <c r="J60" s="195"/>
      <c r="K60" s="196"/>
      <c r="L60" s="192"/>
      <c r="M60" s="195"/>
      <c r="N60" s="196"/>
      <c r="O60" s="197"/>
      <c r="P60" s="198"/>
    </row>
    <row r="61" spans="1:16" s="102" customFormat="1" ht="120">
      <c r="A61" s="141"/>
      <c r="B61" s="142" t="s">
        <v>190</v>
      </c>
      <c r="C61" s="186" t="s">
        <v>226</v>
      </c>
      <c r="D61" s="103"/>
      <c r="F61" s="108" t="s">
        <v>238</v>
      </c>
      <c r="G61" s="105"/>
      <c r="H61" s="106"/>
      <c r="I61" s="131" t="s">
        <v>133</v>
      </c>
      <c r="J61" s="107"/>
      <c r="K61" s="104"/>
      <c r="L61" s="131" t="s">
        <v>50</v>
      </c>
      <c r="M61" s="107"/>
      <c r="N61" s="104"/>
      <c r="O61" s="110"/>
      <c r="P61" s="109"/>
    </row>
    <row r="62" spans="1:16" s="102" customFormat="1" ht="30">
      <c r="A62" s="141"/>
      <c r="B62" s="142" t="s">
        <v>191</v>
      </c>
      <c r="C62" s="186" t="s">
        <v>227</v>
      </c>
      <c r="D62" s="103"/>
      <c r="F62" s="108" t="s">
        <v>241</v>
      </c>
      <c r="G62" s="105"/>
      <c r="H62" s="106"/>
      <c r="I62" s="131" t="s">
        <v>134</v>
      </c>
      <c r="J62" s="107"/>
      <c r="K62" s="104"/>
      <c r="L62" s="131" t="s">
        <v>50</v>
      </c>
      <c r="M62" s="107"/>
      <c r="N62" s="104"/>
      <c r="O62" s="110"/>
      <c r="P62" s="109"/>
    </row>
    <row r="63" spans="1:16" s="102" customFormat="1">
      <c r="A63" s="141"/>
      <c r="B63" s="142">
        <v>5.3</v>
      </c>
      <c r="C63" s="184" t="s">
        <v>204</v>
      </c>
      <c r="D63" s="103"/>
      <c r="F63" s="108"/>
      <c r="G63" s="105"/>
      <c r="H63" s="106"/>
      <c r="I63" s="144"/>
      <c r="J63" s="107"/>
      <c r="K63" s="104"/>
      <c r="L63" s="144"/>
      <c r="M63" s="107"/>
      <c r="N63" s="104"/>
      <c r="O63" s="110"/>
      <c r="P63" s="109"/>
    </row>
    <row r="64" spans="1:16" s="191" customFormat="1">
      <c r="A64" s="187"/>
      <c r="B64" s="188" t="s">
        <v>194</v>
      </c>
      <c r="C64" s="189" t="s">
        <v>177</v>
      </c>
      <c r="D64" s="190"/>
      <c r="F64" s="192"/>
      <c r="G64" s="193"/>
      <c r="H64" s="194"/>
      <c r="I64" s="192"/>
      <c r="J64" s="195"/>
      <c r="K64" s="196"/>
      <c r="L64" s="192"/>
      <c r="M64" s="195"/>
      <c r="N64" s="196"/>
      <c r="O64" s="197"/>
      <c r="P64" s="198"/>
    </row>
    <row r="65" spans="1:16" s="102" customFormat="1">
      <c r="A65" s="141"/>
      <c r="B65" s="142" t="s">
        <v>195</v>
      </c>
      <c r="C65" s="186" t="s">
        <v>229</v>
      </c>
      <c r="D65" s="103"/>
      <c r="F65" s="108" t="s">
        <v>232</v>
      </c>
      <c r="G65" s="105"/>
      <c r="H65" s="106"/>
      <c r="I65" s="131" t="s">
        <v>133</v>
      </c>
      <c r="J65" s="107"/>
      <c r="K65" s="104"/>
      <c r="L65" s="131" t="s">
        <v>50</v>
      </c>
      <c r="M65" s="107"/>
      <c r="N65" s="104"/>
      <c r="O65" s="110"/>
      <c r="P65" s="109"/>
    </row>
    <row r="66" spans="1:16" s="102" customFormat="1" ht="30">
      <c r="A66" s="141"/>
      <c r="B66" s="142" t="s">
        <v>196</v>
      </c>
      <c r="C66" s="186" t="s">
        <v>228</v>
      </c>
      <c r="D66" s="103"/>
      <c r="F66" s="108" t="s">
        <v>233</v>
      </c>
      <c r="G66" s="105"/>
      <c r="H66" s="106"/>
      <c r="I66" s="131" t="s">
        <v>134</v>
      </c>
      <c r="J66" s="107"/>
      <c r="K66" s="104"/>
      <c r="L66" s="131" t="s">
        <v>50</v>
      </c>
      <c r="M66" s="107"/>
      <c r="N66" s="104"/>
      <c r="O66" s="110"/>
      <c r="P66" s="109"/>
    </row>
    <row r="67" spans="1:16" s="191" customFormat="1">
      <c r="A67" s="187"/>
      <c r="B67" s="188" t="s">
        <v>197</v>
      </c>
      <c r="C67" s="189" t="s">
        <v>180</v>
      </c>
      <c r="D67" s="190"/>
      <c r="F67" s="192"/>
      <c r="G67" s="193"/>
      <c r="H67" s="194"/>
      <c r="I67" s="192"/>
      <c r="J67" s="195"/>
      <c r="K67" s="196"/>
      <c r="L67" s="192"/>
      <c r="M67" s="195"/>
      <c r="N67" s="196"/>
      <c r="O67" s="197"/>
      <c r="P67" s="198"/>
    </row>
    <row r="68" spans="1:16" s="102" customFormat="1">
      <c r="A68" s="141"/>
      <c r="B68" s="142" t="s">
        <v>198</v>
      </c>
      <c r="C68" s="186" t="s">
        <v>230</v>
      </c>
      <c r="D68" s="103"/>
      <c r="F68" s="108" t="s">
        <v>234</v>
      </c>
      <c r="G68" s="105"/>
      <c r="H68" s="106"/>
      <c r="I68" s="131" t="s">
        <v>133</v>
      </c>
      <c r="J68" s="107"/>
      <c r="K68" s="104"/>
      <c r="L68" s="131" t="s">
        <v>50</v>
      </c>
      <c r="M68" s="107"/>
      <c r="N68" s="104"/>
      <c r="O68" s="110"/>
      <c r="P68" s="109"/>
    </row>
    <row r="69" spans="1:16" s="102" customFormat="1" ht="30">
      <c r="A69" s="141"/>
      <c r="B69" s="142" t="s">
        <v>199</v>
      </c>
      <c r="C69" s="186" t="s">
        <v>231</v>
      </c>
      <c r="D69" s="103"/>
      <c r="F69" s="108" t="s">
        <v>235</v>
      </c>
      <c r="G69" s="105"/>
      <c r="H69" s="106"/>
      <c r="I69" s="131" t="s">
        <v>134</v>
      </c>
      <c r="J69" s="107"/>
      <c r="K69" s="104"/>
      <c r="L69" s="131" t="s">
        <v>50</v>
      </c>
      <c r="M69" s="107"/>
      <c r="N69" s="104"/>
      <c r="O69" s="110"/>
      <c r="P69" s="109"/>
    </row>
    <row r="70" spans="1:16" s="102" customFormat="1">
      <c r="A70" s="141"/>
      <c r="B70" s="142">
        <v>5.4</v>
      </c>
      <c r="C70" s="184" t="s">
        <v>153</v>
      </c>
      <c r="D70" s="103"/>
      <c r="F70" s="108"/>
      <c r="G70" s="105"/>
      <c r="H70" s="106"/>
      <c r="I70" s="144"/>
      <c r="J70" s="107"/>
      <c r="K70" s="104"/>
      <c r="L70" s="144"/>
      <c r="M70" s="107"/>
      <c r="N70" s="104"/>
      <c r="O70" s="110"/>
      <c r="P70" s="109"/>
    </row>
    <row r="71" spans="1:16" s="102" customFormat="1" ht="30">
      <c r="A71" s="141"/>
      <c r="B71" s="142" t="s">
        <v>202</v>
      </c>
      <c r="C71" s="155" t="s">
        <v>158</v>
      </c>
      <c r="D71" s="103"/>
      <c r="F71" s="108" t="s">
        <v>301</v>
      </c>
      <c r="G71" s="105"/>
      <c r="H71" s="106"/>
      <c r="I71" s="131" t="s">
        <v>133</v>
      </c>
      <c r="J71" s="107"/>
      <c r="K71" s="104"/>
      <c r="L71" s="131" t="s">
        <v>50</v>
      </c>
      <c r="M71" s="107"/>
      <c r="N71" s="104"/>
      <c r="O71" s="110" t="s">
        <v>156</v>
      </c>
      <c r="P71" s="109"/>
    </row>
    <row r="72" spans="1:16" s="102" customFormat="1" ht="30">
      <c r="A72" s="141"/>
      <c r="B72" s="142" t="s">
        <v>203</v>
      </c>
      <c r="C72" s="155" t="s">
        <v>154</v>
      </c>
      <c r="D72" s="103"/>
      <c r="F72" s="108" t="s">
        <v>300</v>
      </c>
      <c r="G72" s="105"/>
      <c r="H72" s="106"/>
      <c r="I72" s="131" t="s">
        <v>133</v>
      </c>
      <c r="J72" s="107"/>
      <c r="K72" s="104"/>
      <c r="L72" s="131" t="s">
        <v>50</v>
      </c>
      <c r="M72" s="107"/>
      <c r="N72" s="104"/>
      <c r="O72" s="110" t="s">
        <v>157</v>
      </c>
      <c r="P72" s="109"/>
    </row>
    <row r="73" spans="1:16" s="71" customFormat="1">
      <c r="A73" s="127"/>
      <c r="B73" s="126"/>
      <c r="C73" s="127"/>
      <c r="F73" s="76"/>
      <c r="G73" s="73"/>
      <c r="H73" s="73"/>
      <c r="I73" s="76"/>
      <c r="J73" s="72"/>
      <c r="K73" s="72"/>
      <c r="L73" s="76"/>
      <c r="M73" s="72"/>
      <c r="N73" s="72"/>
      <c r="O73" s="76"/>
      <c r="P73" s="74"/>
    </row>
    <row r="74" spans="1:16" s="12" customFormat="1" ht="15" customHeight="1">
      <c r="A74" s="130"/>
      <c r="B74" s="132">
        <v>6</v>
      </c>
      <c r="C74" s="146" t="s">
        <v>174</v>
      </c>
      <c r="D74" s="13"/>
      <c r="F74" s="77"/>
      <c r="G74" s="42"/>
      <c r="H74" s="37"/>
      <c r="I74" s="131"/>
      <c r="J74" s="54"/>
      <c r="K74" s="75"/>
      <c r="L74" s="131"/>
      <c r="M74" s="54"/>
      <c r="N74" s="75"/>
      <c r="O74" s="77"/>
      <c r="P74" s="55"/>
    </row>
    <row r="75" spans="1:16" s="12" customFormat="1" ht="60" customHeight="1">
      <c r="A75" s="130"/>
      <c r="B75" s="132">
        <v>6.1</v>
      </c>
      <c r="C75" s="211" t="s">
        <v>243</v>
      </c>
      <c r="D75" s="103"/>
      <c r="E75" s="102"/>
      <c r="F75" s="108" t="s">
        <v>244</v>
      </c>
      <c r="G75" s="42"/>
      <c r="H75" s="37"/>
      <c r="I75" s="131"/>
      <c r="J75" s="54"/>
      <c r="K75" s="75"/>
      <c r="L75" s="131"/>
      <c r="M75" s="54"/>
      <c r="N75" s="75"/>
      <c r="O75" s="147"/>
      <c r="P75" s="55"/>
    </row>
    <row r="76" spans="1:16" s="12" customFormat="1" ht="15" customHeight="1">
      <c r="A76" s="130"/>
      <c r="B76" s="132">
        <v>6.2</v>
      </c>
      <c r="C76" s="184" t="s">
        <v>33</v>
      </c>
      <c r="D76" s="103"/>
      <c r="E76" s="102"/>
      <c r="F76" s="110"/>
      <c r="G76" s="42"/>
      <c r="H76" s="37"/>
      <c r="I76" s="131"/>
      <c r="J76" s="54"/>
      <c r="K76" s="75"/>
      <c r="L76" s="131"/>
      <c r="M76" s="54"/>
      <c r="N76" s="75"/>
      <c r="O76" s="77"/>
      <c r="P76" s="55"/>
    </row>
    <row r="77" spans="1:16" s="12" customFormat="1" ht="30">
      <c r="A77" s="130"/>
      <c r="B77" s="132" t="s">
        <v>209</v>
      </c>
      <c r="C77" s="155" t="s">
        <v>242</v>
      </c>
      <c r="D77" s="103"/>
      <c r="E77" s="102"/>
      <c r="F77" s="108" t="s">
        <v>298</v>
      </c>
      <c r="G77" s="42"/>
      <c r="H77" s="37"/>
      <c r="I77" s="131" t="s">
        <v>133</v>
      </c>
      <c r="J77" s="54"/>
      <c r="K77" s="75"/>
      <c r="L77" s="131" t="s">
        <v>50</v>
      </c>
      <c r="M77" s="54"/>
      <c r="N77" s="75"/>
      <c r="O77" s="147" t="s">
        <v>167</v>
      </c>
      <c r="P77" s="55"/>
    </row>
    <row r="78" spans="1:16" s="12" customFormat="1">
      <c r="A78" s="130"/>
      <c r="B78" s="132" t="s">
        <v>210</v>
      </c>
      <c r="C78" s="155" t="s">
        <v>245</v>
      </c>
      <c r="D78" s="103"/>
      <c r="E78" s="102"/>
      <c r="F78" s="108" t="s">
        <v>250</v>
      </c>
      <c r="G78" s="42"/>
      <c r="H78" s="37"/>
      <c r="I78" s="131" t="s">
        <v>134</v>
      </c>
      <c r="J78" s="54"/>
      <c r="K78" s="75"/>
      <c r="L78" s="131" t="s">
        <v>50</v>
      </c>
      <c r="M78" s="54"/>
      <c r="N78" s="75"/>
      <c r="O78" s="147"/>
      <c r="P78" s="55"/>
    </row>
    <row r="79" spans="1:16" s="12" customFormat="1" ht="15" customHeight="1">
      <c r="A79" s="130"/>
      <c r="B79" s="132">
        <v>6.3</v>
      </c>
      <c r="C79" s="184" t="s">
        <v>34</v>
      </c>
      <c r="D79" s="103"/>
      <c r="E79" s="102"/>
      <c r="F79" s="110"/>
      <c r="G79" s="42"/>
      <c r="H79" s="37"/>
      <c r="I79" s="131"/>
      <c r="J79" s="54"/>
      <c r="K79" s="75"/>
      <c r="L79" s="131"/>
      <c r="M79" s="54"/>
      <c r="N79" s="75"/>
      <c r="O79" s="77"/>
      <c r="P79" s="55"/>
    </row>
    <row r="80" spans="1:16" s="12" customFormat="1" ht="30">
      <c r="A80" s="130"/>
      <c r="B80" s="132" t="s">
        <v>211</v>
      </c>
      <c r="C80" s="155" t="s">
        <v>246</v>
      </c>
      <c r="D80" s="103"/>
      <c r="E80" s="102"/>
      <c r="F80" s="108" t="s">
        <v>299</v>
      </c>
      <c r="G80" s="42"/>
      <c r="H80" s="37"/>
      <c r="I80" s="131" t="s">
        <v>133</v>
      </c>
      <c r="J80" s="54"/>
      <c r="K80" s="75"/>
      <c r="L80" s="131" t="s">
        <v>50</v>
      </c>
      <c r="M80" s="54"/>
      <c r="N80" s="75"/>
      <c r="O80" s="147" t="s">
        <v>167</v>
      </c>
      <c r="P80" s="55"/>
    </row>
    <row r="81" spans="1:16" s="12" customFormat="1">
      <c r="A81" s="130"/>
      <c r="B81" s="132" t="s">
        <v>212</v>
      </c>
      <c r="C81" s="155" t="s">
        <v>247</v>
      </c>
      <c r="D81" s="103"/>
      <c r="E81" s="102"/>
      <c r="F81" s="108" t="s">
        <v>250</v>
      </c>
      <c r="G81" s="42"/>
      <c r="H81" s="37"/>
      <c r="I81" s="131" t="s">
        <v>134</v>
      </c>
      <c r="J81" s="54"/>
      <c r="K81" s="75"/>
      <c r="L81" s="131" t="s">
        <v>50</v>
      </c>
      <c r="M81" s="54"/>
      <c r="N81" s="75"/>
      <c r="O81" s="147"/>
      <c r="P81" s="55"/>
    </row>
    <row r="82" spans="1:16" s="12" customFormat="1" ht="15" customHeight="1">
      <c r="A82" s="130"/>
      <c r="B82" s="132">
        <v>6.4</v>
      </c>
      <c r="C82" s="184" t="s">
        <v>35</v>
      </c>
      <c r="D82" s="103"/>
      <c r="E82" s="102"/>
      <c r="F82" s="110"/>
      <c r="G82" s="42"/>
      <c r="H82" s="37"/>
      <c r="I82" s="131"/>
      <c r="J82" s="54"/>
      <c r="K82" s="75"/>
      <c r="L82" s="131"/>
      <c r="M82" s="54"/>
      <c r="N82" s="75"/>
      <c r="O82" s="77"/>
      <c r="P82" s="55"/>
    </row>
    <row r="83" spans="1:16" s="12" customFormat="1" ht="60">
      <c r="A83" s="130"/>
      <c r="B83" s="132" t="s">
        <v>214</v>
      </c>
      <c r="C83" s="152" t="s">
        <v>248</v>
      </c>
      <c r="D83" s="13"/>
      <c r="F83" s="147" t="s">
        <v>166</v>
      </c>
      <c r="G83" s="42"/>
      <c r="H83" s="37"/>
      <c r="I83" s="131" t="s">
        <v>135</v>
      </c>
      <c r="J83" s="54"/>
      <c r="K83" s="75"/>
      <c r="L83" s="131" t="s">
        <v>50</v>
      </c>
      <c r="M83" s="54"/>
      <c r="N83" s="75"/>
      <c r="O83" s="108" t="s">
        <v>287</v>
      </c>
      <c r="P83" s="55"/>
    </row>
    <row r="84" spans="1:16" s="12" customFormat="1">
      <c r="A84" s="130"/>
      <c r="B84" s="132" t="s">
        <v>215</v>
      </c>
      <c r="C84" s="152" t="s">
        <v>249</v>
      </c>
      <c r="D84" s="13"/>
      <c r="F84" s="147" t="s">
        <v>250</v>
      </c>
      <c r="G84" s="42"/>
      <c r="H84" s="37"/>
      <c r="I84" s="131" t="s">
        <v>136</v>
      </c>
      <c r="J84" s="54"/>
      <c r="K84" s="75"/>
      <c r="L84" s="131" t="s">
        <v>50</v>
      </c>
      <c r="M84" s="54"/>
      <c r="N84" s="75"/>
      <c r="O84" s="147"/>
      <c r="P84" s="55"/>
    </row>
    <row r="85" spans="1:16" s="12" customFormat="1">
      <c r="A85" s="130"/>
      <c r="B85" s="132"/>
      <c r="C85" s="153"/>
      <c r="F85" s="131"/>
      <c r="G85" s="37"/>
      <c r="H85" s="37"/>
      <c r="I85" s="131"/>
      <c r="J85" s="47"/>
      <c r="K85" s="47"/>
      <c r="L85" s="131"/>
      <c r="M85" s="47"/>
      <c r="N85" s="47"/>
      <c r="O85" s="131"/>
      <c r="P85" s="57"/>
    </row>
    <row r="86" spans="1:16" s="67" customFormat="1" ht="18.75">
      <c r="A86" s="137"/>
      <c r="B86" s="138"/>
      <c r="C86" s="139" t="s">
        <v>32</v>
      </c>
      <c r="F86" s="140"/>
      <c r="G86" s="69"/>
      <c r="H86" s="69"/>
      <c r="I86" s="140"/>
      <c r="J86" s="68"/>
      <c r="K86" s="68"/>
      <c r="L86" s="140"/>
      <c r="M86" s="68"/>
      <c r="N86" s="68"/>
      <c r="O86" s="140"/>
      <c r="P86" s="70"/>
    </row>
    <row r="87" spans="1:16" s="71" customFormat="1">
      <c r="A87" s="127"/>
      <c r="B87" s="126"/>
      <c r="C87" s="127"/>
      <c r="F87" s="76"/>
      <c r="G87" s="73"/>
      <c r="H87" s="73"/>
      <c r="I87" s="76"/>
      <c r="J87" s="72"/>
      <c r="K87" s="72"/>
      <c r="L87" s="76"/>
      <c r="M87" s="72"/>
      <c r="N87" s="72"/>
      <c r="O87" s="76"/>
      <c r="P87" s="74"/>
    </row>
    <row r="88" spans="1:16" s="12" customFormat="1">
      <c r="A88" s="130"/>
      <c r="B88" s="132">
        <v>7</v>
      </c>
      <c r="C88" s="129" t="s">
        <v>5</v>
      </c>
      <c r="D88" s="13"/>
      <c r="F88" s="131"/>
      <c r="G88" s="42"/>
      <c r="H88" s="37"/>
      <c r="I88" s="131"/>
      <c r="J88" s="54"/>
      <c r="K88" s="47"/>
      <c r="L88" s="131"/>
      <c r="M88" s="54"/>
      <c r="N88" s="47"/>
      <c r="O88" s="131"/>
      <c r="P88" s="55"/>
    </row>
    <row r="89" spans="1:16" s="12" customFormat="1" ht="120">
      <c r="A89" s="130"/>
      <c r="B89" s="142">
        <v>7.1</v>
      </c>
      <c r="C89" s="211" t="s">
        <v>20</v>
      </c>
      <c r="D89" s="103"/>
      <c r="E89" s="102"/>
      <c r="F89" s="144" t="s">
        <v>80</v>
      </c>
      <c r="G89" s="105"/>
      <c r="H89" s="106"/>
      <c r="I89" s="144" t="s">
        <v>79</v>
      </c>
      <c r="J89" s="107"/>
      <c r="K89" s="104"/>
      <c r="L89" s="144" t="s">
        <v>50</v>
      </c>
      <c r="M89" s="107"/>
      <c r="N89" s="104"/>
      <c r="O89" s="108" t="s">
        <v>281</v>
      </c>
      <c r="P89" s="55"/>
    </row>
    <row r="90" spans="1:16" s="12" customFormat="1">
      <c r="A90" s="130"/>
      <c r="B90" s="142">
        <v>7.2</v>
      </c>
      <c r="C90" s="211" t="s">
        <v>261</v>
      </c>
      <c r="D90" s="103"/>
      <c r="E90" s="102"/>
      <c r="F90" s="144" t="s">
        <v>268</v>
      </c>
      <c r="G90" s="105"/>
      <c r="H90" s="106"/>
      <c r="I90" s="144" t="s">
        <v>79</v>
      </c>
      <c r="J90" s="107"/>
      <c r="K90" s="104"/>
      <c r="L90" s="144" t="s">
        <v>50</v>
      </c>
      <c r="M90" s="107"/>
      <c r="N90" s="104"/>
      <c r="O90" s="108"/>
      <c r="P90" s="55"/>
    </row>
    <row r="91" spans="1:16" s="12" customFormat="1" ht="60">
      <c r="A91" s="130"/>
      <c r="B91" s="142">
        <v>7.3</v>
      </c>
      <c r="C91" s="211" t="s">
        <v>36</v>
      </c>
      <c r="D91" s="103"/>
      <c r="E91" s="102"/>
      <c r="F91" s="144" t="s">
        <v>266</v>
      </c>
      <c r="G91" s="105"/>
      <c r="H91" s="106"/>
      <c r="I91" s="144" t="s">
        <v>79</v>
      </c>
      <c r="J91" s="107"/>
      <c r="K91" s="104"/>
      <c r="L91" s="144" t="s">
        <v>50</v>
      </c>
      <c r="M91" s="107"/>
      <c r="N91" s="104"/>
      <c r="O91" s="108" t="s">
        <v>282</v>
      </c>
      <c r="P91" s="55"/>
    </row>
    <row r="92" spans="1:16" s="12" customFormat="1" ht="150">
      <c r="A92" s="130"/>
      <c r="B92" s="142">
        <v>7.4</v>
      </c>
      <c r="C92" s="211" t="s">
        <v>37</v>
      </c>
      <c r="D92" s="103"/>
      <c r="E92" s="102"/>
      <c r="F92" s="144" t="s">
        <v>267</v>
      </c>
      <c r="G92" s="105"/>
      <c r="H92" s="106"/>
      <c r="I92" s="144" t="s">
        <v>79</v>
      </c>
      <c r="J92" s="107"/>
      <c r="K92" s="104"/>
      <c r="L92" s="144" t="s">
        <v>50</v>
      </c>
      <c r="M92" s="107"/>
      <c r="N92" s="104"/>
      <c r="O92" s="108" t="s">
        <v>282</v>
      </c>
      <c r="P92" s="55"/>
    </row>
    <row r="93" spans="1:16" s="12" customFormat="1">
      <c r="A93" s="130"/>
      <c r="B93" s="142">
        <v>7.5</v>
      </c>
      <c r="C93" s="211" t="s">
        <v>85</v>
      </c>
      <c r="D93" s="103"/>
      <c r="E93" s="102"/>
      <c r="F93" s="144"/>
      <c r="G93" s="105"/>
      <c r="H93" s="106"/>
      <c r="I93" s="144"/>
      <c r="J93" s="107"/>
      <c r="K93" s="104"/>
      <c r="L93" s="144"/>
      <c r="M93" s="107"/>
      <c r="N93" s="104"/>
      <c r="O93" s="108"/>
      <c r="P93" s="55"/>
    </row>
    <row r="94" spans="1:16" s="12" customFormat="1" ht="210">
      <c r="A94" s="130"/>
      <c r="B94" s="142" t="s">
        <v>262</v>
      </c>
      <c r="C94" s="155" t="s">
        <v>87</v>
      </c>
      <c r="D94" s="103"/>
      <c r="E94" s="102"/>
      <c r="F94" s="144" t="s">
        <v>86</v>
      </c>
      <c r="G94" s="105"/>
      <c r="H94" s="106"/>
      <c r="I94" s="144" t="s">
        <v>60</v>
      </c>
      <c r="J94" s="107"/>
      <c r="K94" s="104"/>
      <c r="L94" s="144" t="s">
        <v>50</v>
      </c>
      <c r="M94" s="107"/>
      <c r="N94" s="104"/>
      <c r="O94" s="108" t="s">
        <v>283</v>
      </c>
      <c r="P94" s="55"/>
    </row>
    <row r="95" spans="1:16" s="12" customFormat="1" ht="60">
      <c r="A95" s="130"/>
      <c r="B95" s="142" t="s">
        <v>263</v>
      </c>
      <c r="C95" s="155" t="s">
        <v>82</v>
      </c>
      <c r="D95" s="103"/>
      <c r="E95" s="102"/>
      <c r="F95" s="144" t="s">
        <v>84</v>
      </c>
      <c r="G95" s="105"/>
      <c r="H95" s="106"/>
      <c r="I95" s="144" t="s">
        <v>60</v>
      </c>
      <c r="J95" s="107"/>
      <c r="K95" s="104"/>
      <c r="L95" s="144" t="s">
        <v>50</v>
      </c>
      <c r="M95" s="107"/>
      <c r="N95" s="104"/>
      <c r="O95" s="108" t="s">
        <v>284</v>
      </c>
      <c r="P95" s="55"/>
    </row>
    <row r="96" spans="1:16" s="12" customFormat="1" ht="60">
      <c r="A96" s="130"/>
      <c r="B96" s="142" t="s">
        <v>264</v>
      </c>
      <c r="C96" s="155" t="s">
        <v>83</v>
      </c>
      <c r="D96" s="103"/>
      <c r="E96" s="102"/>
      <c r="F96" s="144" t="s">
        <v>81</v>
      </c>
      <c r="G96" s="105"/>
      <c r="H96" s="106"/>
      <c r="I96" s="144" t="s">
        <v>60</v>
      </c>
      <c r="J96" s="107"/>
      <c r="K96" s="104"/>
      <c r="L96" s="144" t="s">
        <v>50</v>
      </c>
      <c r="M96" s="107"/>
      <c r="N96" s="104"/>
      <c r="O96" s="108" t="s">
        <v>280</v>
      </c>
      <c r="P96" s="55"/>
    </row>
    <row r="97" spans="1:16" s="12" customFormat="1" ht="60">
      <c r="A97" s="130"/>
      <c r="B97" s="142" t="s">
        <v>265</v>
      </c>
      <c r="C97" s="155" t="s">
        <v>19</v>
      </c>
      <c r="D97" s="103"/>
      <c r="E97" s="102"/>
      <c r="F97" s="144" t="s">
        <v>88</v>
      </c>
      <c r="G97" s="105"/>
      <c r="H97" s="106"/>
      <c r="I97" s="144" t="s">
        <v>79</v>
      </c>
      <c r="J97" s="107"/>
      <c r="K97" s="104"/>
      <c r="L97" s="144" t="s">
        <v>50</v>
      </c>
      <c r="M97" s="107"/>
      <c r="N97" s="104"/>
      <c r="O97" s="108" t="s">
        <v>283</v>
      </c>
      <c r="P97" s="55"/>
    </row>
    <row r="98" spans="1:16" s="71" customFormat="1">
      <c r="A98" s="127"/>
      <c r="B98" s="126"/>
      <c r="C98" s="127"/>
      <c r="F98" s="76"/>
      <c r="G98" s="73"/>
      <c r="H98" s="73"/>
      <c r="I98" s="76"/>
      <c r="J98" s="72"/>
      <c r="K98" s="72"/>
      <c r="L98" s="76"/>
      <c r="M98" s="72"/>
      <c r="N98" s="72"/>
      <c r="O98" s="76"/>
      <c r="P98" s="74"/>
    </row>
    <row r="99" spans="1:16" s="12" customFormat="1">
      <c r="A99" s="130"/>
      <c r="B99" s="132">
        <v>8</v>
      </c>
      <c r="C99" s="129" t="s">
        <v>104</v>
      </c>
      <c r="D99" s="13"/>
      <c r="F99" s="131"/>
      <c r="G99" s="42"/>
      <c r="H99" s="37"/>
      <c r="I99" s="131"/>
      <c r="J99" s="54"/>
      <c r="K99" s="47"/>
      <c r="L99" s="131"/>
      <c r="M99" s="54"/>
      <c r="N99" s="47"/>
      <c r="O99" s="131"/>
      <c r="P99" s="55"/>
    </row>
    <row r="100" spans="1:16" s="12" customFormat="1" ht="75">
      <c r="A100" s="130"/>
      <c r="B100" s="132">
        <v>8.1</v>
      </c>
      <c r="C100" s="211" t="s">
        <v>273</v>
      </c>
      <c r="D100" s="103"/>
      <c r="E100" s="102"/>
      <c r="F100" s="144" t="s">
        <v>290</v>
      </c>
      <c r="G100" s="105"/>
      <c r="H100" s="106"/>
      <c r="I100" s="144" t="s">
        <v>270</v>
      </c>
      <c r="J100" s="54"/>
      <c r="K100" s="47"/>
      <c r="L100" s="131" t="s">
        <v>50</v>
      </c>
      <c r="M100" s="54"/>
      <c r="N100" s="47"/>
      <c r="O100" s="108" t="s">
        <v>289</v>
      </c>
      <c r="P100" s="55"/>
    </row>
    <row r="101" spans="1:16" s="12" customFormat="1" ht="90">
      <c r="A101" s="130"/>
      <c r="B101" s="132">
        <v>8.1999999999999993</v>
      </c>
      <c r="C101" s="211" t="s">
        <v>293</v>
      </c>
      <c r="D101" s="103"/>
      <c r="E101" s="102"/>
      <c r="F101" s="144" t="s">
        <v>291</v>
      </c>
      <c r="G101" s="105"/>
      <c r="H101" s="106"/>
      <c r="I101" s="144" t="s">
        <v>270</v>
      </c>
      <c r="J101" s="54"/>
      <c r="K101" s="47"/>
      <c r="L101" s="131" t="s">
        <v>50</v>
      </c>
      <c r="M101" s="54"/>
      <c r="N101" s="47"/>
      <c r="O101" s="108" t="s">
        <v>288</v>
      </c>
      <c r="P101" s="55"/>
    </row>
    <row r="102" spans="1:16" s="71" customFormat="1">
      <c r="A102" s="127"/>
      <c r="B102" s="126"/>
      <c r="C102" s="127"/>
      <c r="F102" s="76"/>
      <c r="G102" s="73"/>
      <c r="H102" s="73"/>
      <c r="I102" s="76"/>
      <c r="J102" s="72"/>
      <c r="K102" s="72"/>
      <c r="L102" s="76"/>
      <c r="M102" s="72"/>
      <c r="N102" s="72"/>
      <c r="O102" s="76"/>
      <c r="P102" s="74"/>
    </row>
    <row r="103" spans="1:16" s="12" customFormat="1">
      <c r="A103" s="130"/>
      <c r="B103" s="132">
        <v>9</v>
      </c>
      <c r="C103" s="129" t="s">
        <v>91</v>
      </c>
      <c r="D103" s="13"/>
      <c r="F103" s="131"/>
      <c r="G103" s="42"/>
      <c r="H103" s="37"/>
      <c r="I103" s="131"/>
      <c r="J103" s="54"/>
      <c r="K103" s="47"/>
      <c r="L103" s="131"/>
      <c r="M103" s="54"/>
      <c r="N103" s="47"/>
      <c r="O103" s="131"/>
      <c r="P103" s="55"/>
    </row>
    <row r="104" spans="1:16" s="12" customFormat="1" ht="75">
      <c r="A104" s="130"/>
      <c r="B104" s="212">
        <v>9.1</v>
      </c>
      <c r="C104" s="211" t="s">
        <v>295</v>
      </c>
      <c r="D104" s="103"/>
      <c r="E104" s="102"/>
      <c r="F104" s="144" t="s">
        <v>302</v>
      </c>
      <c r="G104" s="105"/>
      <c r="H104" s="106"/>
      <c r="I104" s="144" t="s">
        <v>133</v>
      </c>
      <c r="J104" s="107"/>
      <c r="K104" s="104"/>
      <c r="L104" s="144" t="s">
        <v>50</v>
      </c>
      <c r="M104" s="107"/>
      <c r="N104" s="104"/>
      <c r="O104" s="108" t="s">
        <v>289</v>
      </c>
      <c r="P104" s="55"/>
    </row>
    <row r="105" spans="1:16" s="12" customFormat="1" ht="75">
      <c r="A105" s="130"/>
      <c r="B105" s="142">
        <v>9.1999999999999993</v>
      </c>
      <c r="C105" s="211" t="s">
        <v>269</v>
      </c>
      <c r="D105" s="103"/>
      <c r="E105" s="102"/>
      <c r="F105" s="144" t="s">
        <v>292</v>
      </c>
      <c r="G105" s="105"/>
      <c r="H105" s="106"/>
      <c r="I105" s="144" t="s">
        <v>60</v>
      </c>
      <c r="J105" s="107"/>
      <c r="K105" s="104"/>
      <c r="L105" s="144" t="s">
        <v>50</v>
      </c>
      <c r="M105" s="107"/>
      <c r="N105" s="104"/>
      <c r="O105" s="108" t="s">
        <v>289</v>
      </c>
      <c r="P105" s="55"/>
    </row>
    <row r="106" spans="1:16" s="71" customFormat="1">
      <c r="A106" s="127"/>
      <c r="B106" s="126"/>
      <c r="F106" s="76"/>
      <c r="G106" s="73"/>
      <c r="H106" s="73"/>
      <c r="I106" s="76"/>
      <c r="J106" s="72"/>
      <c r="K106" s="72"/>
      <c r="L106" s="76"/>
      <c r="M106" s="72"/>
      <c r="N106" s="72"/>
      <c r="O106" s="76"/>
      <c r="P106" s="74"/>
    </row>
    <row r="107" spans="1:16">
      <c r="C107" s="17"/>
    </row>
    <row r="108" spans="1:16">
      <c r="C108" s="17"/>
    </row>
    <row r="109" spans="1:16">
      <c r="C109" s="17"/>
    </row>
    <row r="110" spans="1:16">
      <c r="C110" s="17"/>
    </row>
  </sheetData>
  <mergeCells count="1">
    <mergeCell ref="C1:P1"/>
  </mergeCells>
  <pageMargins left="0.7" right="0.7" top="0.75" bottom="0.75" header="0.3" footer="0.3"/>
  <pageSetup paperSize="3"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outlinePr summaryBelow="0"/>
  </sheetPr>
  <dimension ref="A1:V175"/>
  <sheetViews>
    <sheetView showGridLines="0" tabSelected="1" zoomScale="80" zoomScaleNormal="80" workbookViewId="0">
      <pane ySplit="16" topLeftCell="A17" activePane="bottomLeft" state="frozen"/>
      <selection pane="bottomLeft" activeCell="N182" sqref="N182"/>
    </sheetView>
  </sheetViews>
  <sheetFormatPr defaultColWidth="9.140625" defaultRowHeight="15" outlineLevelRow="1"/>
  <cols>
    <col min="1" max="1" width="10.42578125" style="29" customWidth="1"/>
    <col min="2" max="2" width="29" style="18" customWidth="1"/>
    <col min="3" max="3" width="52" style="18" customWidth="1"/>
    <col min="4" max="5" width="2.140625" style="18" customWidth="1"/>
    <col min="6" max="6" width="12.85546875" style="18" customWidth="1"/>
    <col min="7" max="7" width="2.140625" style="18" customWidth="1"/>
    <col min="8" max="8" width="1.5703125" style="215" customWidth="1"/>
    <col min="9" max="9" width="17.5703125" style="215" customWidth="1"/>
    <col min="10" max="10" width="2.140625" style="18" customWidth="1"/>
    <col min="11" max="11" width="2.140625" style="215" customWidth="1"/>
    <col min="12" max="12" width="17.7109375" style="18" customWidth="1"/>
    <col min="13" max="13" width="12.7109375" style="18" customWidth="1"/>
    <col min="14" max="14" width="56.85546875" style="29" customWidth="1"/>
    <col min="15" max="15" width="4.7109375" style="18" customWidth="1"/>
    <col min="16" max="20" width="9.140625" style="18"/>
    <col min="21" max="21" width="12.42578125" style="18" bestFit="1" customWidth="1"/>
    <col min="22" max="16384" width="9.140625" style="18"/>
  </cols>
  <sheetData>
    <row r="1" spans="1:15" customFormat="1" ht="28.5">
      <c r="A1" s="23"/>
      <c r="B1" s="18"/>
      <c r="C1" s="276" t="s">
        <v>305</v>
      </c>
      <c r="D1" s="276"/>
      <c r="E1" s="276"/>
      <c r="F1" s="276"/>
      <c r="G1" s="276"/>
      <c r="H1" s="276"/>
      <c r="I1" s="276"/>
      <c r="J1" s="276"/>
      <c r="K1" s="276"/>
      <c r="L1" s="276"/>
      <c r="M1" s="276"/>
      <c r="N1" s="276"/>
    </row>
    <row r="2" spans="1:15" customFormat="1" ht="15" customHeight="1" outlineLevel="1">
      <c r="A2" s="23"/>
      <c r="B2" s="122"/>
      <c r="C2" s="282" t="s">
        <v>306</v>
      </c>
      <c r="D2" s="282"/>
      <c r="E2" s="282"/>
      <c r="F2" s="282"/>
      <c r="G2" s="282"/>
      <c r="H2" s="282"/>
      <c r="I2" s="282"/>
      <c r="J2" s="282"/>
      <c r="K2" s="282"/>
      <c r="L2" s="282"/>
      <c r="M2" s="282"/>
      <c r="N2" s="282"/>
    </row>
    <row r="3" spans="1:15" customFormat="1" ht="35.25" customHeight="1" outlineLevel="1">
      <c r="A3" s="23"/>
      <c r="B3" s="122"/>
      <c r="C3" s="282"/>
      <c r="D3" s="282"/>
      <c r="E3" s="282"/>
      <c r="F3" s="282"/>
      <c r="G3" s="282"/>
      <c r="H3" s="282"/>
      <c r="I3" s="282"/>
      <c r="J3" s="282"/>
      <c r="K3" s="282"/>
      <c r="L3" s="282"/>
      <c r="M3" s="282"/>
      <c r="N3" s="282"/>
    </row>
    <row r="4" spans="1:15" customFormat="1" outlineLevel="1" collapsed="1">
      <c r="A4" s="23"/>
      <c r="B4" s="8" t="s">
        <v>21</v>
      </c>
      <c r="C4" s="85" t="s">
        <v>309</v>
      </c>
      <c r="D4" s="1"/>
      <c r="E4" s="1"/>
      <c r="F4" s="1"/>
      <c r="G4" s="3"/>
      <c r="H4" s="3"/>
      <c r="I4" s="3"/>
      <c r="J4" s="3"/>
      <c r="K4" s="3"/>
      <c r="L4" s="3"/>
      <c r="M4" s="3"/>
      <c r="N4" s="23"/>
    </row>
    <row r="5" spans="1:15" customFormat="1" outlineLevel="1">
      <c r="A5" s="23"/>
      <c r="B5" s="8" t="s">
        <v>38</v>
      </c>
      <c r="C5" s="85" t="s">
        <v>310</v>
      </c>
      <c r="D5" s="1"/>
      <c r="E5" s="1"/>
      <c r="F5" s="1"/>
      <c r="G5" s="3"/>
      <c r="H5" s="3"/>
      <c r="I5" s="3"/>
      <c r="J5" s="3"/>
      <c r="K5" s="3"/>
      <c r="L5" s="3"/>
      <c r="M5" s="3"/>
      <c r="N5" s="23"/>
    </row>
    <row r="6" spans="1:15" customFormat="1" outlineLevel="1">
      <c r="A6" s="23"/>
      <c r="B6" s="8" t="s">
        <v>3</v>
      </c>
      <c r="C6" s="85" t="s">
        <v>311</v>
      </c>
      <c r="D6" s="1"/>
      <c r="E6" s="1"/>
      <c r="F6" s="1"/>
      <c r="G6" s="3"/>
      <c r="H6" s="3"/>
      <c r="I6" s="3"/>
      <c r="J6" s="3"/>
      <c r="K6" s="3"/>
      <c r="L6" s="3"/>
      <c r="M6" s="3"/>
      <c r="N6" s="23"/>
    </row>
    <row r="7" spans="1:15" customFormat="1" outlineLevel="1">
      <c r="A7" s="23"/>
      <c r="B7" s="8" t="s">
        <v>4</v>
      </c>
      <c r="C7" s="85" t="s">
        <v>312</v>
      </c>
      <c r="D7" s="1"/>
      <c r="E7" s="1"/>
      <c r="F7" s="1"/>
      <c r="G7" s="3"/>
      <c r="H7" s="3"/>
      <c r="I7" s="3"/>
      <c r="J7" s="3"/>
      <c r="K7" s="3"/>
      <c r="L7" s="3"/>
      <c r="M7" s="3"/>
      <c r="N7" s="23"/>
    </row>
    <row r="8" spans="1:15" customFormat="1" outlineLevel="1">
      <c r="A8" s="23"/>
      <c r="B8" s="8" t="s">
        <v>100</v>
      </c>
      <c r="C8" s="85"/>
      <c r="D8" s="1"/>
      <c r="E8" s="1"/>
      <c r="F8" s="1"/>
      <c r="G8" s="3"/>
      <c r="H8" s="3"/>
      <c r="I8" s="3"/>
      <c r="J8" s="3"/>
      <c r="K8" s="3"/>
      <c r="L8" s="3"/>
      <c r="M8" s="3"/>
      <c r="N8" s="23"/>
    </row>
    <row r="9" spans="1:15" customFormat="1" outlineLevel="1">
      <c r="A9" s="23"/>
      <c r="B9" s="8" t="s">
        <v>46</v>
      </c>
      <c r="C9" s="85" t="s">
        <v>313</v>
      </c>
      <c r="D9" s="1"/>
      <c r="E9" s="1"/>
      <c r="F9" s="1"/>
      <c r="G9" s="3"/>
      <c r="H9" s="3"/>
      <c r="I9" s="3"/>
      <c r="J9" s="3"/>
      <c r="K9" s="3"/>
      <c r="L9" s="3"/>
      <c r="M9" s="3"/>
      <c r="N9" s="23"/>
    </row>
    <row r="10" spans="1:15" customFormat="1" outlineLevel="1">
      <c r="A10" s="23"/>
      <c r="B10" s="8" t="s">
        <v>2</v>
      </c>
      <c r="C10" s="237">
        <v>43607</v>
      </c>
      <c r="D10" s="1"/>
      <c r="E10" s="1"/>
      <c r="F10" s="1"/>
      <c r="G10" s="3"/>
      <c r="H10" s="3"/>
      <c r="I10" s="3"/>
      <c r="J10" s="3"/>
      <c r="K10" s="3"/>
      <c r="L10" s="3"/>
      <c r="M10" s="3"/>
      <c r="N10" s="23"/>
    </row>
    <row r="11" spans="1:15" customFormat="1">
      <c r="A11" s="23"/>
      <c r="N11" s="23"/>
    </row>
    <row r="12" spans="1:15" s="4" customFormat="1" ht="6" customHeight="1">
      <c r="A12" s="24"/>
      <c r="D12" s="5"/>
      <c r="G12" s="5"/>
      <c r="J12" s="5"/>
      <c r="N12" s="78"/>
    </row>
    <row r="13" spans="1:15" s="83" customFormat="1">
      <c r="A13" s="84"/>
      <c r="D13" s="9"/>
      <c r="F13" s="83" t="s">
        <v>99</v>
      </c>
      <c r="G13" s="9"/>
      <c r="H13" s="88"/>
      <c r="I13" s="83" t="s">
        <v>1</v>
      </c>
      <c r="J13" s="9"/>
      <c r="L13" s="83" t="s">
        <v>0</v>
      </c>
    </row>
    <row r="14" spans="1:15" s="19" customFormat="1">
      <c r="A14" s="21" t="s">
        <v>22</v>
      </c>
      <c r="B14" s="277" t="s">
        <v>304</v>
      </c>
      <c r="C14" s="278"/>
      <c r="D14" s="9"/>
      <c r="F14" s="21">
        <v>2005</v>
      </c>
      <c r="G14" s="9"/>
      <c r="H14" s="88"/>
      <c r="I14" s="21">
        <v>2018</v>
      </c>
      <c r="J14" s="9"/>
      <c r="K14" s="83"/>
      <c r="L14" s="21">
        <v>2019</v>
      </c>
      <c r="N14" s="80" t="s">
        <v>105</v>
      </c>
      <c r="O14" s="81"/>
    </row>
    <row r="15" spans="1:15" s="88" customFormat="1">
      <c r="A15" s="86"/>
      <c r="B15" s="86"/>
      <c r="C15" s="86"/>
      <c r="D15" s="87"/>
      <c r="F15" s="89"/>
      <c r="G15" s="87"/>
      <c r="I15" s="89"/>
      <c r="J15" s="87"/>
    </row>
    <row r="16" spans="1:15" s="6" customFormat="1" ht="6" customHeight="1">
      <c r="A16" s="25"/>
      <c r="D16" s="7"/>
      <c r="G16" s="7"/>
      <c r="H16" s="88"/>
      <c r="J16" s="7"/>
      <c r="N16" s="79"/>
    </row>
    <row r="17" spans="1:14" customFormat="1" ht="18.75">
      <c r="A17" s="23"/>
      <c r="N17" s="274"/>
    </row>
    <row r="18" spans="1:14" s="16" customFormat="1" ht="18.75">
      <c r="A18" s="26"/>
      <c r="B18" s="15" t="s">
        <v>256</v>
      </c>
      <c r="N18" s="26"/>
    </row>
    <row r="19" spans="1:14" customFormat="1">
      <c r="A19" s="23"/>
      <c r="D19" s="2"/>
      <c r="G19" s="2"/>
      <c r="J19" s="2"/>
      <c r="K19" s="215"/>
      <c r="N19" s="23"/>
    </row>
    <row r="20" spans="1:14" customFormat="1">
      <c r="A20" s="1">
        <v>1</v>
      </c>
      <c r="B20" s="20" t="s">
        <v>259</v>
      </c>
      <c r="D20" s="2"/>
      <c r="G20" s="2"/>
      <c r="J20" s="2"/>
      <c r="K20" s="215"/>
      <c r="N20" s="85"/>
    </row>
    <row r="21" spans="1:14" customFormat="1">
      <c r="A21" s="27">
        <v>1.1000000000000001</v>
      </c>
      <c r="B21" s="10" t="s">
        <v>7</v>
      </c>
      <c r="D21" s="2"/>
      <c r="F21" s="221">
        <v>1712</v>
      </c>
      <c r="G21" s="157"/>
      <c r="H21" s="235"/>
      <c r="I21" s="223">
        <v>1672.2</v>
      </c>
      <c r="J21" s="157"/>
      <c r="K21" s="223"/>
      <c r="L21" s="229">
        <f>116+271+485.1+485.1</f>
        <v>1357.2</v>
      </c>
      <c r="N21" s="23"/>
    </row>
    <row r="22" spans="1:14" customFormat="1">
      <c r="A22" s="27">
        <v>1.2</v>
      </c>
      <c r="B22" s="10" t="s">
        <v>8</v>
      </c>
      <c r="D22" s="2"/>
      <c r="F22" s="221">
        <v>3318</v>
      </c>
      <c r="G22" s="157"/>
      <c r="H22" s="235"/>
      <c r="I22" s="223">
        <v>3109</v>
      </c>
      <c r="J22" s="157"/>
      <c r="K22" s="223"/>
      <c r="L22" s="229">
        <f>19+19+55+48+48+55+55+79+55+55+102+102+102+102+102+55+55+88+88+88+117+506+492+492+420</f>
        <v>3399</v>
      </c>
      <c r="N22" s="23"/>
    </row>
    <row r="23" spans="1:14" customFormat="1">
      <c r="A23" s="27">
        <v>1.3</v>
      </c>
      <c r="B23" s="10" t="s">
        <v>9</v>
      </c>
      <c r="D23" s="2"/>
      <c r="F23" s="221">
        <v>1107</v>
      </c>
      <c r="G23" s="157"/>
      <c r="H23" s="235"/>
      <c r="I23" s="223">
        <v>1145.6669999999999</v>
      </c>
      <c r="J23" s="157"/>
      <c r="K23" s="223"/>
      <c r="L23" s="229">
        <f>381.5+382.4+381.8</f>
        <v>1145.7</v>
      </c>
      <c r="N23" s="23"/>
    </row>
    <row r="24" spans="1:14" customFormat="1">
      <c r="A24" s="27">
        <v>1.4</v>
      </c>
      <c r="B24" s="10" t="s">
        <v>18</v>
      </c>
      <c r="D24" s="2"/>
      <c r="F24" s="221">
        <v>70</v>
      </c>
      <c r="G24" s="157"/>
      <c r="H24" s="235"/>
      <c r="I24" s="223">
        <v>70</v>
      </c>
      <c r="J24" s="157"/>
      <c r="K24" s="223"/>
      <c r="L24" s="229">
        <v>70</v>
      </c>
      <c r="N24" s="23"/>
    </row>
    <row r="25" spans="1:14" customFormat="1">
      <c r="A25" s="27">
        <v>1.5</v>
      </c>
      <c r="B25" s="10" t="s">
        <v>89</v>
      </c>
      <c r="D25" s="2"/>
      <c r="F25" s="221">
        <v>5.7149999999999999</v>
      </c>
      <c r="G25" s="157"/>
      <c r="H25" s="235"/>
      <c r="I25" s="223">
        <v>227.01499999999999</v>
      </c>
      <c r="J25" s="157"/>
      <c r="K25" s="223"/>
      <c r="L25" s="229">
        <v>226</v>
      </c>
      <c r="N25" s="23"/>
    </row>
    <row r="26" spans="1:14" customFormat="1">
      <c r="A26" s="27" t="s">
        <v>23</v>
      </c>
      <c r="B26" s="11" t="s">
        <v>90</v>
      </c>
      <c r="D26" s="2"/>
      <c r="F26" s="220"/>
      <c r="G26" s="157"/>
      <c r="H26" s="235"/>
      <c r="I26" s="223"/>
      <c r="J26" s="157"/>
      <c r="K26" s="223"/>
      <c r="L26" s="156"/>
      <c r="N26" s="23"/>
    </row>
    <row r="27" spans="1:14" customFormat="1">
      <c r="A27" s="27" t="s">
        <v>24</v>
      </c>
      <c r="B27" s="11" t="s">
        <v>13</v>
      </c>
      <c r="D27" s="2"/>
      <c r="F27" s="220"/>
      <c r="G27" s="157"/>
      <c r="H27" s="235"/>
      <c r="I27" s="223"/>
      <c r="J27" s="157"/>
      <c r="K27" s="223"/>
      <c r="L27" s="156"/>
      <c r="N27" s="23"/>
    </row>
    <row r="28" spans="1:14" customFormat="1">
      <c r="A28" s="27" t="s">
        <v>25</v>
      </c>
      <c r="B28" s="11" t="s">
        <v>12</v>
      </c>
      <c r="D28" s="2"/>
      <c r="F28" s="220"/>
      <c r="G28" s="157"/>
      <c r="H28" s="235"/>
      <c r="I28" s="223"/>
      <c r="J28" s="157"/>
      <c r="K28" s="223"/>
      <c r="L28" s="156"/>
      <c r="N28" s="23"/>
    </row>
    <row r="29" spans="1:14" customFormat="1">
      <c r="A29" s="27" t="s">
        <v>26</v>
      </c>
      <c r="B29" s="11" t="s">
        <v>10</v>
      </c>
      <c r="D29" s="2"/>
      <c r="F29" s="220">
        <v>6</v>
      </c>
      <c r="G29" s="157"/>
      <c r="H29" s="235"/>
      <c r="I29" s="223">
        <v>227</v>
      </c>
      <c r="J29" s="157"/>
      <c r="K29" s="223"/>
      <c r="L29" s="229">
        <v>226</v>
      </c>
      <c r="N29" s="23"/>
    </row>
    <row r="30" spans="1:14" customFormat="1">
      <c r="A30" s="27" t="s">
        <v>27</v>
      </c>
      <c r="B30" s="11" t="s">
        <v>11</v>
      </c>
      <c r="D30" s="2"/>
      <c r="F30" s="156"/>
      <c r="G30" s="157"/>
      <c r="H30" s="235"/>
      <c r="I30" s="235"/>
      <c r="J30" s="157"/>
      <c r="K30" s="223"/>
      <c r="L30" s="156"/>
      <c r="N30" s="23"/>
    </row>
    <row r="31" spans="1:14" customFormat="1">
      <c r="A31" s="27">
        <v>1.6</v>
      </c>
      <c r="B31" s="10" t="s">
        <v>131</v>
      </c>
      <c r="D31" s="2"/>
      <c r="F31" s="156"/>
      <c r="G31" s="157"/>
      <c r="H31" s="235"/>
      <c r="I31" s="235"/>
      <c r="J31" s="157"/>
      <c r="K31" s="223"/>
      <c r="L31" s="156"/>
      <c r="N31" s="23"/>
    </row>
    <row r="32" spans="1:14" customFormat="1">
      <c r="A32" s="23"/>
      <c r="D32" s="2"/>
      <c r="F32" s="156"/>
      <c r="G32" s="157"/>
      <c r="H32" s="235"/>
      <c r="I32" s="235"/>
      <c r="J32" s="157"/>
      <c r="K32" s="223"/>
      <c r="L32" s="156"/>
      <c r="N32" s="23"/>
    </row>
    <row r="33" spans="1:22" s="200" customFormat="1" ht="18.75">
      <c r="A33" s="199" t="s">
        <v>260</v>
      </c>
      <c r="B33" s="199"/>
      <c r="E33" s="201"/>
      <c r="F33" s="201"/>
      <c r="G33" s="201"/>
      <c r="H33" s="201"/>
      <c r="I33" s="201"/>
      <c r="J33" s="201"/>
      <c r="K33" s="201"/>
      <c r="L33" s="201"/>
      <c r="N33" s="202"/>
    </row>
    <row r="34" spans="1:22" customFormat="1" outlineLevel="1">
      <c r="A34" s="1">
        <v>2</v>
      </c>
      <c r="B34" s="20" t="s">
        <v>44</v>
      </c>
      <c r="D34" s="2"/>
      <c r="F34" s="156"/>
      <c r="G34" s="157"/>
      <c r="H34" s="235"/>
      <c r="I34" s="235"/>
      <c r="J34" s="157"/>
      <c r="K34" s="223"/>
      <c r="L34" s="156"/>
      <c r="N34" s="23"/>
    </row>
    <row r="35" spans="1:22" customFormat="1" outlineLevel="1">
      <c r="A35" s="27">
        <v>2.1</v>
      </c>
      <c r="B35" s="10" t="s">
        <v>7</v>
      </c>
      <c r="D35" s="2"/>
      <c r="F35" s="223">
        <v>13060080</v>
      </c>
      <c r="G35" s="157"/>
      <c r="H35" s="235"/>
      <c r="I35" s="235">
        <v>7817000</v>
      </c>
      <c r="J35" s="157"/>
      <c r="K35" s="223"/>
      <c r="L35" s="156">
        <v>8120000</v>
      </c>
      <c r="N35" s="23"/>
      <c r="U35" s="235"/>
    </row>
    <row r="36" spans="1:22" customFormat="1" outlineLevel="1">
      <c r="A36" s="27">
        <v>2.2000000000000002</v>
      </c>
      <c r="B36" s="10" t="s">
        <v>8</v>
      </c>
      <c r="D36" s="2"/>
      <c r="F36" s="229">
        <v>3348673</v>
      </c>
      <c r="G36" s="161"/>
      <c r="H36" s="229"/>
      <c r="I36" s="229">
        <f>7856000-I38</f>
        <v>7854266</v>
      </c>
      <c r="J36" s="157"/>
      <c r="K36" s="223"/>
      <c r="L36" s="229">
        <f>8814219-L38</f>
        <v>8812463</v>
      </c>
      <c r="N36" s="23"/>
      <c r="U36" s="235"/>
    </row>
    <row r="37" spans="1:22" customFormat="1" outlineLevel="1">
      <c r="A37" s="27">
        <v>2.2999999999999998</v>
      </c>
      <c r="B37" s="10" t="s">
        <v>9</v>
      </c>
      <c r="D37" s="2"/>
      <c r="F37" s="229">
        <v>7508820</v>
      </c>
      <c r="G37" s="161"/>
      <c r="H37" s="229"/>
      <c r="I37" s="229">
        <v>9052000</v>
      </c>
      <c r="J37" s="157"/>
      <c r="K37" s="223"/>
      <c r="L37" s="156">
        <v>9289000</v>
      </c>
      <c r="N37" s="23"/>
    </row>
    <row r="38" spans="1:22" customFormat="1" outlineLevel="1">
      <c r="A38" s="27">
        <v>2.4</v>
      </c>
      <c r="B38" s="10" t="s">
        <v>18</v>
      </c>
      <c r="D38" s="2"/>
      <c r="F38" s="229">
        <v>719</v>
      </c>
      <c r="G38" s="161"/>
      <c r="H38" s="229"/>
      <c r="I38" s="229">
        <v>1734</v>
      </c>
      <c r="J38" s="157"/>
      <c r="K38" s="223"/>
      <c r="L38" s="156">
        <v>1756</v>
      </c>
      <c r="N38" s="23"/>
      <c r="V38" s="235"/>
    </row>
    <row r="39" spans="1:22" customFormat="1" outlineLevel="1">
      <c r="A39" s="27">
        <v>2.5</v>
      </c>
      <c r="B39" s="10" t="s">
        <v>89</v>
      </c>
      <c r="D39" s="2"/>
      <c r="F39" s="222">
        <v>20601</v>
      </c>
      <c r="G39" s="157"/>
      <c r="H39" s="235"/>
      <c r="I39" s="235">
        <v>595000</v>
      </c>
      <c r="J39" s="157"/>
      <c r="K39" s="223"/>
      <c r="L39" s="156">
        <v>595000</v>
      </c>
      <c r="N39" s="23"/>
    </row>
    <row r="40" spans="1:22" customFormat="1" outlineLevel="1">
      <c r="A40" s="27" t="s">
        <v>39</v>
      </c>
      <c r="B40" s="11" t="s">
        <v>90</v>
      </c>
      <c r="D40" s="2"/>
      <c r="F40" s="156"/>
      <c r="G40" s="157"/>
      <c r="H40" s="235"/>
      <c r="I40" s="235"/>
      <c r="J40" s="157"/>
      <c r="K40" s="223"/>
      <c r="L40" s="156"/>
      <c r="N40" s="23"/>
    </row>
    <row r="41" spans="1:22" customFormat="1" outlineLevel="1">
      <c r="A41" s="27" t="s">
        <v>28</v>
      </c>
      <c r="B41" s="11" t="s">
        <v>13</v>
      </c>
      <c r="D41" s="2"/>
      <c r="F41" s="156"/>
      <c r="G41" s="157"/>
      <c r="H41" s="235"/>
      <c r="I41" s="235"/>
      <c r="J41" s="157"/>
      <c r="K41" s="223"/>
      <c r="L41" s="156"/>
      <c r="N41" s="23"/>
    </row>
    <row r="42" spans="1:22" customFormat="1" outlineLevel="1">
      <c r="A42" s="27" t="s">
        <v>29</v>
      </c>
      <c r="B42" s="11" t="s">
        <v>12</v>
      </c>
      <c r="D42" s="2"/>
      <c r="F42" s="156"/>
      <c r="G42" s="157"/>
      <c r="H42" s="235"/>
      <c r="I42" s="235"/>
      <c r="J42" s="157"/>
      <c r="K42" s="223"/>
      <c r="L42" s="156"/>
      <c r="N42" s="23"/>
    </row>
    <row r="43" spans="1:22" customFormat="1" outlineLevel="1">
      <c r="A43" s="27" t="s">
        <v>30</v>
      </c>
      <c r="B43" s="11" t="s">
        <v>10</v>
      </c>
      <c r="D43" s="2"/>
      <c r="F43" s="156">
        <v>20601</v>
      </c>
      <c r="G43" s="157"/>
      <c r="H43" s="235"/>
      <c r="I43" s="235">
        <v>595000</v>
      </c>
      <c r="J43" s="157"/>
      <c r="K43" s="223"/>
      <c r="L43" s="156">
        <v>595000</v>
      </c>
      <c r="N43" s="23"/>
    </row>
    <row r="44" spans="1:22" customFormat="1" outlineLevel="1">
      <c r="A44" s="27" t="s">
        <v>31</v>
      </c>
      <c r="B44" s="11" t="s">
        <v>11</v>
      </c>
      <c r="D44" s="2"/>
      <c r="F44" s="156"/>
      <c r="G44" s="157"/>
      <c r="H44" s="235"/>
      <c r="I44" s="235"/>
      <c r="J44" s="157"/>
      <c r="K44" s="223"/>
      <c r="L44" s="156"/>
      <c r="N44" s="23"/>
    </row>
    <row r="45" spans="1:22" customFormat="1" outlineLevel="1">
      <c r="A45" s="27">
        <v>2.6</v>
      </c>
      <c r="B45" s="10" t="s">
        <v>131</v>
      </c>
      <c r="D45" s="2"/>
      <c r="F45" s="156"/>
      <c r="G45" s="157"/>
      <c r="H45" s="235"/>
      <c r="I45" s="235"/>
      <c r="J45" s="157"/>
      <c r="K45" s="223"/>
      <c r="L45" s="156"/>
      <c r="N45" s="23"/>
    </row>
    <row r="46" spans="1:22" customFormat="1">
      <c r="A46" s="23"/>
      <c r="D46" s="2"/>
      <c r="F46" s="156"/>
      <c r="G46" s="157"/>
      <c r="H46" s="235"/>
      <c r="I46" s="235"/>
      <c r="J46" s="157"/>
      <c r="K46" s="223"/>
      <c r="L46" s="156"/>
      <c r="N46" s="23"/>
    </row>
    <row r="47" spans="1:22" customFormat="1" outlineLevel="1">
      <c r="A47" s="23"/>
      <c r="D47" s="2"/>
      <c r="F47" s="156"/>
      <c r="G47" s="157"/>
      <c r="H47" s="235"/>
      <c r="I47" s="235"/>
      <c r="J47" s="157"/>
      <c r="K47" s="223"/>
      <c r="L47" s="156"/>
      <c r="N47" s="23"/>
    </row>
    <row r="48" spans="1:22" customFormat="1" outlineLevel="1">
      <c r="A48" s="1" t="s">
        <v>146</v>
      </c>
      <c r="B48" s="20" t="s">
        <v>45</v>
      </c>
      <c r="D48" s="2"/>
      <c r="F48" s="156"/>
      <c r="G48" s="157"/>
      <c r="H48" s="235"/>
      <c r="I48" s="235"/>
      <c r="J48" s="157"/>
      <c r="K48" s="223"/>
      <c r="L48" s="156"/>
      <c r="N48" s="85"/>
    </row>
    <row r="49" spans="1:14" customFormat="1" outlineLevel="1">
      <c r="A49" s="27" t="s">
        <v>147</v>
      </c>
      <c r="B49" s="10" t="s">
        <v>315</v>
      </c>
      <c r="D49" s="2"/>
      <c r="F49" s="229">
        <v>6560370.5850046203</v>
      </c>
      <c r="G49" s="157"/>
      <c r="H49" s="245"/>
      <c r="I49" s="245">
        <v>7325000</v>
      </c>
      <c r="J49" s="157"/>
      <c r="K49" s="223"/>
      <c r="L49" s="156">
        <v>6581000</v>
      </c>
      <c r="N49" s="23"/>
    </row>
    <row r="50" spans="1:14" customFormat="1" outlineLevel="1">
      <c r="A50" s="27" t="s">
        <v>148</v>
      </c>
      <c r="B50" s="10" t="s">
        <v>316</v>
      </c>
      <c r="D50" s="2"/>
      <c r="F50" s="156" t="s">
        <v>314</v>
      </c>
      <c r="G50" s="157"/>
      <c r="H50" s="235"/>
      <c r="I50" s="235">
        <v>1923000</v>
      </c>
      <c r="J50" s="157"/>
      <c r="K50" s="223"/>
      <c r="L50" s="156">
        <v>2078000</v>
      </c>
      <c r="N50" s="23"/>
    </row>
    <row r="51" spans="1:14" customFormat="1">
      <c r="A51" s="23"/>
      <c r="D51" s="2"/>
      <c r="F51" s="156"/>
      <c r="G51" s="157"/>
      <c r="H51" s="235"/>
      <c r="I51" s="235"/>
      <c r="J51" s="157"/>
      <c r="K51" s="223"/>
      <c r="L51" s="156"/>
      <c r="N51" s="23"/>
    </row>
    <row r="52" spans="1:14" customFormat="1" collapsed="1">
      <c r="A52" s="1">
        <v>3</v>
      </c>
      <c r="B52" s="20" t="s">
        <v>102</v>
      </c>
      <c r="D52" s="2"/>
      <c r="F52" s="156"/>
      <c r="G52" s="157"/>
      <c r="H52" s="235"/>
      <c r="I52" s="235"/>
      <c r="J52" s="157"/>
      <c r="K52" s="223"/>
      <c r="L52" s="156"/>
      <c r="N52" s="23"/>
    </row>
    <row r="53" spans="1:14" customFormat="1">
      <c r="A53" s="23">
        <v>3.1</v>
      </c>
      <c r="B53" s="10" t="s">
        <v>101</v>
      </c>
      <c r="D53" s="2"/>
      <c r="F53" s="224">
        <v>633532</v>
      </c>
      <c r="G53" s="159"/>
      <c r="H53" s="158"/>
      <c r="I53" s="273">
        <v>1178169000</v>
      </c>
      <c r="J53" s="159"/>
      <c r="K53" s="264"/>
      <c r="L53" s="158">
        <v>1191447000</v>
      </c>
      <c r="N53" s="238"/>
    </row>
    <row r="54" spans="1:14" customFormat="1">
      <c r="A54" s="23">
        <v>3.2</v>
      </c>
      <c r="B54" s="10" t="s">
        <v>257</v>
      </c>
      <c r="D54" s="2"/>
      <c r="F54" s="225">
        <v>24319</v>
      </c>
      <c r="G54" s="157"/>
      <c r="H54" s="235"/>
      <c r="I54" s="261">
        <v>392022</v>
      </c>
      <c r="J54" s="157"/>
      <c r="K54" s="223"/>
      <c r="L54" s="156">
        <v>516383</v>
      </c>
      <c r="N54" s="23"/>
    </row>
    <row r="55" spans="1:14" customFormat="1">
      <c r="A55" s="23">
        <v>3.3</v>
      </c>
      <c r="B55" s="10" t="s">
        <v>258</v>
      </c>
      <c r="D55" s="2"/>
      <c r="F55" s="226">
        <v>3176118</v>
      </c>
      <c r="G55" s="159"/>
      <c r="H55" s="262"/>
      <c r="I55" s="263">
        <v>32912472</v>
      </c>
      <c r="J55" s="159"/>
      <c r="K55" s="264"/>
      <c r="L55" s="270">
        <v>27621115</v>
      </c>
      <c r="N55" s="23"/>
    </row>
    <row r="56" spans="1:14" customFormat="1">
      <c r="A56" s="23">
        <v>3.4</v>
      </c>
      <c r="B56" s="30" t="s">
        <v>112</v>
      </c>
      <c r="D56" s="2"/>
      <c r="F56" s="227">
        <v>9.6765796774408931E-4</v>
      </c>
      <c r="G56" s="157"/>
      <c r="H56" s="243"/>
      <c r="I56" s="243">
        <v>0.98</v>
      </c>
      <c r="J56" s="157"/>
      <c r="K56" s="223"/>
      <c r="L56" s="243">
        <v>0.99</v>
      </c>
      <c r="N56" s="23"/>
    </row>
    <row r="57" spans="1:14" customFormat="1">
      <c r="A57" s="23"/>
      <c r="D57" s="2"/>
      <c r="F57" s="156"/>
      <c r="G57" s="157"/>
      <c r="H57" s="235"/>
      <c r="I57" s="235"/>
      <c r="J57" s="157"/>
      <c r="K57" s="223"/>
      <c r="L57" s="156"/>
      <c r="N57" s="23"/>
    </row>
    <row r="58" spans="1:14" customFormat="1">
      <c r="A58" s="1">
        <v>4</v>
      </c>
      <c r="B58" s="20" t="s">
        <v>95</v>
      </c>
      <c r="D58" s="2"/>
      <c r="F58" s="156"/>
      <c r="G58" s="157"/>
      <c r="H58" s="235"/>
      <c r="I58" s="235"/>
      <c r="J58" s="157"/>
      <c r="K58" s="223"/>
      <c r="L58" s="156"/>
      <c r="N58" s="23"/>
    </row>
    <row r="59" spans="1:14" customFormat="1">
      <c r="A59" s="23">
        <v>4.0999999999999996</v>
      </c>
      <c r="B59" s="10" t="s">
        <v>15</v>
      </c>
      <c r="D59" s="2"/>
      <c r="F59" s="228">
        <v>113003</v>
      </c>
      <c r="G59" s="157"/>
      <c r="H59" s="216"/>
      <c r="I59" s="216">
        <v>134635</v>
      </c>
      <c r="J59" s="157"/>
      <c r="K59" s="223"/>
      <c r="L59" s="229">
        <v>136286</v>
      </c>
      <c r="N59" s="238"/>
    </row>
    <row r="60" spans="1:14" customFormat="1">
      <c r="A60" s="23">
        <v>4.2</v>
      </c>
      <c r="B60" s="10" t="s">
        <v>16</v>
      </c>
      <c r="D60" s="2"/>
      <c r="F60" s="228"/>
      <c r="G60" s="157"/>
      <c r="H60" s="235"/>
      <c r="I60" s="235"/>
      <c r="J60" s="157"/>
      <c r="K60" s="223"/>
      <c r="L60" s="229"/>
      <c r="N60" s="23"/>
    </row>
    <row r="61" spans="1:14" customFormat="1">
      <c r="A61" s="23">
        <v>4.3</v>
      </c>
      <c r="B61" s="10" t="s">
        <v>14</v>
      </c>
      <c r="D61" s="2"/>
      <c r="F61" s="228">
        <v>920420</v>
      </c>
      <c r="G61" s="157"/>
      <c r="H61" s="235"/>
      <c r="I61" s="235">
        <v>1100816</v>
      </c>
      <c r="J61" s="157"/>
      <c r="K61" s="223"/>
      <c r="L61" s="229">
        <v>1123829</v>
      </c>
      <c r="N61" s="238"/>
    </row>
    <row r="62" spans="1:14" s="12" customFormat="1">
      <c r="A62" s="28"/>
      <c r="D62" s="13"/>
      <c r="G62" s="13"/>
      <c r="J62" s="13"/>
      <c r="N62" s="28"/>
    </row>
    <row r="63" spans="1:14">
      <c r="B63" s="17"/>
    </row>
    <row r="64" spans="1:14" s="16" customFormat="1" ht="18.75">
      <c r="A64" s="26"/>
      <c r="B64" s="15" t="s">
        <v>17</v>
      </c>
      <c r="N64" s="26"/>
    </row>
    <row r="65" spans="1:14" customFormat="1">
      <c r="A65" s="23"/>
      <c r="D65" s="2"/>
      <c r="G65" s="2"/>
      <c r="H65" s="249"/>
      <c r="J65" s="2"/>
      <c r="K65" s="215"/>
      <c r="N65" s="23"/>
    </row>
    <row r="66" spans="1:14" s="92" customFormat="1">
      <c r="A66" s="91">
        <v>5</v>
      </c>
      <c r="B66" s="91" t="s">
        <v>219</v>
      </c>
      <c r="D66" s="93"/>
      <c r="E66" s="160"/>
      <c r="F66" s="160"/>
      <c r="G66" s="161"/>
      <c r="H66" s="250"/>
      <c r="I66" s="229"/>
      <c r="J66" s="161"/>
      <c r="K66" s="265"/>
      <c r="L66" s="160"/>
      <c r="N66" s="94" t="s">
        <v>111</v>
      </c>
    </row>
    <row r="67" spans="1:14" s="92" customFormat="1">
      <c r="A67" s="91"/>
      <c r="B67" s="207" t="s">
        <v>271</v>
      </c>
      <c r="C67" s="208"/>
      <c r="D67" s="93"/>
      <c r="E67" s="160"/>
      <c r="F67" s="160"/>
      <c r="G67" s="161"/>
      <c r="H67" s="249"/>
      <c r="I67" s="229"/>
      <c r="J67" s="161"/>
      <c r="K67" s="265"/>
      <c r="L67" s="160"/>
      <c r="N67" s="94"/>
    </row>
    <row r="68" spans="1:14" s="92" customFormat="1">
      <c r="A68" s="91"/>
      <c r="B68" s="214" t="s">
        <v>276</v>
      </c>
      <c r="C68" s="209"/>
      <c r="D68" s="93"/>
      <c r="E68" s="160"/>
      <c r="F68" s="160"/>
      <c r="G68" s="161"/>
      <c r="H68" s="250"/>
      <c r="I68" s="229"/>
      <c r="J68" s="161"/>
      <c r="K68" s="265"/>
      <c r="L68" s="160"/>
      <c r="N68" s="94"/>
    </row>
    <row r="69" spans="1:14" s="92" customFormat="1">
      <c r="A69" s="91"/>
      <c r="B69" s="206"/>
      <c r="D69" s="93"/>
      <c r="E69" s="160"/>
      <c r="F69" s="160"/>
      <c r="G69" s="161"/>
      <c r="H69" s="250"/>
      <c r="I69" s="229"/>
      <c r="J69" s="161"/>
      <c r="K69" s="265"/>
      <c r="L69" s="160"/>
      <c r="N69" s="94"/>
    </row>
    <row r="70" spans="1:14" s="179" customFormat="1">
      <c r="A70" s="91">
        <v>5.0999999999999996</v>
      </c>
      <c r="B70" s="178" t="s">
        <v>218</v>
      </c>
      <c r="D70" s="180"/>
      <c r="E70" s="181"/>
      <c r="F70" s="181"/>
      <c r="G70" s="182"/>
      <c r="H70" s="251"/>
      <c r="I70" s="231"/>
      <c r="J70" s="182"/>
      <c r="K70" s="266"/>
      <c r="L70" s="181"/>
      <c r="N70" s="91"/>
    </row>
    <row r="71" spans="1:14" s="92" customFormat="1">
      <c r="A71" s="90" t="s">
        <v>175</v>
      </c>
      <c r="B71" s="176" t="s">
        <v>177</v>
      </c>
      <c r="D71" s="93"/>
      <c r="E71" s="160"/>
      <c r="F71" s="160"/>
      <c r="G71" s="161"/>
      <c r="H71" s="250"/>
      <c r="I71" s="229"/>
      <c r="J71" s="161"/>
      <c r="K71" s="265"/>
      <c r="L71" s="160"/>
      <c r="N71" s="90"/>
    </row>
    <row r="72" spans="1:14" s="92" customFormat="1">
      <c r="A72" s="90" t="s">
        <v>178</v>
      </c>
      <c r="B72" s="177" t="s">
        <v>220</v>
      </c>
      <c r="D72" s="93"/>
      <c r="E72" s="160"/>
      <c r="F72" s="229">
        <v>16557440.65421403</v>
      </c>
      <c r="G72" s="161"/>
      <c r="H72" s="250"/>
      <c r="I72" s="229">
        <f>13137903.3141879*0.907185</f>
        <v>11918508.81808155</v>
      </c>
      <c r="J72" s="161"/>
      <c r="K72" s="265"/>
      <c r="L72" s="160">
        <v>12206228.682687279</v>
      </c>
    </row>
    <row r="73" spans="1:14" s="92" customFormat="1">
      <c r="A73" s="90" t="s">
        <v>179</v>
      </c>
      <c r="B73" s="177" t="s">
        <v>113</v>
      </c>
      <c r="D73" s="93"/>
      <c r="E73" s="167"/>
      <c r="F73" s="230">
        <v>0.69165439914928528</v>
      </c>
      <c r="G73" s="168"/>
      <c r="H73" s="252"/>
      <c r="I73" s="230">
        <f>I72/SUM(I35:I39)</f>
        <v>0.47071519818647511</v>
      </c>
      <c r="J73" s="168"/>
      <c r="K73" s="267"/>
      <c r="L73" s="167">
        <v>0.45514687916775082</v>
      </c>
      <c r="N73" s="90"/>
    </row>
    <row r="74" spans="1:14" s="92" customFormat="1">
      <c r="A74" s="90" t="s">
        <v>176</v>
      </c>
      <c r="B74" s="176" t="s">
        <v>180</v>
      </c>
      <c r="D74" s="93"/>
      <c r="E74" s="160"/>
      <c r="F74" s="229"/>
      <c r="G74" s="161"/>
      <c r="H74" s="250"/>
      <c r="I74" s="229"/>
      <c r="J74" s="161"/>
      <c r="K74" s="265"/>
      <c r="L74" s="160"/>
      <c r="N74" s="90"/>
    </row>
    <row r="75" spans="1:14" s="92" customFormat="1">
      <c r="A75" s="90" t="s">
        <v>181</v>
      </c>
      <c r="B75" s="177" t="s">
        <v>221</v>
      </c>
      <c r="D75" s="93"/>
      <c r="E75" s="160"/>
      <c r="F75" s="229">
        <v>16661530.70225016</v>
      </c>
      <c r="G75" s="161"/>
      <c r="H75" s="250"/>
      <c r="I75" s="229">
        <v>11988295.176839218</v>
      </c>
      <c r="J75" s="161"/>
      <c r="K75" s="265"/>
      <c r="L75" s="160">
        <v>12279068.360412607</v>
      </c>
      <c r="N75" s="90"/>
    </row>
    <row r="76" spans="1:14" s="92" customFormat="1">
      <c r="A76" s="90" t="s">
        <v>182</v>
      </c>
      <c r="B76" s="177" t="s">
        <v>183</v>
      </c>
      <c r="D76" s="93"/>
      <c r="E76" s="167"/>
      <c r="F76" s="230">
        <v>0.69600255543354328</v>
      </c>
      <c r="G76" s="168"/>
      <c r="H76" s="252"/>
      <c r="I76" s="230">
        <f>I75/SUM(I35:I39)</f>
        <v>0.47347137349286011</v>
      </c>
      <c r="J76" s="168"/>
      <c r="K76" s="267"/>
      <c r="L76" s="167">
        <v>0.4578629311816943</v>
      </c>
      <c r="N76" s="90"/>
    </row>
    <row r="77" spans="1:14" s="92" customFormat="1">
      <c r="A77" s="90"/>
      <c r="B77" s="95"/>
      <c r="D77" s="93"/>
      <c r="E77" s="160"/>
      <c r="F77" s="229"/>
      <c r="G77" s="161"/>
      <c r="H77" s="250"/>
      <c r="I77" s="229"/>
      <c r="J77" s="161"/>
      <c r="K77" s="265"/>
      <c r="L77" s="160"/>
      <c r="N77" s="90"/>
    </row>
    <row r="78" spans="1:14" s="179" customFormat="1">
      <c r="A78" s="91">
        <v>5.2</v>
      </c>
      <c r="B78" s="178" t="s">
        <v>251</v>
      </c>
      <c r="D78" s="180"/>
      <c r="E78" s="181"/>
      <c r="F78" s="231"/>
      <c r="G78" s="182"/>
      <c r="H78" s="251"/>
      <c r="I78" s="231"/>
      <c r="J78" s="182"/>
      <c r="K78" s="266"/>
      <c r="L78" s="181"/>
      <c r="N78" s="91"/>
    </row>
    <row r="79" spans="1:14" s="92" customFormat="1">
      <c r="A79" s="90" t="s">
        <v>186</v>
      </c>
      <c r="B79" s="176" t="s">
        <v>177</v>
      </c>
      <c r="D79" s="93"/>
      <c r="E79" s="160"/>
      <c r="F79" s="229"/>
      <c r="G79" s="161"/>
      <c r="H79" s="250"/>
      <c r="I79" s="229"/>
      <c r="J79" s="161"/>
      <c r="K79" s="265"/>
      <c r="L79" s="160"/>
      <c r="N79" s="90"/>
    </row>
    <row r="80" spans="1:14" s="92" customFormat="1">
      <c r="A80" s="217"/>
      <c r="B80" s="177" t="s">
        <v>222</v>
      </c>
      <c r="D80" s="93"/>
      <c r="E80" s="160"/>
      <c r="F80" s="229">
        <v>3151755.6137277004</v>
      </c>
      <c r="G80" s="161"/>
      <c r="H80" s="250"/>
      <c r="I80" s="229">
        <v>2557125.9626479996</v>
      </c>
      <c r="J80" s="161"/>
      <c r="K80" s="265"/>
      <c r="L80" s="160">
        <v>2088268.1232480002</v>
      </c>
      <c r="N80" s="90"/>
    </row>
    <row r="81" spans="1:14" s="92" customFormat="1">
      <c r="A81" s="218"/>
      <c r="B81" s="177" t="s">
        <v>184</v>
      </c>
      <c r="D81" s="93"/>
      <c r="E81" s="167"/>
      <c r="F81" s="230">
        <v>0.48042341097800662</v>
      </c>
      <c r="G81" s="168"/>
      <c r="H81" s="252"/>
      <c r="I81" s="230">
        <v>0.34909569455945388</v>
      </c>
      <c r="J81" s="168"/>
      <c r="K81" s="267"/>
      <c r="L81" s="167">
        <v>0.31731775159519832</v>
      </c>
      <c r="N81" s="90"/>
    </row>
    <row r="82" spans="1:14" s="92" customFormat="1">
      <c r="A82" s="217"/>
      <c r="B82" s="176" t="s">
        <v>180</v>
      </c>
      <c r="D82" s="93"/>
      <c r="E82" s="160"/>
      <c r="F82" s="229"/>
      <c r="G82" s="161"/>
      <c r="H82" s="253"/>
      <c r="J82" s="161"/>
      <c r="K82" s="265"/>
      <c r="L82" s="160"/>
      <c r="N82" s="90"/>
    </row>
    <row r="83" spans="1:14" s="92" customFormat="1">
      <c r="A83" s="218"/>
      <c r="B83" s="177" t="s">
        <v>223</v>
      </c>
      <c r="D83" s="93"/>
      <c r="E83" s="160"/>
      <c r="F83" s="229">
        <v>3165339.8829964781</v>
      </c>
      <c r="G83" s="161"/>
      <c r="H83" s="250"/>
      <c r="I83" s="229">
        <v>2570337.9434745596</v>
      </c>
      <c r="J83" s="161"/>
      <c r="K83" s="265"/>
      <c r="L83" s="160">
        <v>2098625.7207176704</v>
      </c>
      <c r="N83" s="90"/>
    </row>
    <row r="84" spans="1:14" s="92" customFormat="1">
      <c r="A84" s="90" t="s">
        <v>191</v>
      </c>
      <c r="B84" s="177" t="s">
        <v>185</v>
      </c>
      <c r="D84" s="93"/>
      <c r="E84" s="167"/>
      <c r="F84" s="230">
        <v>0.48249406675770112</v>
      </c>
      <c r="G84" s="168"/>
      <c r="H84" s="252"/>
      <c r="I84" s="230">
        <v>0.35089937794874532</v>
      </c>
      <c r="J84" s="168"/>
      <c r="K84" s="267"/>
      <c r="L84" s="167">
        <v>0.31889161536509197</v>
      </c>
      <c r="N84" s="90"/>
    </row>
    <row r="85" spans="1:14" s="92" customFormat="1">
      <c r="A85" s="90"/>
      <c r="B85" s="177"/>
      <c r="D85" s="93"/>
      <c r="E85" s="167"/>
      <c r="F85" s="230"/>
      <c r="G85" s="168"/>
      <c r="H85" s="252"/>
      <c r="I85" s="230"/>
      <c r="J85" s="168"/>
      <c r="K85" s="267"/>
      <c r="L85" s="167"/>
      <c r="N85" s="90"/>
    </row>
    <row r="86" spans="1:14" s="179" customFormat="1">
      <c r="A86" s="91">
        <v>5.3</v>
      </c>
      <c r="B86" s="178" t="s">
        <v>204</v>
      </c>
      <c r="D86" s="180"/>
      <c r="E86" s="181"/>
      <c r="F86" s="231"/>
      <c r="G86" s="182"/>
      <c r="H86" s="251"/>
      <c r="I86" s="231"/>
      <c r="J86" s="182"/>
      <c r="K86" s="266"/>
      <c r="L86" s="181"/>
      <c r="N86" s="91"/>
    </row>
    <row r="87" spans="1:14" s="92" customFormat="1">
      <c r="A87" s="90" t="s">
        <v>194</v>
      </c>
      <c r="B87" s="176" t="s">
        <v>177</v>
      </c>
      <c r="D87" s="93"/>
      <c r="E87" s="160"/>
      <c r="F87" s="229"/>
      <c r="G87" s="161"/>
      <c r="H87" s="250"/>
      <c r="I87" s="229"/>
      <c r="J87" s="161"/>
      <c r="K87" s="265"/>
      <c r="L87" s="160"/>
      <c r="N87" s="90"/>
    </row>
    <row r="88" spans="1:14" s="92" customFormat="1">
      <c r="A88" s="90" t="s">
        <v>195</v>
      </c>
      <c r="B88" s="177" t="s">
        <v>200</v>
      </c>
      <c r="D88" s="93"/>
      <c r="E88" s="160"/>
      <c r="F88" s="229">
        <v>19709196.267941732</v>
      </c>
      <c r="G88" s="161"/>
      <c r="H88" s="250"/>
      <c r="I88" s="229">
        <v>14475634.780729551</v>
      </c>
      <c r="J88" s="161"/>
      <c r="K88" s="265"/>
      <c r="L88" s="160">
        <v>14294496.805935279</v>
      </c>
      <c r="N88" s="90"/>
    </row>
    <row r="89" spans="1:14" s="92" customFormat="1">
      <c r="A89" s="90" t="s">
        <v>196</v>
      </c>
      <c r="B89" s="177" t="s">
        <v>192</v>
      </c>
      <c r="D89" s="93"/>
      <c r="E89" s="167"/>
      <c r="F89" s="230">
        <v>0.64621875911889326</v>
      </c>
      <c r="G89" s="168"/>
      <c r="H89" s="252"/>
      <c r="I89" s="230">
        <v>0.43548841097260982</v>
      </c>
      <c r="J89" s="168"/>
      <c r="K89" s="267"/>
      <c r="L89" s="167">
        <v>0.42049787365126051</v>
      </c>
      <c r="N89" s="90"/>
    </row>
    <row r="90" spans="1:14" s="92" customFormat="1">
      <c r="A90" s="90" t="s">
        <v>197</v>
      </c>
      <c r="B90" s="176" t="s">
        <v>180</v>
      </c>
      <c r="D90" s="93"/>
      <c r="E90" s="160"/>
      <c r="F90" s="229"/>
      <c r="G90" s="161"/>
      <c r="H90" s="250"/>
      <c r="I90" s="229"/>
      <c r="J90" s="161"/>
      <c r="K90" s="265"/>
      <c r="L90" s="160"/>
      <c r="N90" s="90"/>
    </row>
    <row r="91" spans="1:14" s="92" customFormat="1">
      <c r="A91" s="90" t="s">
        <v>198</v>
      </c>
      <c r="B91" s="177" t="s">
        <v>201</v>
      </c>
      <c r="D91" s="93"/>
      <c r="E91" s="160"/>
      <c r="F91" s="229">
        <v>19826870.585246637</v>
      </c>
      <c r="G91" s="161"/>
      <c r="H91" s="250"/>
      <c r="I91" s="229">
        <v>14558633.120313777</v>
      </c>
      <c r="J91" s="161"/>
      <c r="K91" s="265"/>
      <c r="L91" s="160">
        <v>14377694.081130277</v>
      </c>
      <c r="N91" s="90"/>
    </row>
    <row r="92" spans="1:14" s="92" customFormat="1">
      <c r="A92" s="90" t="s">
        <v>199</v>
      </c>
      <c r="B92" s="177" t="s">
        <v>193</v>
      </c>
      <c r="D92" s="93"/>
      <c r="E92" s="167"/>
      <c r="F92" s="230">
        <v>0.65007702661367828</v>
      </c>
      <c r="G92" s="168"/>
      <c r="H92" s="252"/>
      <c r="I92" s="230">
        <v>0.43798535259668403</v>
      </c>
      <c r="J92" s="168"/>
      <c r="K92" s="267"/>
      <c r="L92" s="230">
        <v>0.43047994868174244</v>
      </c>
      <c r="N92" s="90"/>
    </row>
    <row r="93" spans="1:14" s="92" customFormat="1">
      <c r="A93" s="90"/>
      <c r="B93" s="177"/>
      <c r="D93" s="93"/>
      <c r="E93" s="167"/>
      <c r="F93" s="230"/>
      <c r="G93" s="168"/>
      <c r="H93" s="252"/>
      <c r="I93" s="230"/>
      <c r="J93" s="168"/>
      <c r="K93" s="267"/>
      <c r="L93" s="167"/>
      <c r="N93" s="90"/>
    </row>
    <row r="94" spans="1:14" s="179" customFormat="1">
      <c r="A94" s="1">
        <v>5.4</v>
      </c>
      <c r="B94" s="178" t="s">
        <v>153</v>
      </c>
      <c r="D94" s="180"/>
      <c r="E94" s="181"/>
      <c r="F94" s="231"/>
      <c r="G94" s="182"/>
      <c r="H94" s="251"/>
      <c r="I94" s="231"/>
      <c r="J94" s="182"/>
      <c r="K94" s="266"/>
      <c r="L94" s="181"/>
      <c r="N94" s="91"/>
    </row>
    <row r="95" spans="1:14" s="92" customFormat="1">
      <c r="A95" s="23" t="s">
        <v>202</v>
      </c>
      <c r="B95" s="11" t="s">
        <v>252</v>
      </c>
      <c r="D95" s="93"/>
      <c r="E95" s="160"/>
      <c r="F95" s="229" t="s">
        <v>307</v>
      </c>
      <c r="G95" s="161"/>
      <c r="H95" s="250"/>
      <c r="I95" s="229">
        <v>9773</v>
      </c>
      <c r="J95" s="161"/>
      <c r="K95" s="265"/>
      <c r="L95" s="160">
        <v>9522.3092167199757</v>
      </c>
      <c r="N95" s="90"/>
    </row>
    <row r="96" spans="1:14" s="92" customFormat="1">
      <c r="A96" s="23" t="s">
        <v>203</v>
      </c>
      <c r="B96" s="11" t="s">
        <v>253</v>
      </c>
      <c r="D96" s="93"/>
      <c r="E96" s="160"/>
      <c r="F96" s="246" t="s">
        <v>317</v>
      </c>
      <c r="G96" s="247"/>
      <c r="H96" s="254"/>
      <c r="I96" s="248" t="s">
        <v>317</v>
      </c>
      <c r="J96" s="161"/>
      <c r="K96" s="265"/>
      <c r="L96" s="248" t="s">
        <v>317</v>
      </c>
      <c r="N96" s="90"/>
    </row>
    <row r="97" spans="1:14" customFormat="1">
      <c r="A97" s="23"/>
      <c r="B97" s="10"/>
      <c r="D97" s="2"/>
      <c r="E97" s="156"/>
      <c r="F97" s="156"/>
      <c r="G97" s="157"/>
      <c r="H97" s="255"/>
      <c r="I97" s="235"/>
      <c r="J97" s="157"/>
      <c r="K97" s="223"/>
      <c r="L97" s="156"/>
      <c r="N97" s="23"/>
    </row>
    <row r="98" spans="1:14" customFormat="1">
      <c r="A98" s="1">
        <v>6</v>
      </c>
      <c r="B98" s="1" t="s">
        <v>174</v>
      </c>
      <c r="D98" s="2"/>
      <c r="E98" s="156"/>
      <c r="F98" s="156"/>
      <c r="G98" s="157"/>
      <c r="H98" s="256"/>
      <c r="I98" s="235"/>
      <c r="J98" s="157"/>
      <c r="K98" s="223"/>
      <c r="L98" s="156"/>
      <c r="N98" s="23"/>
    </row>
    <row r="99" spans="1:14" customFormat="1">
      <c r="A99" s="23">
        <v>6.1</v>
      </c>
      <c r="B99" s="10" t="s">
        <v>254</v>
      </c>
      <c r="D99" s="2"/>
      <c r="E99" s="203"/>
      <c r="F99" s="279" t="s">
        <v>172</v>
      </c>
      <c r="G99" s="280"/>
      <c r="H99" s="280"/>
      <c r="I99" s="280"/>
      <c r="J99" s="280"/>
      <c r="K99" s="280"/>
      <c r="L99" s="281"/>
      <c r="N99" s="23"/>
    </row>
    <row r="100" spans="1:14" customFormat="1">
      <c r="A100" s="23"/>
      <c r="B100" s="10"/>
      <c r="D100" s="2"/>
      <c r="E100" s="156"/>
      <c r="F100" s="156"/>
      <c r="G100" s="157"/>
      <c r="H100" s="257"/>
      <c r="I100" s="235"/>
      <c r="J100" s="157"/>
      <c r="K100" s="223"/>
      <c r="L100" s="156"/>
      <c r="N100" s="23"/>
    </row>
    <row r="101" spans="1:14" customFormat="1">
      <c r="A101" s="1">
        <v>6.2</v>
      </c>
      <c r="B101" s="183" t="s">
        <v>33</v>
      </c>
      <c r="D101" s="2"/>
      <c r="E101" s="156"/>
      <c r="F101" s="156"/>
      <c r="G101" s="157"/>
      <c r="H101" s="255"/>
      <c r="I101" s="235"/>
      <c r="J101" s="157"/>
      <c r="K101" s="223"/>
      <c r="L101" s="156"/>
      <c r="N101" s="23"/>
    </row>
    <row r="102" spans="1:14" customFormat="1">
      <c r="A102" s="23" t="s">
        <v>209</v>
      </c>
      <c r="B102" s="11" t="s">
        <v>205</v>
      </c>
      <c r="D102" s="2"/>
      <c r="E102" s="156"/>
      <c r="F102" s="232">
        <v>31192.124795077452</v>
      </c>
      <c r="G102" s="157"/>
      <c r="H102" s="250"/>
      <c r="I102" s="229">
        <f>8455.8373450073*0.907185</f>
        <v>7671.0088018304468</v>
      </c>
      <c r="J102" s="157"/>
      <c r="K102" s="223"/>
      <c r="L102" s="156">
        <v>5939.0416117856785</v>
      </c>
      <c r="N102" s="23"/>
    </row>
    <row r="103" spans="1:14" customFormat="1">
      <c r="A103" s="23" t="s">
        <v>210</v>
      </c>
      <c r="B103" s="11" t="s">
        <v>206</v>
      </c>
      <c r="D103" s="2"/>
      <c r="E103" s="169"/>
      <c r="F103" s="233">
        <v>1.3029894404506278E-3</v>
      </c>
      <c r="G103" s="170"/>
      <c r="H103" s="258"/>
      <c r="I103" s="233">
        <f>I102/SUM(I35:I39)</f>
        <v>3.0296243293169222E-4</v>
      </c>
      <c r="J103" s="170"/>
      <c r="K103" s="268"/>
      <c r="L103" s="169">
        <v>2.2145548187915381E-4</v>
      </c>
      <c r="N103" s="90"/>
    </row>
    <row r="104" spans="1:14" customFormat="1">
      <c r="A104" s="23"/>
      <c r="B104" s="10"/>
      <c r="D104" s="2"/>
      <c r="E104" s="156"/>
      <c r="F104" s="232"/>
      <c r="G104" s="157"/>
      <c r="H104" s="255"/>
      <c r="I104" s="235"/>
      <c r="J104" s="157"/>
      <c r="K104" s="223"/>
      <c r="L104" s="156"/>
      <c r="N104" s="23"/>
    </row>
    <row r="105" spans="1:14" customFormat="1">
      <c r="A105" s="1">
        <v>6.3</v>
      </c>
      <c r="B105" s="183" t="s">
        <v>34</v>
      </c>
      <c r="D105" s="2"/>
      <c r="E105" s="156"/>
      <c r="F105" s="232"/>
      <c r="G105" s="157"/>
      <c r="H105" s="255"/>
      <c r="I105" s="235"/>
      <c r="J105" s="157"/>
      <c r="K105" s="223"/>
      <c r="L105" s="156"/>
      <c r="N105" s="23"/>
    </row>
    <row r="106" spans="1:14" customFormat="1">
      <c r="A106" s="23" t="s">
        <v>211</v>
      </c>
      <c r="B106" s="11" t="s">
        <v>207</v>
      </c>
      <c r="D106" s="2"/>
      <c r="E106" s="156"/>
      <c r="F106" s="232">
        <v>15241.903052349904</v>
      </c>
      <c r="G106" s="157"/>
      <c r="H106" s="250"/>
      <c r="I106" s="229">
        <f>2415.10130261071*0.907185</f>
        <v>2190.9436752088968</v>
      </c>
      <c r="J106" s="157"/>
      <c r="K106" s="223"/>
      <c r="L106" s="156">
        <v>2064.2615199626266</v>
      </c>
      <c r="N106" s="23"/>
    </row>
    <row r="107" spans="1:14" customFormat="1">
      <c r="A107" s="23" t="s">
        <v>212</v>
      </c>
      <c r="B107" s="11" t="s">
        <v>208</v>
      </c>
      <c r="D107" s="2"/>
      <c r="E107" s="169"/>
      <c r="F107" s="233">
        <v>6.3670041268616326E-4</v>
      </c>
      <c r="G107" s="170"/>
      <c r="H107" s="258"/>
      <c r="I107" s="233">
        <f>I106/SUM(I35:I39)</f>
        <v>8.6530160948218674E-5</v>
      </c>
      <c r="J107" s="170"/>
      <c r="K107" s="268"/>
      <c r="L107" s="169">
        <v>7.6972356738627077E-5</v>
      </c>
      <c r="N107" s="90"/>
    </row>
    <row r="108" spans="1:14" customFormat="1">
      <c r="A108" s="23"/>
      <c r="B108" s="10"/>
      <c r="D108" s="2"/>
      <c r="E108" s="156"/>
      <c r="F108" s="232"/>
      <c r="G108" s="157"/>
      <c r="H108" s="255"/>
      <c r="I108" s="235"/>
      <c r="J108" s="157"/>
      <c r="K108" s="223"/>
      <c r="L108" s="156"/>
      <c r="N108" s="23"/>
    </row>
    <row r="109" spans="1:14" customFormat="1">
      <c r="A109" s="1">
        <v>6.4</v>
      </c>
      <c r="B109" s="183" t="s">
        <v>35</v>
      </c>
      <c r="D109" s="2"/>
      <c r="E109" s="156"/>
      <c r="F109" s="232"/>
      <c r="G109" s="157"/>
      <c r="H109" s="255"/>
      <c r="I109" s="235"/>
      <c r="J109" s="157"/>
      <c r="K109" s="223"/>
      <c r="L109" s="156"/>
      <c r="N109" s="23"/>
    </row>
    <row r="110" spans="1:14" customFormat="1">
      <c r="A110" s="23" t="s">
        <v>214</v>
      </c>
      <c r="B110" s="11" t="s">
        <v>216</v>
      </c>
      <c r="D110" s="2"/>
      <c r="E110" s="171"/>
      <c r="F110" s="234">
        <v>329.89704666522215</v>
      </c>
      <c r="G110" s="172"/>
      <c r="H110" s="259"/>
      <c r="I110" s="239">
        <f>0.0392151390126109/0.001</f>
        <v>39.215139012610898</v>
      </c>
      <c r="J110" s="172"/>
      <c r="K110" s="269"/>
      <c r="L110" s="271">
        <v>34</v>
      </c>
      <c r="N110" s="23"/>
    </row>
    <row r="111" spans="1:14" customFormat="1">
      <c r="A111" s="23" t="s">
        <v>215</v>
      </c>
      <c r="B111" s="11" t="s">
        <v>217</v>
      </c>
      <c r="D111" s="2"/>
      <c r="E111" s="169"/>
      <c r="F111" s="233">
        <v>1.3780797911800773E-5</v>
      </c>
      <c r="G111" s="170"/>
      <c r="H111" s="260"/>
      <c r="I111" s="240">
        <f>I110/SUM(I35:I39)</f>
        <v>1.5487811616355016E-6</v>
      </c>
      <c r="J111" s="170"/>
      <c r="K111" s="268"/>
      <c r="L111" s="169">
        <v>1.2677948524471368E-6</v>
      </c>
      <c r="N111" s="90"/>
    </row>
    <row r="112" spans="1:14" s="12" customFormat="1">
      <c r="A112" s="28"/>
      <c r="D112" s="13"/>
      <c r="E112" s="162"/>
      <c r="F112" s="162"/>
      <c r="G112" s="163"/>
      <c r="H112" s="256"/>
      <c r="I112" s="162"/>
      <c r="J112" s="163"/>
      <c r="K112" s="162"/>
      <c r="L112" s="162"/>
      <c r="N112" s="28"/>
    </row>
    <row r="113" spans="1:14" s="200" customFormat="1" ht="18.75" collapsed="1">
      <c r="A113" s="199" t="s">
        <v>277</v>
      </c>
      <c r="B113" s="199"/>
      <c r="E113" s="201"/>
      <c r="F113" s="201"/>
      <c r="G113" s="201"/>
      <c r="H113" s="201"/>
      <c r="I113" s="201"/>
      <c r="J113" s="201"/>
      <c r="K113" s="201"/>
      <c r="L113" s="201"/>
      <c r="N113" s="202"/>
    </row>
    <row r="114" spans="1:14" ht="15" hidden="1" customHeight="1" outlineLevel="1">
      <c r="B114" s="17"/>
      <c r="E114" s="164"/>
      <c r="F114" s="164"/>
      <c r="G114" s="164"/>
      <c r="H114" s="223"/>
      <c r="I114" s="223"/>
      <c r="J114" s="164"/>
      <c r="K114" s="223"/>
      <c r="L114" s="164"/>
    </row>
    <row r="115" spans="1:14" ht="15" hidden="1" customHeight="1" outlineLevel="1">
      <c r="A115" s="97" t="s">
        <v>114</v>
      </c>
      <c r="B115"/>
      <c r="E115" s="164"/>
      <c r="F115" s="164"/>
      <c r="G115" s="164"/>
      <c r="H115" s="223"/>
      <c r="I115" s="223"/>
      <c r="J115" s="164"/>
      <c r="K115" s="223"/>
      <c r="L115" s="164"/>
    </row>
    <row r="116" spans="1:14" ht="15" hidden="1" customHeight="1" outlineLevel="1">
      <c r="A116" s="97"/>
      <c r="B116" t="s">
        <v>115</v>
      </c>
      <c r="E116" s="164"/>
      <c r="F116" s="164"/>
      <c r="G116" s="164"/>
      <c r="H116" s="223"/>
      <c r="I116" s="223"/>
      <c r="J116" s="164"/>
      <c r="K116" s="223"/>
      <c r="L116" s="164"/>
    </row>
    <row r="117" spans="1:14" ht="15" hidden="1" customHeight="1" outlineLevel="1">
      <c r="A117"/>
      <c r="B117" t="s">
        <v>159</v>
      </c>
      <c r="E117" s="164"/>
      <c r="F117" s="164"/>
      <c r="G117" s="164"/>
      <c r="H117" s="223"/>
      <c r="I117" s="223"/>
      <c r="J117" s="164"/>
      <c r="K117" s="223"/>
      <c r="L117" s="164"/>
    </row>
    <row r="118" spans="1:14" ht="15" hidden="1" customHeight="1" outlineLevel="1">
      <c r="A118"/>
      <c r="B118" t="s">
        <v>116</v>
      </c>
      <c r="E118" s="164"/>
      <c r="F118" s="164"/>
      <c r="G118" s="164"/>
      <c r="H118" s="223"/>
      <c r="I118" s="223"/>
      <c r="J118" s="164"/>
      <c r="K118" s="223"/>
      <c r="L118" s="164"/>
    </row>
    <row r="119" spans="1:14" ht="15" hidden="1" customHeight="1" outlineLevel="1">
      <c r="A119"/>
      <c r="B119" t="s">
        <v>117</v>
      </c>
      <c r="E119" s="164"/>
      <c r="F119" s="164"/>
      <c r="G119" s="164"/>
      <c r="H119" s="223"/>
      <c r="I119" s="223"/>
      <c r="J119" s="164"/>
      <c r="K119" s="223"/>
      <c r="L119" s="164"/>
    </row>
    <row r="120" spans="1:14" ht="15" hidden="1" customHeight="1" outlineLevel="1">
      <c r="A120"/>
      <c r="B120" t="s">
        <v>118</v>
      </c>
      <c r="E120" s="164"/>
      <c r="F120" s="164"/>
      <c r="G120" s="164"/>
      <c r="H120" s="223"/>
      <c r="I120" s="223"/>
      <c r="J120" s="164"/>
      <c r="K120" s="223"/>
      <c r="L120" s="164"/>
    </row>
    <row r="121" spans="1:14" ht="15" hidden="1" customHeight="1" outlineLevel="1">
      <c r="A121"/>
      <c r="B121"/>
      <c r="E121" s="164"/>
      <c r="F121" s="164"/>
      <c r="G121" s="164"/>
      <c r="H121" s="223"/>
      <c r="I121" s="223"/>
      <c r="J121" s="164"/>
      <c r="K121" s="223"/>
      <c r="L121" s="164"/>
    </row>
    <row r="122" spans="1:14" ht="15" hidden="1" customHeight="1" outlineLevel="1">
      <c r="A122" s="97" t="s">
        <v>119</v>
      </c>
      <c r="B122"/>
      <c r="E122" s="164"/>
      <c r="F122" s="164"/>
      <c r="G122" s="164"/>
      <c r="H122" s="223"/>
      <c r="I122" s="223"/>
      <c r="J122" s="164"/>
      <c r="K122" s="223"/>
      <c r="L122" s="164"/>
    </row>
    <row r="123" spans="1:14" ht="15" hidden="1" customHeight="1" outlineLevel="1">
      <c r="A123" s="98" t="s">
        <v>120</v>
      </c>
      <c r="B123" s="96" t="s">
        <v>149</v>
      </c>
      <c r="E123" s="164"/>
      <c r="F123" s="164"/>
      <c r="G123" s="164"/>
      <c r="H123" s="223"/>
      <c r="I123" s="223"/>
      <c r="J123" s="164"/>
      <c r="K123" s="223"/>
      <c r="L123" s="164"/>
    </row>
    <row r="124" spans="1:14" ht="15" hidden="1" customHeight="1" outlineLevel="1">
      <c r="A124" s="98" t="s">
        <v>121</v>
      </c>
      <c r="B124" t="s">
        <v>137</v>
      </c>
      <c r="E124" s="164"/>
      <c r="F124" s="164"/>
      <c r="G124" s="164"/>
      <c r="H124" s="223"/>
      <c r="I124" s="223"/>
      <c r="J124" s="164"/>
      <c r="K124" s="223"/>
      <c r="L124" s="164"/>
    </row>
    <row r="125" spans="1:14" ht="15" hidden="1" customHeight="1" outlineLevel="1">
      <c r="A125" s="98" t="s">
        <v>122</v>
      </c>
      <c r="B125" s="96" t="s">
        <v>123</v>
      </c>
      <c r="E125" s="164"/>
      <c r="F125" s="164"/>
      <c r="G125" s="164"/>
      <c r="H125" s="223"/>
      <c r="I125" s="223"/>
      <c r="J125" s="164"/>
      <c r="K125" s="223"/>
      <c r="L125" s="164"/>
    </row>
    <row r="126" spans="1:14" ht="15" hidden="1" customHeight="1" outlineLevel="1">
      <c r="A126" s="99" t="s">
        <v>124</v>
      </c>
      <c r="B126" s="100" t="s">
        <v>126</v>
      </c>
      <c r="E126" s="164"/>
      <c r="F126" s="164"/>
      <c r="G126" s="164"/>
      <c r="H126" s="223"/>
      <c r="I126" s="223"/>
      <c r="J126" s="164"/>
      <c r="K126" s="223"/>
      <c r="L126" s="164"/>
    </row>
    <row r="127" spans="1:14" ht="15" hidden="1" customHeight="1" outlineLevel="1">
      <c r="A127" s="99"/>
      <c r="B127" s="101" t="s">
        <v>127</v>
      </c>
      <c r="E127" s="164"/>
      <c r="F127" s="164"/>
      <c r="G127" s="164"/>
      <c r="H127" s="223"/>
      <c r="I127" s="223"/>
      <c r="J127" s="164"/>
      <c r="K127" s="223"/>
      <c r="L127" s="164"/>
    </row>
    <row r="128" spans="1:14" ht="15" hidden="1" customHeight="1" outlineLevel="1">
      <c r="A128" s="99"/>
      <c r="B128" s="101" t="s">
        <v>255</v>
      </c>
      <c r="E128" s="164"/>
      <c r="F128" s="164"/>
      <c r="G128" s="164"/>
      <c r="H128" s="223"/>
      <c r="I128" s="223"/>
      <c r="J128" s="164"/>
      <c r="K128" s="223"/>
      <c r="L128" s="164"/>
    </row>
    <row r="129" spans="1:14" ht="15" hidden="1" customHeight="1" outlineLevel="1">
      <c r="A129" s="99"/>
      <c r="B129" s="118" t="s">
        <v>138</v>
      </c>
      <c r="E129" s="164"/>
      <c r="F129" s="164"/>
      <c r="G129" s="164"/>
      <c r="H129" s="223"/>
      <c r="I129" s="223"/>
      <c r="J129" s="164"/>
      <c r="K129" s="223"/>
      <c r="L129" s="164"/>
    </row>
    <row r="130" spans="1:14" ht="15" hidden="1" customHeight="1" outlineLevel="1">
      <c r="A130" s="99"/>
      <c r="B130" s="118" t="s">
        <v>139</v>
      </c>
      <c r="E130" s="164"/>
      <c r="F130" s="164"/>
      <c r="G130" s="164"/>
      <c r="H130" s="223"/>
      <c r="I130" s="223"/>
      <c r="J130" s="164"/>
      <c r="K130" s="223"/>
      <c r="L130" s="164"/>
    </row>
    <row r="131" spans="1:14" ht="15" hidden="1" customHeight="1" outlineLevel="1">
      <c r="A131" s="99"/>
      <c r="B131" s="119" t="s">
        <v>140</v>
      </c>
      <c r="E131" s="164"/>
      <c r="F131" s="164"/>
      <c r="G131" s="164"/>
      <c r="H131" s="223"/>
      <c r="I131" s="223"/>
      <c r="J131" s="164"/>
      <c r="K131" s="223"/>
      <c r="L131" s="164"/>
    </row>
    <row r="132" spans="1:14" ht="15" hidden="1" customHeight="1" outlineLevel="1">
      <c r="A132" s="98" t="s">
        <v>125</v>
      </c>
      <c r="B132" s="96" t="s">
        <v>129</v>
      </c>
      <c r="E132" s="164"/>
      <c r="F132" s="164"/>
      <c r="G132" s="164"/>
      <c r="H132" s="223"/>
      <c r="I132" s="223"/>
      <c r="J132" s="164"/>
      <c r="K132" s="223"/>
      <c r="L132" s="164"/>
    </row>
    <row r="133" spans="1:14" ht="15" hidden="1" customHeight="1" outlineLevel="1">
      <c r="A133" s="98" t="s">
        <v>128</v>
      </c>
      <c r="B133" t="s">
        <v>132</v>
      </c>
      <c r="E133" s="164"/>
      <c r="F133" s="164"/>
      <c r="G133" s="164"/>
      <c r="H133" s="223"/>
      <c r="I133" s="223"/>
      <c r="J133" s="164"/>
      <c r="K133" s="223"/>
      <c r="L133" s="164"/>
    </row>
    <row r="134" spans="1:14" ht="15" hidden="1" customHeight="1" outlineLevel="1">
      <c r="A134" s="98" t="s">
        <v>130</v>
      </c>
      <c r="B134" s="100" t="s">
        <v>213</v>
      </c>
      <c r="E134" s="164"/>
      <c r="F134" s="164"/>
      <c r="G134" s="164"/>
      <c r="H134" s="223"/>
      <c r="I134" s="223"/>
      <c r="J134" s="164"/>
      <c r="K134" s="223"/>
      <c r="L134" s="164"/>
    </row>
    <row r="135" spans="1:14" ht="15" hidden="1" customHeight="1" outlineLevel="1">
      <c r="A135" s="98"/>
      <c r="B135" s="10" t="s">
        <v>168</v>
      </c>
      <c r="E135" s="164"/>
      <c r="F135" s="164"/>
      <c r="G135" s="164"/>
      <c r="H135" s="223"/>
      <c r="I135" s="223"/>
      <c r="J135" s="164"/>
      <c r="K135" s="223"/>
      <c r="L135" s="164"/>
    </row>
    <row r="136" spans="1:14" ht="15" hidden="1" customHeight="1" outlineLevel="1">
      <c r="A136" s="98"/>
      <c r="B136" s="10" t="s">
        <v>169</v>
      </c>
      <c r="E136" s="164"/>
      <c r="F136" s="164"/>
      <c r="G136" s="164"/>
      <c r="H136" s="223"/>
      <c r="I136" s="223"/>
      <c r="J136" s="164"/>
      <c r="K136" s="223"/>
      <c r="L136" s="164"/>
    </row>
    <row r="137" spans="1:14" ht="15" hidden="1" customHeight="1" outlineLevel="1">
      <c r="A137" s="98"/>
      <c r="B137" s="10" t="s">
        <v>173</v>
      </c>
      <c r="E137" s="164"/>
      <c r="F137" s="164"/>
      <c r="G137" s="164"/>
      <c r="H137" s="223"/>
      <c r="I137" s="223"/>
      <c r="J137" s="164"/>
      <c r="K137" s="223"/>
      <c r="L137" s="164"/>
    </row>
    <row r="138" spans="1:14" ht="15" hidden="1" customHeight="1" outlineLevel="1">
      <c r="A138"/>
      <c r="B138"/>
      <c r="E138" s="164"/>
      <c r="F138" s="164"/>
      <c r="G138" s="164"/>
      <c r="H138" s="223"/>
      <c r="I138" s="223"/>
      <c r="J138" s="164"/>
      <c r="K138" s="223"/>
      <c r="L138" s="164"/>
    </row>
    <row r="139" spans="1:14" ht="15" hidden="1" customHeight="1" outlineLevel="1">
      <c r="A139" s="20" t="s">
        <v>141</v>
      </c>
      <c r="B139" s="100"/>
      <c r="E139" s="164"/>
      <c r="F139" s="164"/>
      <c r="G139" s="164"/>
      <c r="H139" s="223"/>
      <c r="I139" s="223"/>
      <c r="J139" s="164"/>
      <c r="K139" s="223"/>
      <c r="L139" s="164"/>
    </row>
    <row r="140" spans="1:14" ht="15" hidden="1" customHeight="1" outlineLevel="1">
      <c r="A140" s="100"/>
      <c r="B140" s="27" t="s">
        <v>142</v>
      </c>
      <c r="E140" s="164"/>
      <c r="F140" s="164"/>
      <c r="G140" s="164"/>
      <c r="H140" s="223"/>
      <c r="I140" s="223"/>
      <c r="J140" s="164"/>
      <c r="K140" s="223"/>
      <c r="L140" s="164"/>
    </row>
    <row r="141" spans="1:14" ht="15" hidden="1" customHeight="1" outlineLevel="1">
      <c r="A141" s="100"/>
      <c r="B141" s="27" t="s">
        <v>143</v>
      </c>
      <c r="E141" s="164"/>
      <c r="F141" s="164"/>
      <c r="G141" s="164"/>
      <c r="H141" s="223"/>
      <c r="I141" s="223"/>
      <c r="J141" s="164"/>
      <c r="K141" s="223"/>
      <c r="L141" s="164"/>
    </row>
    <row r="142" spans="1:14" ht="15" hidden="1" customHeight="1" outlineLevel="1">
      <c r="A142" s="100"/>
      <c r="B142" s="27" t="s">
        <v>144</v>
      </c>
      <c r="E142" s="164"/>
      <c r="F142" s="164"/>
      <c r="G142" s="164"/>
      <c r="H142" s="223"/>
      <c r="I142" s="223"/>
      <c r="J142" s="164"/>
      <c r="K142" s="223"/>
      <c r="L142" s="164"/>
    </row>
    <row r="143" spans="1:14" ht="15" hidden="1" customHeight="1" outlineLevel="1">
      <c r="A143" s="100"/>
      <c r="B143" s="27" t="s">
        <v>145</v>
      </c>
      <c r="E143" s="164"/>
      <c r="F143" s="164"/>
      <c r="G143" s="164"/>
      <c r="H143" s="223"/>
      <c r="I143" s="223"/>
      <c r="J143" s="164"/>
      <c r="K143" s="223"/>
      <c r="L143" s="164"/>
    </row>
    <row r="144" spans="1:14" s="12" customFormat="1" ht="15" hidden="1" customHeight="1" outlineLevel="1">
      <c r="A144" s="28"/>
      <c r="B144" s="14"/>
      <c r="E144" s="162"/>
      <c r="F144" s="162"/>
      <c r="G144" s="162"/>
      <c r="H144" s="162"/>
      <c r="I144" s="162"/>
      <c r="J144" s="162"/>
      <c r="K144" s="162"/>
      <c r="L144" s="162"/>
      <c r="N144" s="28"/>
    </row>
    <row r="145" spans="1:14">
      <c r="B145" s="17"/>
      <c r="E145" s="164"/>
      <c r="F145" s="164"/>
      <c r="G145" s="164"/>
      <c r="H145" s="223"/>
      <c r="I145" s="223"/>
      <c r="J145" s="164"/>
      <c r="K145" s="223"/>
      <c r="L145" s="164"/>
    </row>
    <row r="146" spans="1:14" s="16" customFormat="1" ht="18.75">
      <c r="A146" s="26"/>
      <c r="B146" s="15" t="s">
        <v>32</v>
      </c>
      <c r="E146" s="165"/>
      <c r="F146" s="165"/>
      <c r="G146" s="165"/>
      <c r="H146" s="165"/>
      <c r="I146" s="165"/>
      <c r="J146" s="165"/>
      <c r="K146" s="165"/>
      <c r="L146" s="165"/>
      <c r="N146" s="26"/>
    </row>
    <row r="147" spans="1:14" customFormat="1">
      <c r="A147" s="23"/>
      <c r="D147" s="2"/>
      <c r="E147" s="156"/>
      <c r="F147" s="156"/>
      <c r="G147" s="157"/>
      <c r="H147" s="235"/>
      <c r="I147" s="235"/>
      <c r="J147" s="157"/>
      <c r="K147" s="223"/>
      <c r="L147" s="156"/>
      <c r="N147" s="23"/>
    </row>
    <row r="148" spans="1:14" customFormat="1">
      <c r="A148" s="1">
        <v>7</v>
      </c>
      <c r="B148" s="20" t="s">
        <v>5</v>
      </c>
      <c r="D148" s="2"/>
      <c r="E148" s="156"/>
      <c r="F148" s="156"/>
      <c r="G148" s="157"/>
      <c r="H148" s="235"/>
      <c r="I148" s="235"/>
      <c r="J148" s="157"/>
      <c r="K148" s="223"/>
      <c r="L148" s="229"/>
      <c r="N148" s="23"/>
    </row>
    <row r="149" spans="1:14" customFormat="1">
      <c r="A149" s="23">
        <v>7.1</v>
      </c>
      <c r="B149" s="10" t="s">
        <v>20</v>
      </c>
      <c r="D149" s="2"/>
      <c r="E149" s="156"/>
      <c r="F149" s="156">
        <v>6882</v>
      </c>
      <c r="G149" s="157"/>
      <c r="H149" s="229"/>
      <c r="I149" s="229">
        <v>6259</v>
      </c>
      <c r="J149" s="157"/>
      <c r="K149" s="223"/>
      <c r="L149" s="229">
        <v>6169</v>
      </c>
      <c r="N149" s="23" t="s">
        <v>319</v>
      </c>
    </row>
    <row r="150" spans="1:14">
      <c r="A150" s="29">
        <v>7.2</v>
      </c>
      <c r="B150" s="10" t="s">
        <v>272</v>
      </c>
      <c r="C150"/>
      <c r="D150" s="2"/>
      <c r="E150" s="156"/>
      <c r="F150" s="229">
        <v>12</v>
      </c>
      <c r="G150" s="157"/>
      <c r="H150" s="229"/>
      <c r="I150" s="229">
        <v>11</v>
      </c>
      <c r="J150" s="157"/>
      <c r="K150" s="223"/>
      <c r="L150" s="229">
        <v>11</v>
      </c>
      <c r="M150"/>
      <c r="N150" s="23" t="s">
        <v>318</v>
      </c>
    </row>
    <row r="151" spans="1:14" customFormat="1">
      <c r="A151" s="23">
        <v>7.3</v>
      </c>
      <c r="B151" s="10" t="s">
        <v>36</v>
      </c>
      <c r="D151" s="2"/>
      <c r="E151" s="156"/>
      <c r="F151" s="156">
        <v>3</v>
      </c>
      <c r="G151" s="157"/>
      <c r="H151" s="229"/>
      <c r="I151" s="229">
        <v>2</v>
      </c>
      <c r="J151" s="157"/>
      <c r="K151" s="223"/>
      <c r="L151" s="229">
        <v>2</v>
      </c>
      <c r="N151" s="23"/>
    </row>
    <row r="152" spans="1:14" customFormat="1">
      <c r="A152" s="23">
        <v>7.4</v>
      </c>
      <c r="B152" s="10" t="s">
        <v>37</v>
      </c>
      <c r="D152" s="2"/>
      <c r="E152" s="156"/>
      <c r="F152" s="156">
        <v>1</v>
      </c>
      <c r="G152" s="157"/>
      <c r="H152" s="229"/>
      <c r="I152" s="229">
        <v>1</v>
      </c>
      <c r="J152" s="157"/>
      <c r="K152" s="223"/>
      <c r="L152" s="229">
        <v>1</v>
      </c>
      <c r="N152" s="23"/>
    </row>
    <row r="153" spans="1:14" customFormat="1">
      <c r="A153" s="23">
        <v>7.5</v>
      </c>
      <c r="B153" s="10" t="s">
        <v>85</v>
      </c>
      <c r="D153" s="2"/>
      <c r="E153" s="156"/>
      <c r="F153" s="156"/>
      <c r="G153" s="157"/>
      <c r="H153" s="235"/>
      <c r="I153" s="235"/>
      <c r="J153" s="157"/>
      <c r="K153" s="223"/>
      <c r="L153" s="229"/>
      <c r="N153" s="23"/>
    </row>
    <row r="154" spans="1:14" customFormat="1">
      <c r="A154" s="23" t="s">
        <v>262</v>
      </c>
      <c r="B154" s="11" t="s">
        <v>87</v>
      </c>
      <c r="D154" s="2"/>
      <c r="E154" s="156"/>
      <c r="F154" s="236">
        <v>2.2800000000000001E-2</v>
      </c>
      <c r="G154" s="205"/>
      <c r="H154" s="241"/>
      <c r="I154" s="241">
        <v>5.7000000000000002E-3</v>
      </c>
      <c r="J154" s="157"/>
      <c r="K154" s="223"/>
      <c r="L154" s="241">
        <v>6.6E-3</v>
      </c>
      <c r="N154" s="23"/>
    </row>
    <row r="155" spans="1:14" customFormat="1">
      <c r="A155" s="23" t="s">
        <v>263</v>
      </c>
      <c r="B155" s="11" t="s">
        <v>82</v>
      </c>
      <c r="D155" s="2"/>
      <c r="E155" s="156"/>
      <c r="F155" s="236">
        <v>6.4000000000000003E-3</v>
      </c>
      <c r="G155" s="205"/>
      <c r="H155" s="241"/>
      <c r="I155" s="241">
        <v>2.2000000000000001E-3</v>
      </c>
      <c r="J155" s="157"/>
      <c r="K155" s="223"/>
      <c r="L155" s="241">
        <v>1.4E-3</v>
      </c>
      <c r="N155" s="23"/>
    </row>
    <row r="156" spans="1:14" customFormat="1">
      <c r="A156" s="23" t="s">
        <v>264</v>
      </c>
      <c r="B156" s="11" t="s">
        <v>83</v>
      </c>
      <c r="D156" s="2"/>
      <c r="E156" s="156"/>
      <c r="F156" s="236">
        <v>1.23E-2</v>
      </c>
      <c r="G156" s="205"/>
      <c r="H156" s="241"/>
      <c r="I156" s="241">
        <v>4.1000000000000003E-3</v>
      </c>
      <c r="J156" s="157"/>
      <c r="K156" s="223"/>
      <c r="L156" s="241">
        <v>3.8E-3</v>
      </c>
      <c r="N156" s="23"/>
    </row>
    <row r="157" spans="1:14" customFormat="1">
      <c r="A157" s="23" t="s">
        <v>265</v>
      </c>
      <c r="B157" s="11" t="s">
        <v>19</v>
      </c>
      <c r="D157" s="2"/>
      <c r="E157" s="156"/>
      <c r="F157" s="235">
        <v>0</v>
      </c>
      <c r="G157" s="205"/>
      <c r="H157" s="229"/>
      <c r="I157" s="229">
        <v>0</v>
      </c>
      <c r="J157" s="157"/>
      <c r="K157" s="223"/>
      <c r="L157" s="229">
        <v>1</v>
      </c>
      <c r="N157" s="23"/>
    </row>
    <row r="158" spans="1:14" customFormat="1">
      <c r="A158" s="23"/>
      <c r="B158" s="10"/>
      <c r="D158" s="2"/>
      <c r="E158" s="156"/>
      <c r="F158" s="156"/>
      <c r="G158" s="157"/>
      <c r="H158" s="235"/>
      <c r="I158" s="235"/>
      <c r="J158" s="157"/>
      <c r="K158" s="223"/>
      <c r="L158" s="229"/>
      <c r="N158" s="23"/>
    </row>
    <row r="159" spans="1:14" customFormat="1">
      <c r="A159" s="1">
        <v>8</v>
      </c>
      <c r="B159" s="20" t="s">
        <v>104</v>
      </c>
      <c r="D159" s="2"/>
      <c r="E159" s="156"/>
      <c r="F159" s="156"/>
      <c r="G159" s="157"/>
      <c r="H159" s="235"/>
      <c r="I159" s="235"/>
      <c r="J159" s="157"/>
      <c r="K159" s="223"/>
      <c r="L159" s="229"/>
      <c r="N159" s="23"/>
    </row>
    <row r="160" spans="1:14" customFormat="1">
      <c r="A160" s="23">
        <v>8.1</v>
      </c>
      <c r="B160" s="10" t="s">
        <v>273</v>
      </c>
      <c r="D160" s="2"/>
      <c r="E160" s="156"/>
      <c r="F160" s="240">
        <v>1.4041953775493499E-6</v>
      </c>
      <c r="G160" s="205"/>
      <c r="H160" s="240"/>
      <c r="I160" s="219">
        <v>1.4926460088526955E-6</v>
      </c>
      <c r="J160" s="157"/>
      <c r="K160" s="223"/>
      <c r="L160" s="219">
        <v>1.4174575932666945E-6</v>
      </c>
      <c r="N160" s="23"/>
    </row>
    <row r="161" spans="1:14" customFormat="1">
      <c r="A161" s="23">
        <v>8.1999999999999993</v>
      </c>
      <c r="B161" s="10" t="s">
        <v>293</v>
      </c>
      <c r="D161" s="2"/>
      <c r="E161" s="156"/>
      <c r="F161" s="244" t="s">
        <v>307</v>
      </c>
      <c r="G161" s="205"/>
      <c r="H161" s="219"/>
      <c r="I161" s="219">
        <v>4.5427841404591933E-9</v>
      </c>
      <c r="J161" s="157"/>
      <c r="K161" s="223"/>
      <c r="L161" s="219">
        <v>4.1647048309065785E-9</v>
      </c>
      <c r="N161" s="23"/>
    </row>
    <row r="162" spans="1:14">
      <c r="A162" s="23"/>
      <c r="B162"/>
      <c r="C162"/>
      <c r="D162" s="2"/>
      <c r="E162" s="156"/>
      <c r="F162" s="156"/>
      <c r="G162" s="157"/>
      <c r="H162" s="235"/>
      <c r="I162" s="235"/>
      <c r="J162" s="157"/>
      <c r="K162" s="223"/>
      <c r="L162" s="229"/>
      <c r="M162"/>
      <c r="N162" s="23"/>
    </row>
    <row r="163" spans="1:14">
      <c r="A163" s="1">
        <v>9</v>
      </c>
      <c r="B163" s="20" t="s">
        <v>6</v>
      </c>
      <c r="C163"/>
      <c r="D163" s="2"/>
      <c r="E163" s="156"/>
      <c r="F163" s="156"/>
      <c r="G163" s="157"/>
      <c r="H163" s="235"/>
      <c r="I163" s="235"/>
      <c r="J163" s="157"/>
      <c r="K163" s="223"/>
      <c r="L163" s="229"/>
      <c r="M163"/>
      <c r="N163" s="23"/>
    </row>
    <row r="164" spans="1:14">
      <c r="A164" s="23">
        <v>9.1</v>
      </c>
      <c r="B164" s="95" t="s">
        <v>308</v>
      </c>
      <c r="C164" s="92"/>
      <c r="D164" s="2"/>
      <c r="E164" s="156"/>
      <c r="F164" s="242">
        <f>63.5/1.10231131</f>
        <v>57.606231038308046</v>
      </c>
      <c r="G164" s="157"/>
      <c r="H164" s="234"/>
      <c r="I164" s="234">
        <f>23.36*0.907185</f>
        <v>21.1918416</v>
      </c>
      <c r="J164" s="157"/>
      <c r="K164" s="223"/>
      <c r="L164" s="229">
        <f>(47.4+6.1)*0.907185</f>
        <v>48.534397500000004</v>
      </c>
      <c r="M164"/>
      <c r="N164" s="23"/>
    </row>
    <row r="165" spans="1:14">
      <c r="A165" s="23">
        <v>9.1999999999999993</v>
      </c>
      <c r="B165" s="10" t="s">
        <v>269</v>
      </c>
      <c r="C165"/>
      <c r="D165" s="2"/>
      <c r="E165" s="156"/>
      <c r="F165" s="243">
        <v>0.31</v>
      </c>
      <c r="G165" s="204"/>
      <c r="H165" s="243"/>
      <c r="I165" s="243">
        <v>0.56999999999999995</v>
      </c>
      <c r="J165" s="157"/>
      <c r="K165" s="223"/>
      <c r="L165" s="272">
        <f>SUM(217,133+501,287)/ SUM(249,152+982,760)</f>
        <v>0.53103126458236116</v>
      </c>
      <c r="M165"/>
      <c r="N165" s="23"/>
    </row>
    <row r="166" spans="1:14" s="12" customFormat="1">
      <c r="A166" s="28"/>
      <c r="B166" s="14"/>
      <c r="D166" s="13"/>
      <c r="E166" s="162"/>
      <c r="F166" s="162"/>
      <c r="G166" s="163"/>
      <c r="H166" s="162"/>
      <c r="I166" s="162"/>
      <c r="J166" s="163"/>
      <c r="K166" s="162"/>
      <c r="L166" s="162"/>
      <c r="N166" s="28"/>
    </row>
    <row r="167" spans="1:14">
      <c r="B167" s="17"/>
      <c r="C167" s="17"/>
      <c r="D167" s="17"/>
      <c r="E167" s="166"/>
      <c r="F167" s="166"/>
      <c r="G167" s="166"/>
      <c r="H167" s="166"/>
      <c r="I167" s="166"/>
      <c r="J167" s="166"/>
      <c r="K167" s="166"/>
      <c r="L167" s="166"/>
      <c r="M167" s="17"/>
      <c r="N167" s="17"/>
    </row>
    <row r="168" spans="1:14" s="16" customFormat="1" ht="18.75">
      <c r="A168" s="26"/>
      <c r="B168" s="15" t="s">
        <v>92</v>
      </c>
      <c r="E168" s="165"/>
      <c r="F168" s="165"/>
      <c r="G168" s="165"/>
      <c r="H168" s="165"/>
      <c r="I168" s="165"/>
      <c r="J168" s="165"/>
      <c r="K168" s="165"/>
      <c r="L168" s="165"/>
      <c r="N168" s="26"/>
    </row>
    <row r="169" spans="1:14" customFormat="1">
      <c r="A169" s="23"/>
      <c r="D169" s="2"/>
      <c r="E169" s="156"/>
      <c r="F169" s="156"/>
      <c r="G169" s="157"/>
      <c r="H169" s="235"/>
      <c r="I169" s="235"/>
      <c r="J169" s="157"/>
      <c r="K169" s="223"/>
      <c r="L169" s="156"/>
      <c r="N169" s="23"/>
    </row>
    <row r="170" spans="1:14" customFormat="1">
      <c r="A170" s="23"/>
      <c r="B170" s="85" t="s">
        <v>103</v>
      </c>
      <c r="D170" s="2"/>
      <c r="E170" s="156"/>
      <c r="F170" s="156"/>
      <c r="G170" s="157"/>
      <c r="H170" s="235"/>
      <c r="I170" s="235"/>
      <c r="J170" s="157"/>
      <c r="K170" s="223"/>
      <c r="L170" s="156"/>
      <c r="N170" s="23"/>
    </row>
    <row r="171" spans="1:14" customFormat="1">
      <c r="A171" s="23"/>
      <c r="B171" s="11"/>
      <c r="D171" s="2"/>
      <c r="E171" s="156"/>
      <c r="F171" s="156"/>
      <c r="G171" s="157"/>
      <c r="H171" s="235"/>
      <c r="I171" s="235"/>
      <c r="J171" s="157"/>
      <c r="K171" s="223"/>
      <c r="L171" s="156"/>
      <c r="N171" s="23"/>
    </row>
    <row r="172" spans="1:14" s="12" customFormat="1">
      <c r="A172" s="28"/>
      <c r="B172" s="82"/>
      <c r="D172" s="13"/>
      <c r="E172" s="162"/>
      <c r="F172" s="162"/>
      <c r="G172" s="163"/>
      <c r="H172" s="162"/>
      <c r="I172" s="162"/>
      <c r="J172" s="163"/>
      <c r="K172" s="162"/>
      <c r="L172" s="162"/>
      <c r="N172" s="28"/>
    </row>
    <row r="173" spans="1:14">
      <c r="C173"/>
      <c r="D173"/>
      <c r="E173"/>
      <c r="F173"/>
      <c r="G173"/>
      <c r="H173"/>
      <c r="I173"/>
      <c r="J173"/>
      <c r="K173"/>
      <c r="L173"/>
      <c r="M173"/>
      <c r="N173" s="23"/>
    </row>
    <row r="174" spans="1:14">
      <c r="B174" s="213" t="s">
        <v>303</v>
      </c>
      <c r="C174"/>
      <c r="D174"/>
      <c r="E174"/>
      <c r="F174"/>
      <c r="G174"/>
      <c r="H174"/>
      <c r="I174"/>
      <c r="J174"/>
      <c r="K174"/>
      <c r="L174"/>
      <c r="M174"/>
      <c r="N174" s="23"/>
    </row>
    <row r="175" spans="1:14">
      <c r="C175"/>
      <c r="D175"/>
      <c r="E175"/>
      <c r="F175"/>
      <c r="G175"/>
      <c r="H175"/>
      <c r="I175"/>
      <c r="J175"/>
      <c r="K175"/>
      <c r="L175"/>
      <c r="M175"/>
      <c r="N175" s="23"/>
    </row>
  </sheetData>
  <mergeCells count="4">
    <mergeCell ref="C1:N1"/>
    <mergeCell ref="B14:C14"/>
    <mergeCell ref="F99:L99"/>
    <mergeCell ref="C2:N3"/>
  </mergeCells>
  <dataValidations disablePrompts="1" count="1">
    <dataValidation type="list" allowBlank="1" showInputMessage="1" showErrorMessage="1" sqref="F99" xr:uid="{00000000-0002-0000-0100-000000000000}">
      <formula1>list_GenerationBasis</formula1>
    </dataValidation>
  </dataValidations>
  <pageMargins left="0.7" right="0.7" top="0.75" bottom="0.75" header="0.3" footer="0.3"/>
  <pageSetup paperSize="5" scale="50" fitToHeight="3" orientation="landscape" r:id="rId1"/>
  <headerFooter>
    <oddFooter>&amp;L© 2018 Edison Electric Institute.  All rights reserved.  &amp;R&amp;P</oddFooter>
  </headerFooter>
  <rowBreaks count="2" manualBreakCount="2">
    <brk id="63" max="21" man="1"/>
    <brk id="145" max="21" man="1"/>
  </rowBreaks>
  <ignoredErrors>
    <ignoredError sqref="A123 A124 A125 A140:A145 A137:A138 A136 A135 A127:A128 A129:A131 A126 A132:A13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7:D9"/>
  <sheetViews>
    <sheetView workbookViewId="0">
      <selection activeCell="D7" sqref="D7:D9"/>
    </sheetView>
  </sheetViews>
  <sheetFormatPr defaultRowHeight="15"/>
  <cols>
    <col min="3" max="3" width="36.5703125" customWidth="1"/>
  </cols>
  <sheetData>
    <row r="7" spans="3:4">
      <c r="C7" t="s">
        <v>168</v>
      </c>
      <c r="D7" s="173" t="s">
        <v>171</v>
      </c>
    </row>
    <row r="8" spans="3:4">
      <c r="C8" t="s">
        <v>169</v>
      </c>
      <c r="D8" s="174" t="s">
        <v>172</v>
      </c>
    </row>
    <row r="9" spans="3:4">
      <c r="C9" t="s">
        <v>170</v>
      </c>
      <c r="D9" s="175" t="s">
        <v>131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Definitions</vt:lpstr>
      <vt:lpstr>Section 2 - Metrics</vt:lpstr>
      <vt:lpstr>Hidden_Lists</vt:lpstr>
      <vt:lpstr>list_GenerationBasis</vt:lpstr>
      <vt:lpstr>Definitions!Print_Area</vt:lpstr>
      <vt:lpstr>'Section 2 - Metrics'!Print_Area</vt:lpstr>
      <vt:lpstr>Definitions!Print_Titles</vt:lpstr>
      <vt:lpstr>'Section 2 -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2020-05-28T17:35:30Z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MSIP_Label_1a952c5c-299e-483d-b3e3-637ea9da4204_Enabled">
    <vt:lpwstr>True</vt:lpwstr>
  </property>
  <property fmtid="{D5CDD505-2E9C-101B-9397-08002B2CF9AE}" pid="4" name="MSIP_Label_1a952c5c-299e-483d-b3e3-637ea9da4204_SiteId">
    <vt:lpwstr>842bd572-4cb5-46e6-bb61-467a52c991c5</vt:lpwstr>
  </property>
  <property fmtid="{D5CDD505-2E9C-101B-9397-08002B2CF9AE}" pid="5" name="MSIP_Label_1a952c5c-299e-483d-b3e3-637ea9da4204_Owner">
    <vt:lpwstr>Charlene.Saltz@aps.com</vt:lpwstr>
  </property>
  <property fmtid="{D5CDD505-2E9C-101B-9397-08002B2CF9AE}" pid="6" name="MSIP_Label_1a952c5c-299e-483d-b3e3-637ea9da4204_SetDate">
    <vt:lpwstr>2020-05-28T17:34:38.3819517Z</vt:lpwstr>
  </property>
  <property fmtid="{D5CDD505-2E9C-101B-9397-08002B2CF9AE}" pid="7" name="MSIP_Label_1a952c5c-299e-483d-b3e3-637ea9da4204_Name">
    <vt:lpwstr>APS Public</vt:lpwstr>
  </property>
  <property fmtid="{D5CDD505-2E9C-101B-9397-08002B2CF9AE}" pid="8" name="MSIP_Label_1a952c5c-299e-483d-b3e3-637ea9da4204_Application">
    <vt:lpwstr>Microsoft Azure Information Protection</vt:lpwstr>
  </property>
  <property fmtid="{D5CDD505-2E9C-101B-9397-08002B2CF9AE}" pid="9" name="MSIP_Label_1a952c5c-299e-483d-b3e3-637ea9da4204_ActionId">
    <vt:lpwstr>fea5f143-3d25-4d80-9970-85d3abd40d27</vt:lpwstr>
  </property>
  <property fmtid="{D5CDD505-2E9C-101B-9397-08002B2CF9AE}" pid="10" name="MSIP_Label_1a952c5c-299e-483d-b3e3-637ea9da4204_Extended_MSFT_Method">
    <vt:lpwstr>Manual</vt:lpwstr>
  </property>
  <property fmtid="{D5CDD505-2E9C-101B-9397-08002B2CF9AE}" pid="11" name="Sensitivity">
    <vt:lpwstr>APS Public</vt:lpwstr>
  </property>
</Properties>
</file>