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240" yWindow="345" windowWidth="15120" windowHeight="6120" activeTab="1"/>
  </bookViews>
  <sheets>
    <sheet name="Definitions" sheetId="8" r:id="rId1"/>
    <sheet name="Section 2 - Metrics" sheetId="3" r:id="rId2"/>
    <sheet name="Hidden_Lists" sheetId="11"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Hidden_Lists!$D$7:$D$9</definedName>
    <definedName name="_xlnm.Print_Area" localSheetId="0">Definitions!$A$1:$P$106</definedName>
    <definedName name="_xlnm.Print_Area" localSheetId="1">'Section 2 - Metrics'!$A$1:$Q$172</definedName>
    <definedName name="_xlnm.Print_Titles" localSheetId="0">Definitions!$1:$4</definedName>
    <definedName name="_xlnm.Print_Titles" localSheetId="1">'Section 2 - Metrics'!$1:$17</definedName>
  </definedNames>
  <calcPr calcId="145621" calcOnSave="0"/>
</workbook>
</file>

<file path=xl/calcChain.xml><?xml version="1.0" encoding="utf-8"?>
<calcChain xmlns="http://schemas.openxmlformats.org/spreadsheetml/2006/main">
  <c r="L72" i="3" l="1"/>
  <c r="L102" i="3"/>
  <c r="L106" i="3" l="1"/>
  <c r="F164" i="3" l="1"/>
  <c r="I164" i="3"/>
  <c r="L164" i="3"/>
  <c r="L110" i="3" l="1"/>
  <c r="L84" i="3" l="1"/>
  <c r="L81" i="3"/>
  <c r="L91" i="3"/>
  <c r="L92" i="3" s="1"/>
  <c r="L88" i="3"/>
  <c r="L89" i="3" s="1"/>
  <c r="L36" i="3" l="1"/>
  <c r="L111" i="3" l="1"/>
  <c r="L107" i="3"/>
  <c r="L103" i="3"/>
  <c r="L76" i="3"/>
  <c r="L73" i="3"/>
</calcChain>
</file>

<file path=xl/sharedStrings.xml><?xml version="1.0" encoding="utf-8"?>
<sst xmlns="http://schemas.openxmlformats.org/spreadsheetml/2006/main" count="580" uniqueCount="319">
  <si>
    <t>Current Year</t>
  </si>
  <si>
    <t>Last Year</t>
  </si>
  <si>
    <t xml:space="preserve">Report Date: </t>
  </si>
  <si>
    <t xml:space="preserve">Business Type(s): </t>
  </si>
  <si>
    <t>State(s) of Operation:</t>
  </si>
  <si>
    <t>Human Resources</t>
  </si>
  <si>
    <t>Waste Products</t>
  </si>
  <si>
    <t xml:space="preserve">Coal </t>
  </si>
  <si>
    <t>Natural Gas</t>
  </si>
  <si>
    <t>Nuclear</t>
  </si>
  <si>
    <t>Solar</t>
  </si>
  <si>
    <t>Wind</t>
  </si>
  <si>
    <t>Hydroelectric</t>
  </si>
  <si>
    <t>Geothermal</t>
  </si>
  <si>
    <t>Residential</t>
  </si>
  <si>
    <t xml:space="preserve">Commercial </t>
  </si>
  <si>
    <t xml:space="preserve">Industrial </t>
  </si>
  <si>
    <t>Emissions</t>
  </si>
  <si>
    <t>Petroleum</t>
  </si>
  <si>
    <t>Work-related Fatalities</t>
  </si>
  <si>
    <t>Total Number of Employees</t>
  </si>
  <si>
    <t xml:space="preserve">Parent Company: </t>
  </si>
  <si>
    <t>Ref. No.</t>
  </si>
  <si>
    <t>1.5.1</t>
  </si>
  <si>
    <t>1.5.2</t>
  </si>
  <si>
    <t>1.5.3</t>
  </si>
  <si>
    <t>1.5.4</t>
  </si>
  <si>
    <t>1.5.5</t>
  </si>
  <si>
    <t>2.5.2</t>
  </si>
  <si>
    <t>2.5.3</t>
  </si>
  <si>
    <t>2.5.4</t>
  </si>
  <si>
    <t>2.5.5</t>
  </si>
  <si>
    <t>Resources</t>
  </si>
  <si>
    <t>Nitrogen Oxide (NOx)</t>
  </si>
  <si>
    <t>Sulfur Dioxide (SO2)</t>
  </si>
  <si>
    <t>Mercury (Hg)</t>
  </si>
  <si>
    <t>Total Women on Board of Directors/Trustees</t>
  </si>
  <si>
    <t>Total Minorities on Board of Directors/Trustees</t>
  </si>
  <si>
    <t xml:space="preserve">Operating Company(s): </t>
  </si>
  <si>
    <t>2.5.1</t>
  </si>
  <si>
    <t>Metric Name</t>
  </si>
  <si>
    <t xml:space="preserve">Units Reported in </t>
  </si>
  <si>
    <t>Definition</t>
  </si>
  <si>
    <t xml:space="preserve">Net Generation for the data year (MWh) </t>
  </si>
  <si>
    <t xml:space="preserve">Owned Net Generation for the data year (MWh) </t>
  </si>
  <si>
    <t xml:space="preserve">Purchased Net Generation for the data year (MWh) </t>
  </si>
  <si>
    <t xml:space="preserve">Regulatory Environment: </t>
  </si>
  <si>
    <t>Megawatt (MW):  One million watts of electricity.</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</si>
  <si>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</si>
  <si>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End of Year</t>
  </si>
  <si>
    <t>Annual</t>
  </si>
  <si>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</si>
  <si>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</si>
  <si>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</si>
  <si>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</si>
  <si>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</si>
  <si>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</si>
  <si>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</si>
  <si>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</si>
  <si>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Nominal Dollars</t>
  </si>
  <si>
    <t>Percent</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</si>
  <si>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</si>
  <si>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</si>
  <si>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</si>
  <si>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</si>
  <si>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Megawatthour (MWh):  One thousand kilowatt-hours or one million watt-hours.</t>
  </si>
  <si>
    <t>MW</t>
  </si>
  <si>
    <t>MWh</t>
  </si>
  <si>
    <t xml:space="preserve">Nameplate capacity of generation resources that produce electricity through the use of thermal energy released from hot water or steam extracted from geothermal reservoirs in the earth's crust. </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</si>
  <si>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</si>
  <si>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</si>
  <si>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</si>
  <si>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</si>
  <si>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</si>
  <si>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</si>
  <si>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</si>
  <si>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</si>
  <si>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</si>
  <si>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</si>
  <si>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Number of Employees</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</si>
  <si>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</si>
  <si>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</si>
  <si>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t xml:space="preserve">Lost-time Case Rate </t>
  </si>
  <si>
    <t>Days Away, Restricted, and Transfer (DART) Rate</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</si>
  <si>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</si>
  <si>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t>Employee Safety Metrics</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</si>
  <si>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</si>
  <si>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Recordable Incident Rate</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</si>
  <si>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</si>
  <si>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Total Renewable Energy Resources</t>
  </si>
  <si>
    <t>Biomass/Biogas</t>
  </si>
  <si>
    <t xml:space="preserve">Waste Products </t>
  </si>
  <si>
    <t>Additional Metrics (Optional)</t>
  </si>
  <si>
    <t xml:space="preserve">End of Year </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</si>
  <si>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</si>
  <si>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t>Retail Electric Customer Count (at end of year)</t>
  </si>
  <si>
    <r>
      <t xml:space="preserve">Number of electric smart meters installed at end-use customer locations, divided by number of total electric meters installed at end-use customer locations.  Smart meters are defined as electricity meters that measure and record usage data at a minimum, in hourly intervals, and provide usage data to both consumers and energy companies at least once daily.  Align reporting with EIA </t>
    </r>
    <r>
      <rPr>
        <b/>
        <sz val="11"/>
        <color rgb="FFFF0000"/>
        <rFont val="Calibri"/>
        <family val="2"/>
        <scheme val="minor"/>
      </rPr>
      <t xml:space="preserve">Form 861 </t>
    </r>
    <r>
      <rPr>
        <sz val="11"/>
        <rFont val="Calibri"/>
        <family val="2"/>
        <scheme val="minor"/>
      </rPr>
      <t>meter data</t>
    </r>
    <r>
      <rPr>
        <sz val="11"/>
        <color theme="1"/>
        <rFont val="Calibri"/>
        <family val="2"/>
        <scheme val="minor"/>
      </rPr>
      <t>, which lists all types of meter technology used in the system as well as total meters in the system.</t>
    </r>
  </si>
  <si>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</si>
  <si>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</si>
  <si>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t>Baseline</t>
  </si>
  <si>
    <t>State(s) with RPS Programs:</t>
  </si>
  <si>
    <t>Total Annual Capital Expenditures (nominal dollars)</t>
  </si>
  <si>
    <t>Investing in the Future:  Capital Expenditures, Energy Efficiency (EE), and Smart Meters</t>
  </si>
  <si>
    <t>Insert additional rows in this section as necessary.</t>
  </si>
  <si>
    <t>Fresh Water Resources</t>
  </si>
  <si>
    <t>Comments, Links, Additional Information, and Notes</t>
  </si>
  <si>
    <t>Provide a link to charts or additional information if available</t>
  </si>
  <si>
    <t>Total Annual Capital Expenditures</t>
  </si>
  <si>
    <r>
      <t xml:space="preserve">Accounting Tools, </t>
    </r>
    <r>
      <rPr>
        <i/>
        <sz val="11"/>
        <color theme="1"/>
        <rFont val="Calibri"/>
        <family val="2"/>
        <scheme val="minor"/>
      </rPr>
      <t xml:space="preserve">Q&amp;A, </t>
    </r>
    <r>
      <rPr>
        <sz val="11"/>
        <color theme="1"/>
        <rFont val="Calibri"/>
        <family val="2"/>
        <scheme val="minor"/>
      </rPr>
      <t>http://www.accountingtools.com/questions-and-answers/what-is-a-capital-expenditure.html</t>
    </r>
  </si>
  <si>
    <t xml:space="preserve">Align annual capital expenditures with data reported in recent investor presentations.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</si>
  <si>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</si>
  <si>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</si>
  <si>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Consider including carbon reduction targets in qualitative discussion</t>
  </si>
  <si>
    <t>Percent of Total Electric Customers with Smart Meters (at end of year)</t>
  </si>
  <si>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</si>
  <si>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</si>
  <si>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</si>
  <si>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</si>
  <si>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</si>
  <si>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</si>
  <si>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</si>
  <si>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</si>
  <si>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</si>
  <si>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</si>
  <si>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</si>
  <si>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</si>
  <si>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</si>
  <si>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</si>
  <si>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</si>
  <si>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(6)</t>
  </si>
  <si>
    <t>As reported to EPA under the mandatory GHG Reporting Protocols (40 CFR Part 98, Subpart DD).</t>
  </si>
  <si>
    <t>(7)</t>
  </si>
  <si>
    <t>Other</t>
  </si>
  <si>
    <t>As reported to EPA under the mandatory GHG Reporting Protocols (40 CFR Part 98, Subpart W).</t>
  </si>
  <si>
    <t>Metric Tons</t>
  </si>
  <si>
    <t>Metric Tons/Net MWh</t>
  </si>
  <si>
    <t>Kilograms</t>
  </si>
  <si>
    <t>Kilograms/Net MWh</t>
  </si>
  <si>
    <t>CO2 and CO2e emissions intensity should be reported using total system generation (net MWh) based on GHG worksheet.</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</si>
  <si>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</si>
  <si>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</si>
  <si>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</si>
  <si>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</si>
  <si>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</si>
  <si>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</si>
  <si>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</si>
  <si>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</si>
  <si>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</si>
  <si>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</si>
  <si>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</si>
  <si>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Generation and emissions are adjusted for equity ownership share to reflect the percentage of output owned by reporting entity.</t>
  </si>
  <si>
    <t xml:space="preserve">Total Owned Generation CO2 Emissions Intensity </t>
  </si>
  <si>
    <t xml:space="preserve">Total Owned Generation CO2e Emissions </t>
  </si>
  <si>
    <t xml:space="preserve">Total Owned Generation CO2e Emissions Intensity </t>
  </si>
  <si>
    <t>Non-Generation CO2e Emissions</t>
  </si>
  <si>
    <t>Fugitive CO2e emissions from natural gas distribution</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</si>
  <si>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</si>
  <si>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DD).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</si>
  <si>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W). </t>
    </r>
  </si>
  <si>
    <t>Fugitive CO2e emissions of sulfur hexafluoride</t>
  </si>
  <si>
    <t>1 lb. = 453.59 grams</t>
  </si>
  <si>
    <t>Total Purchased Generation CO2 Emissions Intensity</t>
  </si>
  <si>
    <t xml:space="preserve">Total Purchased Generation CO2 Emissions </t>
  </si>
  <si>
    <t>Time Period
(if applicable)</t>
  </si>
  <si>
    <t>Reference to Source
(if applicable)</t>
  </si>
  <si>
    <t>Number of end-use retail customers receiving electricity (individual homes and businesses count as one).</t>
  </si>
  <si>
    <t xml:space="preserve">Total Owned Generation CO2 Emissions </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</si>
  <si>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</si>
  <si>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</si>
  <si>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</si>
  <si>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</si>
  <si>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</si>
  <si>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</si>
  <si>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</si>
  <si>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</si>
  <si>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</si>
  <si>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</si>
  <si>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</si>
  <si>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</si>
  <si>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</si>
  <si>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</si>
  <si>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</si>
  <si>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</si>
  <si>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</si>
  <si>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</si>
  <si>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 xml:space="preserve">Total Purchased Generation CO2 Emissions Intensity (MT/Net MWh) </t>
  </si>
  <si>
    <t xml:space="preserve">Total Purchased Generation CO2e Emissions Intensity (MT/Net MWh) </t>
  </si>
  <si>
    <t>5.2.1</t>
  </si>
  <si>
    <t>5.2.1.1</t>
  </si>
  <si>
    <t>5.2.1.2</t>
  </si>
  <si>
    <t>5.2.2</t>
  </si>
  <si>
    <t>5.2.2.1</t>
  </si>
  <si>
    <t>5.2.2.2</t>
  </si>
  <si>
    <t xml:space="preserve">Total Owned + Purchased Generation CO2 Emissions Intensity (MT/Net MWh) </t>
  </si>
  <si>
    <t xml:space="preserve">Total Owned + Purchased Generation CO2e Emissions Intensity (MT/Net MWh) </t>
  </si>
  <si>
    <t>5.3.1</t>
  </si>
  <si>
    <t>5.3.1.1</t>
  </si>
  <si>
    <t>5.3.1.2</t>
  </si>
  <si>
    <t>5.3.2</t>
  </si>
  <si>
    <t>5.3.2.1</t>
  </si>
  <si>
    <t>5.3.2.2</t>
  </si>
  <si>
    <t>Total Owned + Purchased Generation CO2 Emissions (MT)</t>
  </si>
  <si>
    <t>Total Owned + Purchased Generation CO2e Emissions (MT)</t>
  </si>
  <si>
    <t>5.4.1</t>
  </si>
  <si>
    <t>5.4.2</t>
  </si>
  <si>
    <t>Owned Generation + Purchased Power</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</si>
  <si>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</si>
  <si>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</si>
  <si>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</si>
  <si>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</si>
  <si>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</si>
  <si>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</si>
  <si>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</si>
  <si>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</si>
  <si>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</si>
  <si>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</si>
  <si>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</si>
  <si>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</si>
  <si>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</si>
  <si>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r>
      <t xml:space="preserve">Owned Generation </t>
    </r>
    <r>
      <rPr>
        <b/>
        <sz val="11"/>
        <color rgb="FFFF0000"/>
        <rFont val="Calibri"/>
        <family val="2"/>
        <scheme val="minor"/>
      </rPr>
      <t>(1) (2) (3)</t>
    </r>
  </si>
  <si>
    <t>GHG Emissions: Carbon Dioxide (CO2) and Carbon Dioxide Equivalent (CO2e)</t>
  </si>
  <si>
    <t>Total Owned Generation CO2 Emissions (MT)</t>
  </si>
  <si>
    <t>Total Owned Generation CO2e Emissions (MT)</t>
  </si>
  <si>
    <t>Total Purchased Generation CO2 Emissions (MT)</t>
  </si>
  <si>
    <t>Total Purchased Generation CO2e Emissions (MT)</t>
  </si>
  <si>
    <t>Owned Generation</t>
  </si>
  <si>
    <t>Purchased Power</t>
  </si>
  <si>
    <t xml:space="preserve">Total Purchased Generation CO2e Emissions </t>
  </si>
  <si>
    <t>Total Purchased Generation CO2e Emissions Intensity</t>
  </si>
  <si>
    <t xml:space="preserve">Total Owned + Purchased Generation CO2 Emissions Intensity </t>
  </si>
  <si>
    <t>Total Owned + Purchased Generation CO2 Emissions</t>
  </si>
  <si>
    <t>Total Owned + Purchased Generation CO2e Emissions</t>
  </si>
  <si>
    <t xml:space="preserve">Total Owned + Purchased Generation CO2e Emissions Intensity </t>
  </si>
  <si>
    <t>Sum of total CO2 emissions reported under 5.1.1.1 and 5.2.1.1.</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</si>
  <si>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</si>
  <si>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Sum of total CO2e emissions reported under 5.1.2.1 and 5.2.2.1.</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</si>
  <si>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</si>
  <si>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</si>
  <si>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</si>
  <si>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</si>
  <si>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</si>
  <si>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</si>
  <si>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</si>
  <si>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NOx Emissions</t>
  </si>
  <si>
    <t>Generation basis for calculation</t>
  </si>
  <si>
    <t>Indicate the generation basis for calculating SO2, NOx, and Hg emissions and intensity.
    Fossil: Fossil Fuel Generation Only
    Total: Total System Generation
    Other: Other (please specify in comment section)</t>
  </si>
  <si>
    <t xml:space="preserve">Total NOx Emissions Intensity </t>
  </si>
  <si>
    <t>Total SO2 Emissions</t>
  </si>
  <si>
    <t xml:space="preserve">Total SO2 Emissions Intensity </t>
  </si>
  <si>
    <t>Total Hg Emissions</t>
  </si>
  <si>
    <t xml:space="preserve">Total Hg Emissions Intensity </t>
  </si>
  <si>
    <t>Total from above, divided by the MWh of generation basis as indicated in 6.1.</t>
  </si>
  <si>
    <r>
      <t xml:space="preserve">Purchased Power </t>
    </r>
    <r>
      <rPr>
        <b/>
        <sz val="11"/>
        <color rgb="FFFF0000"/>
        <rFont val="Calibri"/>
        <family val="2"/>
        <scheme val="minor"/>
      </rPr>
      <t>(4)</t>
    </r>
  </si>
  <si>
    <r>
      <t xml:space="preserve">Fugitive CO2e emissions of sulfur hexafluoride (MT) </t>
    </r>
    <r>
      <rPr>
        <b/>
        <sz val="11"/>
        <color rgb="FFFF0000"/>
        <rFont val="Calibri"/>
        <family val="2"/>
        <scheme val="minor"/>
      </rPr>
      <t xml:space="preserve">(5) </t>
    </r>
  </si>
  <si>
    <r>
      <t xml:space="preserve">Fugitive CO2e emissions from natural gas distribution (MT) </t>
    </r>
    <r>
      <rPr>
        <b/>
        <sz val="11"/>
        <color rgb="FFFF0000"/>
        <rFont val="Calibri"/>
        <family val="2"/>
        <scheme val="minor"/>
      </rPr>
      <t>(6)</t>
    </r>
  </si>
  <si>
    <r>
      <t xml:space="preserve">Generation basis for calculation </t>
    </r>
    <r>
      <rPr>
        <b/>
        <sz val="11"/>
        <color rgb="FFFF0000"/>
        <rFont val="Calibri"/>
        <family val="2"/>
        <scheme val="minor"/>
      </rPr>
      <t>(7)</t>
    </r>
  </si>
  <si>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</si>
  <si>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</si>
  <si>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</si>
  <si>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</si>
  <si>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Owned Nameplate Generation Capacity at end of year (MW)</t>
  </si>
  <si>
    <t>Use the data organizer on the left (i.e., the plus/minus symbol) to open/close the alternative generation reporting options</t>
  </si>
  <si>
    <t>Total Number of Board of Directors/Trustees</t>
  </si>
  <si>
    <t>7.5.1</t>
  </si>
  <si>
    <t>7.5.2</t>
  </si>
  <si>
    <t>7.5.3</t>
  </si>
  <si>
    <t>7.5.4</t>
  </si>
  <si>
    <t xml:space="preserve">Total number of women (defined as employees who identify as female) on Board of Directors/Trustees. </t>
  </si>
  <si>
    <t>Total number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</si>
  <si>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 xml:space="preserve">Average number of employees on the Board of Directors/Trustees over the year. </t>
  </si>
  <si>
    <t>Percent of Coal Combustion Products Beneficially Used</t>
  </si>
  <si>
    <t>Billions of Liters/Net MWh</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</si>
  <si>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</si>
  <si>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</si>
  <si>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t>Water Withdrawals - Consumptive (Billions of Liters/Net MWh)</t>
  </si>
  <si>
    <t xml:space="preserve">Nameplate capacity of generation resources that are not defined above.  </t>
  </si>
  <si>
    <t xml:space="preserve">Net electricity generated by other resources that are not defined above.  If applicable, this metric should also include market purchases where the generation resource is unknown. </t>
  </si>
  <si>
    <t xml:space="preserve">GHG emissions, and should be used to the extent appropriate for each company. </t>
  </si>
  <si>
    <t>Use the data organizer on the left (i.e., the plus/minus symbol) to open/close the Emissions section notes</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</si>
  <si>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</si>
  <si>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</si>
  <si>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</si>
  <si>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</si>
  <si>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Equal Employment Opportunity Commission, EEO Terminology, www.archives.gov/eeo/terminology.html.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</si>
  <si>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</si>
  <si>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</si>
  <si>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</si>
  <si>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</si>
  <si>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</si>
  <si>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</si>
  <si>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</si>
  <si>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Rate of freshwater consumed for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billions of liters by equity-owned total net generation from all electric generation as reported under Metric 2, Net Generation for the data year (MWh). </t>
  </si>
  <si>
    <t xml:space="preserve">Rate of fresh water withdrawn, but not consumed, for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billions of liters by equity-owned total net generation from all electric generation as reported under Metric 2, Net Generation for the data year (MWh). </t>
  </si>
  <si>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</si>
  <si>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Water Withdrawals - Non-Consumptive (Billions of Liters/Net MWh)</t>
  </si>
  <si>
    <t>Definitions for the EEI ESG/Sustainability Template - Version 1</t>
  </si>
  <si>
    <t>Amount of Hazardous Waste Manifested for Disposal</t>
  </si>
  <si>
    <r>
      <t xml:space="preserve">Total direct CO2 emissions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</si>
  <si>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</si>
  <si>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</si>
  <si>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</si>
  <si>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fugitive CO2e emissions from natural gas distribution in accordance with EPA's </t>
    </r>
    <r>
      <rPr>
        <b/>
        <sz val="11"/>
        <color rgb="FFFF0000"/>
        <rFont val="Calibri"/>
        <family val="2"/>
        <scheme val="minor"/>
      </rPr>
      <t>GHG Reporting Program</t>
    </r>
    <r>
      <rPr>
        <sz val="11"/>
        <color theme="1"/>
        <rFont val="Calibri"/>
        <family val="2"/>
        <scheme val="minor"/>
      </rPr>
      <t xml:space="preserve"> (40 CFR Part 98, Subpart W)</t>
    </r>
  </si>
  <si>
    <r>
      <t xml:space="preserve">Total fugitive CO2e emissions of sulfur hexafluoride in accordance with EPA's </t>
    </r>
    <r>
      <rPr>
        <b/>
        <sz val="11"/>
        <color rgb="FFFF0000"/>
        <rFont val="Calibri"/>
        <family val="2"/>
        <scheme val="minor"/>
      </rPr>
      <t>GHG Reporting Program</t>
    </r>
    <r>
      <rPr>
        <sz val="11"/>
        <color theme="1"/>
        <rFont val="Calibri"/>
        <family val="2"/>
        <scheme val="minor"/>
      </rPr>
      <t xml:space="preserve"> (40 CFR Part 98, Subpart DD).</t>
    </r>
  </si>
  <si>
    <t>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t>
  </si>
  <si>
    <t xml:space="preserve">© 2018 Edison Electric Institute.  All rights reserved.  </t>
  </si>
  <si>
    <t>Refer to the 'Definitions' tab for more information on each metric</t>
  </si>
  <si>
    <t xml:space="preserve">ESG/Sustainability Template – Section 2: Quantitative Information  </t>
  </si>
  <si>
    <r>
      <rPr>
        <b/>
        <u/>
        <sz val="11"/>
        <color theme="1"/>
        <rFont val="Calibri"/>
        <family val="2"/>
        <scheme val="minor"/>
      </rPr>
      <t>Disclaimer</t>
    </r>
    <r>
      <rPr>
        <sz val="11"/>
        <color theme="1"/>
        <rFont val="Calibri"/>
        <family val="2"/>
        <scheme val="minor"/>
      </rPr>
      <t xml:space="preserve">:  All information below is being provided on a voluntarily basis, and as such, companies may elect to include or exclude any of the topics outlined below and customize the template to their specific needs.  The decision to include data for historical and future years is at the discretion of each company and the specific years (e.g., historical baseline) should be chosen as appropriate for each company. </t>
    </r>
  </si>
  <si>
    <t>Not available</t>
  </si>
  <si>
    <t>Amount of Hazardous Waste Manifested for Disposal (metric tons)</t>
  </si>
  <si>
    <t>Pinnacle West</t>
  </si>
  <si>
    <t>Arizona Public Service</t>
  </si>
  <si>
    <t>Vertically Integrated</t>
  </si>
  <si>
    <t>Arizona</t>
  </si>
  <si>
    <t>Regulated</t>
  </si>
  <si>
    <t>Not Available</t>
  </si>
  <si>
    <t>Total Purchased Power</t>
  </si>
  <si>
    <t xml:space="preserve">Purchased Renewable Energy </t>
  </si>
  <si>
    <t>Not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</si>
</sst>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72" formatCode="#,##0.000"/>
    <numFmt numFmtId="173" formatCode="#,##0.000000"/>
    <numFmt numFmtId="174" formatCode="#,##0.0"/>
    <numFmt numFmtId="175" formatCode="#,##0.0000"/>
    <numFmt numFmtId="176" formatCode="_(* #,##0_);_(* \(#,##0\);_(* &quot;-&quot;??_);_(@_)"/>
    <numFmt numFmtId="177" formatCode="_(&quot;$&quot;* #,##0_);_(&quot;$&quot;* \(#,##0\);_(&quot;$&quot;* &quot;-&quot;??_);_(@_)"/>
    <numFmt numFmtId="178" formatCode="0.0%"/>
    <numFmt numFmtId="179" formatCode="0.0"/>
    <numFmt numFmtId="180" formatCode="#,##0.00000000000"/>
    <numFmt numFmtId="181" formatCode="#,##0.000000000"/>
  </numFmts>
  <fonts count="27" x14ac:knownFonts="1">
    <font>
      <sz val="11"/>
      <color theme="1"/>
      <name val="Calibri"/>
      <family val="2"/>
      <scheme val="minor"/>
    </font>
    <font>
      <sz val="11"/>
      <color theme="1"/>
      <name val="Arial Unicode MS"/>
      <family val="2"/>
    </font>
    <font>
      <sz val="11"/>
      <color theme="1"/>
      <name val="Arial Unicode MS"/>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theme="3" tint="-0.499984740745262"/>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1"/>
      <color theme="1"/>
      <name val="Cambria"/>
      <family val="1"/>
    </font>
    <font>
      <sz val="10"/>
      <name val="Arial"/>
      <family val="2"/>
    </font>
    <font>
      <sz val="10"/>
      <name val="Arial"/>
      <family val="2"/>
    </font>
    <font>
      <sz val="14"/>
      <color rgb="FFFF000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xf numFmtId="0" fontId="19" fillId="0" borderId="0"/>
    <xf numFmtId="9"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4" fillId="0" borderId="0"/>
    <xf numFmtId="43" fontId="25" fillId="0" borderId="0" applyFont="0" applyFill="0" applyBorder="0" applyAlignment="0" applyProtection="0"/>
    <xf numFmtId="9" fontId="25" fillId="0" borderId="0" applyFont="0" applyFill="0" applyBorder="0" applyAlignment="0" applyProtection="0"/>
    <xf numFmtId="0" fontId="24" fillId="0" borderId="0" applyNumberFormat="0" applyFont="0" applyFill="0" applyBorder="0" applyAlignment="0" applyProtection="0"/>
    <xf numFmtId="0" fontId="2" fillId="0" borderId="0"/>
    <xf numFmtId="0" fontId="1" fillId="0" borderId="0"/>
    <xf numFmtId="0" fontId="25" fillId="0" borderId="0"/>
    <xf numFmtId="0" fontId="25" fillId="0" borderId="0" applyNumberFormat="0" applyFont="0" applyFill="0" applyBorder="0" applyAlignment="0" applyProtection="0"/>
    <xf numFmtId="0" fontId="20" fillId="0" borderId="0"/>
  </cellStyleXfs>
  <cellXfs count="289">
    <xf numFmtId="0" fontId="0" fillId="0" borderId="0" xfId="0"/>
    <xf numFmtId="0" fontId="3" fillId="0" borderId="0" xfId="0" applyFont="1" applyAlignment="1">
      <alignment horizontal="left"/>
    </xf>
    <xf numFmtId="0" fontId="0" fillId="0" borderId="3" xfId="0" applyBorder="1"/>
    <xf numFmtId="0" fontId="4"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3" fillId="0" borderId="0" xfId="0" applyFont="1" applyAlignment="1"/>
    <xf numFmtId="0" fontId="3"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6" fillId="3" borderId="0" xfId="0" applyFont="1" applyFill="1"/>
    <xf numFmtId="0" fontId="5" fillId="3" borderId="0" xfId="0" applyFont="1" applyFill="1"/>
    <xf numFmtId="0" fontId="0" fillId="0" borderId="0" xfId="0" applyBorder="1" applyAlignment="1">
      <alignment horizontal="left" indent="2"/>
    </xf>
    <xf numFmtId="0" fontId="0" fillId="0" borderId="0" xfId="0" applyBorder="1"/>
    <xf numFmtId="0" fontId="3" fillId="2" borderId="0" xfId="0" applyFont="1" applyFill="1" applyBorder="1" applyAlignment="1">
      <alignment horizontal="center" vertical="center"/>
    </xf>
    <xf numFmtId="0" fontId="3" fillId="0" borderId="0" xfId="0" applyFont="1"/>
    <xf numFmtId="0" fontId="3" fillId="4" borderId="6" xfId="0" applyFont="1" applyFill="1" applyBorder="1" applyAlignment="1">
      <alignment horizontal="center" vertical="center"/>
    </xf>
    <xf numFmtId="0" fontId="3" fillId="2" borderId="0" xfId="0" applyFont="1" applyFill="1" applyBorder="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5"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10" fillId="0" borderId="0" xfId="0" applyFont="1" applyAlignment="1">
      <alignment horizontal="left" indent="2"/>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5" fillId="3" borderId="0" xfId="0" applyFont="1" applyFill="1" applyAlignment="1">
      <alignment wrapText="1"/>
    </xf>
    <xf numFmtId="0" fontId="0" fillId="0" borderId="1" xfId="0" applyBorder="1" applyAlignment="1">
      <alignment horizontal="left" wrapText="1"/>
    </xf>
    <xf numFmtId="0" fontId="0" fillId="0" borderId="0" xfId="0" applyBorder="1" applyAlignment="1">
      <alignment wrapText="1"/>
    </xf>
    <xf numFmtId="0" fontId="0" fillId="2" borderId="4" xfId="0"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5" fillId="3" borderId="0" xfId="0" applyFont="1" applyFill="1" applyAlignment="1">
      <alignment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5"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Border="1" applyAlignment="1">
      <alignment vertical="top"/>
    </xf>
    <xf numFmtId="0" fontId="0" fillId="0" borderId="1" xfId="0" applyBorder="1" applyAlignment="1">
      <alignment vertical="top"/>
    </xf>
    <xf numFmtId="0" fontId="3"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6" fillId="3" borderId="1" xfId="0" applyFont="1" applyFill="1" applyBorder="1"/>
    <xf numFmtId="0" fontId="5" fillId="3" borderId="1" xfId="0" applyFont="1" applyFill="1" applyBorder="1"/>
    <xf numFmtId="0" fontId="5" fillId="3" borderId="1" xfId="0" applyFont="1" applyFill="1" applyBorder="1" applyAlignment="1">
      <alignment horizontal="left" vertical="top" wrapText="1"/>
    </xf>
    <xf numFmtId="0" fontId="5" fillId="3" borderId="1" xfId="0" applyFont="1" applyFill="1" applyBorder="1" applyAlignment="1">
      <alignment horizontal="left" wrapText="1"/>
    </xf>
    <xf numFmtId="0" fontId="5"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3"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3" fillId="4" borderId="7" xfId="0" applyFont="1" applyFill="1" applyBorder="1" applyAlignment="1">
      <alignment vertical="center"/>
    </xf>
    <xf numFmtId="0" fontId="3" fillId="4" borderId="8" xfId="0" applyFont="1" applyFill="1" applyBorder="1" applyAlignment="1">
      <alignment vertical="center"/>
    </xf>
    <xf numFmtId="0" fontId="0" fillId="0" borderId="1" xfId="0" applyBorder="1" applyAlignment="1">
      <alignment horizontal="left" indent="4"/>
    </xf>
    <xf numFmtId="0" fontId="3" fillId="2" borderId="0" xfId="0" applyFont="1" applyFill="1" applyBorder="1" applyAlignment="1">
      <alignment horizontal="center" vertical="center"/>
    </xf>
    <xf numFmtId="0" fontId="3" fillId="4" borderId="8" xfId="0" applyFont="1" applyFill="1" applyBorder="1" applyAlignment="1">
      <alignment horizontal="center" vertical="center"/>
    </xf>
    <xf numFmtId="0" fontId="3" fillId="2" borderId="0" xfId="0" applyFont="1" applyFill="1" applyBorder="1" applyAlignment="1">
      <alignment horizontal="center"/>
    </xf>
    <xf numFmtId="0" fontId="7"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7" fillId="2" borderId="0" xfId="0" applyNumberFormat="1" applyFont="1" applyFill="1" applyAlignment="1">
      <alignment horizontal="center" vertical="center"/>
    </xf>
    <xf numFmtId="0" fontId="0" fillId="0" borderId="0" xfId="0" applyFill="1" applyAlignment="1">
      <alignment horizontal="left"/>
    </xf>
    <xf numFmtId="0" fontId="3" fillId="0" borderId="0" xfId="0" applyFont="1" applyFill="1" applyAlignment="1">
      <alignment horizontal="left"/>
    </xf>
    <xf numFmtId="0" fontId="0" fillId="0" borderId="0" xfId="0" applyFill="1"/>
    <xf numFmtId="0" fontId="0" fillId="0" borderId="3" xfId="0" applyFill="1" applyBorder="1"/>
    <xf numFmtId="0" fontId="7"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6"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0" fillId="0" borderId="1" xfId="0" applyFill="1" applyBorder="1"/>
    <xf numFmtId="0" fontId="0" fillId="0" borderId="5" xfId="0" applyFill="1" applyBorder="1"/>
    <xf numFmtId="0" fontId="0" fillId="0" borderId="1" xfId="0" applyFill="1" applyBorder="1" applyAlignment="1">
      <alignment horizontal="left" vertical="top" wrapText="1"/>
    </xf>
    <xf numFmtId="0" fontId="0" fillId="0" borderId="5"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vertical="top" wrapText="1"/>
    </xf>
    <xf numFmtId="0" fontId="0" fillId="0" borderId="1" xfId="0" applyFill="1" applyBorder="1" applyAlignment="1">
      <alignment vertical="center" wrapText="1"/>
    </xf>
    <xf numFmtId="0" fontId="0" fillId="0" borderId="5" xfId="0" applyFill="1" applyBorder="1" applyAlignment="1">
      <alignment vertical="top"/>
    </xf>
    <xf numFmtId="0" fontId="0" fillId="0" borderId="9" xfId="0" applyFill="1" applyBorder="1" applyAlignment="1">
      <alignment vertical="center" wrapText="1"/>
    </xf>
    <xf numFmtId="0" fontId="0" fillId="0" borderId="9" xfId="0" applyFill="1" applyBorder="1"/>
    <xf numFmtId="0" fontId="0" fillId="0" borderId="8" xfId="0" applyFill="1" applyBorder="1"/>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Fill="1" applyBorder="1" applyAlignment="1">
      <alignment vertical="top"/>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5" fillId="3" borderId="0" xfId="0" applyFont="1" applyFill="1" applyAlignment="1">
      <alignment horizontal="left" vertical="center"/>
    </xf>
    <xf numFmtId="0" fontId="5" fillId="3" borderId="0" xfId="0" applyFont="1" applyFill="1" applyAlignment="1">
      <alignment vertical="center"/>
    </xf>
    <xf numFmtId="0" fontId="5"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Font="1" applyBorder="1" applyAlignment="1">
      <alignment horizontal="left" vertical="center"/>
    </xf>
    <xf numFmtId="0" fontId="3"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5" fillId="3" borderId="1" xfId="0" applyFont="1" applyFill="1" applyBorder="1" applyAlignment="1">
      <alignment vertical="center"/>
    </xf>
    <xf numFmtId="0" fontId="5" fillId="3" borderId="1" xfId="0" applyFont="1" applyFill="1" applyBorder="1" applyAlignment="1">
      <alignment horizontal="left" vertical="center"/>
    </xf>
    <xf numFmtId="0" fontId="6" fillId="3" borderId="1" xfId="0" applyFont="1" applyFill="1" applyBorder="1" applyAlignment="1">
      <alignment vertical="center"/>
    </xf>
    <xf numFmtId="0" fontId="5" fillId="3"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3" fillId="0" borderId="9" xfId="0" applyFont="1" applyFill="1" applyBorder="1" applyAlignment="1">
      <alignment horizontal="left" vertical="center"/>
    </xf>
    <xf numFmtId="0" fontId="0" fillId="0" borderId="1" xfId="0" applyFill="1" applyBorder="1" applyAlignment="1">
      <alignment horizontal="left" vertical="center" wrapText="1"/>
    </xf>
    <xf numFmtId="0" fontId="0" fillId="0" borderId="9" xfId="0" applyFill="1" applyBorder="1" applyAlignment="1">
      <alignment vertical="center"/>
    </xf>
    <xf numFmtId="0" fontId="3" fillId="0" borderId="1"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0" fontId="10" fillId="0" borderId="1" xfId="0" applyFont="1" applyBorder="1" applyAlignment="1">
      <alignment horizontal="left" vertical="center" indent="2"/>
    </xf>
    <xf numFmtId="0" fontId="0" fillId="0" borderId="1" xfId="0" applyFill="1" applyBorder="1" applyAlignment="1">
      <alignment horizontal="left" vertical="center" indent="4"/>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5" fillId="3" borderId="0" xfId="0" applyNumberFormat="1" applyFont="1" applyFill="1"/>
    <xf numFmtId="3" fontId="0" fillId="0" borderId="0" xfId="0" applyNumberFormat="1" applyBorder="1" applyAlignment="1">
      <alignment horizontal="left" indent="2"/>
    </xf>
    <xf numFmtId="172" fontId="0" fillId="0" borderId="0" xfId="0" applyNumberFormat="1" applyFill="1"/>
    <xf numFmtId="172" fontId="0" fillId="0" borderId="3" xfId="0" applyNumberFormat="1" applyFill="1" applyBorder="1"/>
    <xf numFmtId="173" fontId="0" fillId="0" borderId="0" xfId="0" applyNumberFormat="1" applyFill="1"/>
    <xf numFmtId="173" fontId="0" fillId="0" borderId="3" xfId="0" applyNumberFormat="1" applyFill="1" applyBorder="1"/>
    <xf numFmtId="174" fontId="0" fillId="0" borderId="0" xfId="0" applyNumberFormat="1"/>
    <xf numFmtId="174"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3" fillId="0" borderId="0" xfId="0" applyFont="1" applyFill="1" applyAlignment="1">
      <alignment horizontal="left" indent="2"/>
    </xf>
    <xf numFmtId="0" fontId="3" fillId="0" borderId="0" xfId="0" applyFont="1" applyFill="1"/>
    <xf numFmtId="0" fontId="3" fillId="0" borderId="3" xfId="0" applyFont="1" applyFill="1" applyBorder="1"/>
    <xf numFmtId="3" fontId="3" fillId="0" borderId="0" xfId="0" applyNumberFormat="1" applyFont="1" applyFill="1"/>
    <xf numFmtId="3" fontId="3" fillId="0" borderId="3" xfId="0" applyNumberFormat="1" applyFont="1" applyFill="1" applyBorder="1"/>
    <xf numFmtId="0" fontId="3" fillId="0" borderId="0" xfId="0" applyFont="1" applyAlignment="1">
      <alignment horizontal="left" indent="2"/>
    </xf>
    <xf numFmtId="0" fontId="3" fillId="0" borderId="1" xfId="0" applyFont="1" applyFill="1" applyBorder="1" applyAlignment="1">
      <alignment horizontal="left" vertical="center" indent="2"/>
    </xf>
    <xf numFmtId="0" fontId="3" fillId="0" borderId="1" xfId="0" applyFont="1" applyFill="1" applyBorder="1" applyAlignment="1">
      <alignment horizontal="left" vertical="center" indent="4"/>
    </xf>
    <xf numFmtId="0" fontId="0" fillId="0" borderId="1" xfId="0" applyFill="1" applyBorder="1" applyAlignment="1">
      <alignment horizontal="left" vertical="center" indent="6"/>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indent="4"/>
    </xf>
    <xf numFmtId="0" fontId="0" fillId="0" borderId="5" xfId="0" applyFont="1" applyFill="1" applyBorder="1"/>
    <xf numFmtId="0" fontId="0" fillId="0" borderId="1" xfId="0" applyFont="1" applyFill="1" applyBorder="1"/>
    <xf numFmtId="0" fontId="0" fillId="0" borderId="1"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top"/>
    </xf>
    <xf numFmtId="0" fontId="6" fillId="5" borderId="0" xfId="0" applyFont="1" applyFill="1"/>
    <xf numFmtId="0" fontId="5" fillId="5" borderId="0" xfId="0" applyFont="1" applyFill="1"/>
    <xf numFmtId="3" fontId="5" fillId="5" borderId="0" xfId="0" applyNumberFormat="1" applyFont="1" applyFill="1"/>
    <xf numFmtId="0" fontId="5" fillId="5" borderId="0" xfId="0" applyFont="1" applyFill="1" applyAlignment="1">
      <alignment horizontal="left"/>
    </xf>
    <xf numFmtId="173" fontId="0" fillId="0" borderId="10" xfId="0" applyNumberFormat="1" applyFill="1" applyBorder="1"/>
    <xf numFmtId="9" fontId="0" fillId="0" borderId="0" xfId="2" applyFont="1"/>
    <xf numFmtId="9" fontId="0" fillId="0" borderId="3" xfId="2" applyFont="1" applyBorder="1"/>
    <xf numFmtId="4" fontId="0" fillId="0" borderId="0" xfId="0" applyNumberFormat="1"/>
    <xf numFmtId="4" fontId="0" fillId="0" borderId="3" xfId="0" applyNumberFormat="1" applyBorder="1"/>
    <xf numFmtId="0" fontId="3" fillId="0" borderId="0" xfId="0" applyFont="1" applyFill="1" applyAlignment="1">
      <alignment horizontal="left" indent="6"/>
    </xf>
    <xf numFmtId="0" fontId="21" fillId="2" borderId="13" xfId="0" applyFont="1" applyFill="1" applyBorder="1" applyAlignment="1">
      <alignment horizontal="left" indent="2"/>
    </xf>
    <xf numFmtId="0" fontId="21" fillId="2" borderId="4" xfId="0" applyFont="1" applyFill="1" applyBorder="1"/>
    <xf numFmtId="0" fontId="21" fillId="2" borderId="5" xfId="0" applyFont="1" applyFill="1" applyBorder="1"/>
    <xf numFmtId="0" fontId="3" fillId="0" borderId="1" xfId="0" applyFont="1" applyFill="1" applyBorder="1" applyAlignment="1">
      <alignment vertical="center"/>
    </xf>
    <xf numFmtId="0" fontId="0" fillId="0" borderId="1" xfId="0" applyFill="1" applyBorder="1" applyAlignment="1">
      <alignment horizontal="left" vertical="center" indent="2"/>
    </xf>
    <xf numFmtId="0" fontId="0" fillId="0" borderId="9" xfId="0" applyFill="1" applyBorder="1" applyAlignment="1">
      <alignment horizontal="left" vertical="center"/>
    </xf>
    <xf numFmtId="0" fontId="23" fillId="0" borderId="0" xfId="0" applyFont="1"/>
    <xf numFmtId="0" fontId="21" fillId="2" borderId="14" xfId="0" applyFont="1" applyFill="1" applyBorder="1" applyAlignment="1">
      <alignment horizontal="left" indent="2"/>
    </xf>
    <xf numFmtId="177" fontId="0" fillId="0" borderId="0" xfId="4" applyNumberFormat="1" applyFont="1" applyBorder="1"/>
    <xf numFmtId="0" fontId="0" fillId="0" borderId="0" xfId="0" applyBorder="1"/>
    <xf numFmtId="0" fontId="0" fillId="0" borderId="0" xfId="0" applyBorder="1"/>
    <xf numFmtId="176" fontId="0" fillId="0" borderId="0" xfId="3" applyNumberFormat="1" applyFont="1" applyBorder="1"/>
    <xf numFmtId="176" fontId="0" fillId="0" borderId="0" xfId="3" applyNumberFormat="1" applyFont="1" applyBorder="1"/>
    <xf numFmtId="176" fontId="0" fillId="0" borderId="0" xfId="3" applyNumberFormat="1" applyFont="1" applyBorder="1"/>
    <xf numFmtId="3" fontId="0" fillId="0" borderId="0" xfId="0" applyNumberFormat="1" applyFill="1"/>
    <xf numFmtId="3" fontId="0" fillId="0" borderId="0" xfId="0" applyNumberFormat="1" applyFill="1"/>
    <xf numFmtId="172" fontId="0" fillId="0" borderId="0" xfId="0" applyNumberFormat="1" applyFill="1" applyAlignment="1">
      <alignment horizontal="right"/>
    </xf>
    <xf numFmtId="3" fontId="0" fillId="0" borderId="0" xfId="0" applyNumberFormat="1" applyFill="1" applyAlignment="1">
      <alignment horizontal="right"/>
    </xf>
    <xf numFmtId="3" fontId="0" fillId="0" borderId="0" xfId="0" applyNumberFormat="1" applyFill="1"/>
    <xf numFmtId="172" fontId="0" fillId="0" borderId="0" xfId="0" applyNumberFormat="1" applyFill="1"/>
    <xf numFmtId="3" fontId="0" fillId="0" borderId="0" xfId="0" applyNumberFormat="1" applyFill="1"/>
    <xf numFmtId="172" fontId="0" fillId="0" borderId="0" xfId="0" applyNumberFormat="1" applyFill="1"/>
    <xf numFmtId="3" fontId="0" fillId="0" borderId="0" xfId="0" applyNumberFormat="1" applyFill="1"/>
    <xf numFmtId="172" fontId="0" fillId="0" borderId="0" xfId="0" applyNumberFormat="1" applyFill="1"/>
    <xf numFmtId="3" fontId="0" fillId="0" borderId="0" xfId="0" applyNumberFormat="1" applyFill="1"/>
    <xf numFmtId="3" fontId="0" fillId="0" borderId="0" xfId="0" applyNumberFormat="1"/>
    <xf numFmtId="173" fontId="0" fillId="0" borderId="0" xfId="0" applyNumberFormat="1" applyFill="1"/>
    <xf numFmtId="175" fontId="0" fillId="0" borderId="0" xfId="0" applyNumberFormat="1"/>
    <xf numFmtId="1" fontId="0" fillId="0" borderId="0" xfId="0" applyNumberFormat="1" applyBorder="1"/>
    <xf numFmtId="180" fontId="0" fillId="0" borderId="0" xfId="0" applyNumberFormat="1" applyFill="1"/>
    <xf numFmtId="179" fontId="0" fillId="0" borderId="0" xfId="0" applyNumberFormat="1" applyBorder="1"/>
    <xf numFmtId="3" fontId="0" fillId="0" borderId="0" xfId="0" applyNumberFormat="1"/>
    <xf numFmtId="3" fontId="0" fillId="0" borderId="0" xfId="0" applyNumberFormat="1" applyFill="1"/>
    <xf numFmtId="3" fontId="0" fillId="0" borderId="0" xfId="0" applyNumberFormat="1"/>
    <xf numFmtId="3" fontId="0" fillId="0" borderId="0" xfId="0" applyNumberFormat="1" applyFill="1"/>
    <xf numFmtId="3" fontId="0" fillId="0" borderId="0" xfId="0" applyNumberFormat="1" applyBorder="1"/>
    <xf numFmtId="178" fontId="0" fillId="0" borderId="0" xfId="2" applyNumberFormat="1" applyFont="1" applyAlignment="1">
      <alignment horizontal="right"/>
    </xf>
    <xf numFmtId="6" fontId="0" fillId="0" borderId="0" xfId="0" applyNumberFormat="1" applyAlignment="1">
      <alignment horizontal="right"/>
    </xf>
    <xf numFmtId="42" fontId="0" fillId="0" borderId="0" xfId="0" applyNumberFormat="1" applyFill="1" applyAlignment="1">
      <alignment horizontal="right"/>
    </xf>
    <xf numFmtId="3" fontId="10" fillId="0" borderId="0" xfId="0" applyNumberFormat="1" applyFont="1" applyAlignment="1">
      <alignment horizontal="right"/>
    </xf>
    <xf numFmtId="6" fontId="10" fillId="0" borderId="0" xfId="0" applyNumberFormat="1" applyFont="1" applyAlignment="1">
      <alignment horizontal="right"/>
    </xf>
    <xf numFmtId="10" fontId="0" fillId="0" borderId="0" xfId="2" applyNumberFormat="1" applyFont="1" applyFill="1" applyAlignment="1">
      <alignment horizontal="right"/>
    </xf>
    <xf numFmtId="3" fontId="0" fillId="0" borderId="0" xfId="0" applyNumberFormat="1"/>
    <xf numFmtId="3" fontId="0" fillId="0" borderId="0" xfId="0" applyNumberFormat="1" applyFill="1"/>
    <xf numFmtId="172" fontId="0" fillId="0" borderId="0" xfId="0" applyNumberFormat="1" applyFill="1"/>
    <xf numFmtId="3" fontId="3" fillId="0" borderId="0" xfId="0" applyNumberFormat="1" applyFont="1" applyFill="1"/>
    <xf numFmtId="3" fontId="0" fillId="0" borderId="0" xfId="0" applyNumberFormat="1"/>
    <xf numFmtId="173" fontId="0" fillId="0" borderId="0" xfId="0" applyNumberFormat="1" applyFill="1"/>
    <xf numFmtId="4" fontId="0" fillId="0" borderId="0" xfId="0" applyNumberFormat="1"/>
    <xf numFmtId="3" fontId="0" fillId="0" borderId="0" xfId="0" applyNumberFormat="1"/>
    <xf numFmtId="10" fontId="0" fillId="0" borderId="0" xfId="2" applyNumberFormat="1" applyFont="1"/>
    <xf numFmtId="3" fontId="0" fillId="0" borderId="0" xfId="0" applyNumberFormat="1" applyAlignment="1">
      <alignment horizontal="right"/>
    </xf>
    <xf numFmtId="10" fontId="0" fillId="0" borderId="0" xfId="2" applyNumberFormat="1" applyFont="1" applyAlignment="1">
      <alignment horizontal="right"/>
    </xf>
    <xf numFmtId="14" fontId="7" fillId="0" borderId="0" xfId="0" applyNumberFormat="1" applyFont="1" applyAlignment="1">
      <alignment horizontal="left"/>
    </xf>
    <xf numFmtId="0" fontId="10" fillId="0" borderId="0" xfId="0" applyNumberFormat="1" applyFont="1" applyAlignment="1">
      <alignment horizontal="left"/>
    </xf>
    <xf numFmtId="172" fontId="24" fillId="0" borderId="0" xfId="8" applyNumberFormat="1" applyFill="1" applyBorder="1"/>
    <xf numFmtId="181" fontId="0" fillId="0" borderId="0" xfId="0" applyNumberFormat="1" applyFill="1"/>
    <xf numFmtId="10" fontId="0" fillId="0" borderId="0" xfId="2" applyNumberFormat="1" applyFont="1" applyFill="1"/>
    <xf numFmtId="174" fontId="0" fillId="0" borderId="0" xfId="0" applyNumberFormat="1" applyFill="1"/>
    <xf numFmtId="9" fontId="0" fillId="0" borderId="0" xfId="2" applyFont="1" applyFill="1"/>
    <xf numFmtId="9" fontId="0" fillId="0" borderId="3" xfId="2" applyFont="1" applyFill="1" applyBorder="1"/>
    <xf numFmtId="4" fontId="0" fillId="0" borderId="0" xfId="0" applyNumberFormat="1" applyFill="1"/>
    <xf numFmtId="176" fontId="0" fillId="0" borderId="0" xfId="3" applyNumberFormat="1" applyFont="1" applyAlignment="1">
      <alignment horizontal="right"/>
    </xf>
    <xf numFmtId="3" fontId="0" fillId="0" borderId="0" xfId="0" applyNumberFormat="1" applyFill="1" applyAlignment="1">
      <alignment vertical="center"/>
    </xf>
    <xf numFmtId="3" fontId="0" fillId="0" borderId="3" xfId="0" applyNumberFormat="1" applyFill="1" applyBorder="1" applyAlignment="1"/>
    <xf numFmtId="3" fontId="0" fillId="0" borderId="0" xfId="0" applyNumberFormat="1" applyFill="1" applyAlignment="1"/>
    <xf numFmtId="3" fontId="0" fillId="0" borderId="0" xfId="0" applyNumberFormat="1" applyFill="1" applyAlignment="1">
      <alignment horizontal="right" vertical="center"/>
    </xf>
    <xf numFmtId="3" fontId="0" fillId="0" borderId="3" xfId="0" applyNumberFormat="1" applyFill="1" applyBorder="1" applyAlignment="1">
      <alignment horizontal="right"/>
    </xf>
    <xf numFmtId="0" fontId="14" fillId="0" borderId="0" xfId="0" applyFont="1" applyAlignment="1">
      <alignment horizontal="center"/>
    </xf>
    <xf numFmtId="0" fontId="13" fillId="0" borderId="0" xfId="0" applyFont="1" applyAlignment="1">
      <alignment horizontal="left"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3" fontId="0" fillId="0" borderId="7" xfId="0" applyNumberFormat="1" applyFill="1" applyBorder="1" applyAlignment="1">
      <alignment horizontal="center"/>
    </xf>
    <xf numFmtId="0" fontId="0" fillId="0" borderId="9" xfId="0" applyFill="1" applyBorder="1" applyAlignment="1">
      <alignment horizontal="center"/>
    </xf>
    <xf numFmtId="0" fontId="0" fillId="0" borderId="8" xfId="0" applyFill="1" applyBorder="1" applyAlignment="1">
      <alignment horizontal="center"/>
    </xf>
    <xf numFmtId="0" fontId="0" fillId="0" borderId="0" xfId="0" applyFont="1" applyAlignment="1">
      <alignment horizontal="left" vertical="center" wrapText="1"/>
    </xf>
    <xf numFmtId="0" fontId="26" fillId="0" borderId="0" xfId="0" applyFont="1" applyFill="1" applyAlignment="1">
      <alignment horizontal="left"/>
    </xf>
    <xf numFmtId="6" fontId="19" fillId="0" borderId="0" xfId="0" applyNumberFormat="1" applyFont="1" applyAlignment="1">
      <alignment horizontal="right"/>
    </xf>
  </cellXfs>
  <cellStyles count="14">
    <cellStyle name="Comma" xfId="3" builtinId="3"/>
    <cellStyle name="Comma 2" xfId="6"/>
    <cellStyle name="Currency" xfId="4" builtinId="4"/>
    <cellStyle name="Normal" xfId="0" builtinId="0"/>
    <cellStyle name="Normal 2" xfId="1"/>
    <cellStyle name="Normal 2 2" xfId="8"/>
    <cellStyle name="Normal 2 2 2" xfId="12"/>
    <cellStyle name="Normal 3" xfId="9"/>
    <cellStyle name="Normal 3 2" xfId="10"/>
    <cellStyle name="Normal 4" xfId="5"/>
    <cellStyle name="Normal 4 2" xfId="11"/>
    <cellStyle name="Normal 5" xfId="13"/>
    <cellStyle name="Percent" xfId="2" builtinId="5"/>
    <cellStyle name="Percent 2" xfId="7"/>
  </cellStyles>
  <dxfs count="0"/>
  <tableStyles count="0" defaultTableStyle="TableStyleMedium2" defaultPivotStyle="PivotStyleMedium9"/>
  <colors>
    <mruColors>
      <color rgb="FFFF3300"/>
      <color rgb="FFFF6565"/>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78440</xdr:colOff>
      <xdr:row>0</xdr:row>
      <xdr:rowOff>89646</xdr:rowOff>
    </xdr:from>
    <xdr:to>
      <xdr:col>1</xdr:col>
      <xdr:colOff>874057</xdr:colOff>
      <xdr:row>1</xdr:row>
      <xdr:rowOff>100776</xdr:rowOff>
    </xdr:to>
    <xdr:pic>
      <xdr:nvPicPr>
        <xdr:cNvPr id="4" name="Picture 3">
          <a:extLst>
            <a:ext uri="{FF2B5EF4-FFF2-40B4-BE49-F238E27FC236}">
              <a16:creationId xmlns="" xmlns:a16="http://schemas.microsoft.com/office/drawing/2014/main" id="{EA8FEBCF-F7A0-4CA5-B3CB-826B58DAD2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16322" y="89646"/>
          <a:ext cx="795617" cy="3697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10"/>
  <sheetViews>
    <sheetView showGridLines="0" topLeftCell="B1" zoomScale="85" zoomScaleNormal="85" workbookViewId="0">
      <pane ySplit="5" topLeftCell="A47" activePane="bottomLeft" state="frozen"/>
      <selection pane="bottomLeft" activeCell="C54" sqref="C54"/>
    </sheetView>
  </sheetViews>
  <sheetFormatPr defaultRowHeight="15" x14ac:dyDescent="0.25"/>
  <cols>
    <col min="1" max="1" width="3.5703125" style="151" customWidth="1"/>
    <col min="2" max="2" width="8.140625" style="150" bestFit="1" customWidth="1"/>
    <col min="3" max="3" width="77.85546875" style="18" customWidth="1"/>
    <col min="4" max="5" width="2.140625" style="18" customWidth="1"/>
    <col min="6" max="6" width="100.7109375" style="152" customWidth="1"/>
    <col min="7" max="8" width="2.140625" style="38" customWidth="1"/>
    <col min="9" max="9" width="27.7109375" style="152" customWidth="1"/>
    <col min="10" max="11" width="2.140625" style="48" customWidth="1"/>
    <col min="12" max="12" width="13" style="152" customWidth="1"/>
    <col min="13" max="14" width="2.140625" style="48" customWidth="1"/>
    <col min="15" max="15" width="53.7109375" style="152" customWidth="1"/>
    <col min="16" max="16" width="2.140625" style="56" customWidth="1"/>
    <col min="17" max="17" width="2.140625" style="18" customWidth="1"/>
    <col min="18" max="16384" width="9.140625" style="18"/>
  </cols>
  <sheetData>
    <row r="1" spans="1:16" customFormat="1" ht="28.5" x14ac:dyDescent="0.45">
      <c r="A1" s="123"/>
      <c r="B1" s="122"/>
      <c r="C1" s="279" t="s">
        <v>295</v>
      </c>
      <c r="D1" s="279"/>
      <c r="E1" s="279"/>
      <c r="F1" s="279"/>
      <c r="G1" s="279"/>
      <c r="H1" s="279"/>
      <c r="I1" s="279"/>
      <c r="J1" s="279"/>
      <c r="K1" s="279"/>
      <c r="L1" s="279"/>
      <c r="M1" s="279"/>
      <c r="N1" s="279"/>
      <c r="O1" s="279"/>
      <c r="P1" s="279"/>
    </row>
    <row r="2" spans="1:16" customFormat="1" x14ac:dyDescent="0.25">
      <c r="A2" s="123"/>
      <c r="B2" s="122"/>
      <c r="F2" s="124"/>
      <c r="G2" s="31"/>
      <c r="H2" s="31"/>
      <c r="I2" s="124"/>
      <c r="J2" s="43"/>
      <c r="K2" s="43"/>
      <c r="L2" s="124"/>
      <c r="M2" s="43"/>
      <c r="N2" s="43"/>
      <c r="O2" s="124"/>
      <c r="P2" s="32"/>
    </row>
    <row r="3" spans="1:16" s="4" customFormat="1" ht="6" customHeight="1" x14ac:dyDescent="0.25">
      <c r="B3" s="79"/>
      <c r="D3" s="5"/>
      <c r="F3" s="33"/>
      <c r="G3" s="39"/>
      <c r="H3" s="33"/>
      <c r="I3" s="33"/>
      <c r="J3" s="49"/>
      <c r="K3" s="44"/>
      <c r="L3" s="33"/>
      <c r="M3" s="49"/>
      <c r="N3" s="44"/>
      <c r="O3" s="33"/>
      <c r="P3" s="50"/>
    </row>
    <row r="4" spans="1:16" s="84" customFormat="1" ht="36.75" customHeight="1" x14ac:dyDescent="0.25">
      <c r="B4" s="22" t="s">
        <v>22</v>
      </c>
      <c r="C4" s="22" t="s">
        <v>40</v>
      </c>
      <c r="D4" s="9"/>
      <c r="F4" s="34" t="s">
        <v>42</v>
      </c>
      <c r="G4" s="40"/>
      <c r="H4" s="34"/>
      <c r="I4" s="34" t="s">
        <v>41</v>
      </c>
      <c r="J4" s="40"/>
      <c r="K4" s="34"/>
      <c r="L4" s="34" t="s">
        <v>163</v>
      </c>
      <c r="M4" s="40"/>
      <c r="N4" s="34"/>
      <c r="O4" s="34" t="s">
        <v>164</v>
      </c>
      <c r="P4" s="9"/>
    </row>
    <row r="5" spans="1:16" s="6" customFormat="1" ht="6" customHeight="1" x14ac:dyDescent="0.25">
      <c r="B5" s="80"/>
      <c r="D5" s="7"/>
      <c r="F5" s="35"/>
      <c r="G5" s="41"/>
      <c r="H5" s="35"/>
      <c r="I5" s="35"/>
      <c r="J5" s="51"/>
      <c r="K5" s="45"/>
      <c r="L5" s="35"/>
      <c r="M5" s="51"/>
      <c r="N5" s="45"/>
      <c r="O5" s="35"/>
      <c r="P5" s="52"/>
    </row>
    <row r="6" spans="1:16" s="16" customFormat="1" ht="18.75" x14ac:dyDescent="0.3">
      <c r="A6" s="126"/>
      <c r="B6" s="125"/>
      <c r="C6" s="15" t="s">
        <v>257</v>
      </c>
      <c r="F6" s="127"/>
      <c r="G6" s="36"/>
      <c r="H6" s="36"/>
      <c r="I6" s="127"/>
      <c r="J6" s="46"/>
      <c r="K6" s="46"/>
      <c r="L6" s="127"/>
      <c r="M6" s="46"/>
      <c r="N6" s="46"/>
      <c r="O6" s="127"/>
      <c r="P6" s="53"/>
    </row>
    <row r="7" spans="1:16" s="71" customFormat="1" x14ac:dyDescent="0.25">
      <c r="A7" s="129"/>
      <c r="B7" s="128"/>
      <c r="F7" s="76"/>
      <c r="G7" s="73"/>
      <c r="H7" s="73"/>
      <c r="I7" s="76"/>
      <c r="J7" s="72"/>
      <c r="K7" s="72"/>
      <c r="L7" s="76"/>
      <c r="M7" s="72"/>
      <c r="N7" s="72"/>
      <c r="O7" s="76"/>
      <c r="P7" s="74"/>
    </row>
    <row r="8" spans="1:16" s="12" customFormat="1" ht="120" x14ac:dyDescent="0.25">
      <c r="A8" s="132"/>
      <c r="B8" s="130">
        <v>1</v>
      </c>
      <c r="C8" s="214" t="s">
        <v>260</v>
      </c>
      <c r="D8" s="105"/>
      <c r="E8" s="104"/>
      <c r="F8" s="146" t="s">
        <v>279</v>
      </c>
      <c r="G8" s="42"/>
      <c r="H8" s="37"/>
      <c r="I8" s="133" t="s">
        <v>47</v>
      </c>
      <c r="J8" s="54"/>
      <c r="K8" s="47"/>
      <c r="L8" s="133" t="s">
        <v>49</v>
      </c>
      <c r="M8" s="54"/>
      <c r="N8" s="47"/>
      <c r="O8" s="133" t="s">
        <v>286</v>
      </c>
      <c r="P8" s="55"/>
    </row>
    <row r="9" spans="1:16" s="12" customFormat="1" ht="75" x14ac:dyDescent="0.25">
      <c r="A9" s="132"/>
      <c r="B9" s="130">
        <v>1.1000000000000001</v>
      </c>
      <c r="C9" s="155" t="s">
        <v>7</v>
      </c>
      <c r="D9" s="13"/>
      <c r="F9" s="133" t="s">
        <v>51</v>
      </c>
      <c r="G9" s="42"/>
      <c r="H9" s="37"/>
      <c r="I9" s="133" t="s">
        <v>66</v>
      </c>
      <c r="J9" s="54"/>
      <c r="K9" s="47"/>
      <c r="L9" s="133" t="s">
        <v>49</v>
      </c>
      <c r="M9" s="54"/>
      <c r="N9" s="47"/>
      <c r="O9" s="133" t="s">
        <v>64</v>
      </c>
      <c r="P9" s="55"/>
    </row>
    <row r="10" spans="1:16" s="12" customFormat="1" ht="30" x14ac:dyDescent="0.25">
      <c r="A10" s="132"/>
      <c r="B10" s="130">
        <v>1.2</v>
      </c>
      <c r="C10" s="155" t="s">
        <v>8</v>
      </c>
      <c r="D10" s="13"/>
      <c r="F10" s="133" t="s">
        <v>52</v>
      </c>
      <c r="G10" s="42"/>
      <c r="H10" s="37"/>
      <c r="I10" s="133" t="s">
        <v>66</v>
      </c>
      <c r="J10" s="54"/>
      <c r="K10" s="47"/>
      <c r="L10" s="133" t="s">
        <v>49</v>
      </c>
      <c r="M10" s="54"/>
      <c r="N10" s="47"/>
      <c r="O10" s="133" t="s">
        <v>64</v>
      </c>
      <c r="P10" s="55"/>
    </row>
    <row r="11" spans="1:16" s="12" customFormat="1" ht="30" x14ac:dyDescent="0.25">
      <c r="A11" s="132"/>
      <c r="B11" s="130">
        <v>1.3</v>
      </c>
      <c r="C11" s="155" t="s">
        <v>9</v>
      </c>
      <c r="D11" s="13"/>
      <c r="F11" s="133" t="s">
        <v>53</v>
      </c>
      <c r="G11" s="42"/>
      <c r="H11" s="37"/>
      <c r="I11" s="133" t="s">
        <v>66</v>
      </c>
      <c r="J11" s="54"/>
      <c r="K11" s="47"/>
      <c r="L11" s="133" t="s">
        <v>49</v>
      </c>
      <c r="M11" s="54"/>
      <c r="N11" s="47"/>
      <c r="O11" s="133" t="s">
        <v>64</v>
      </c>
      <c r="P11" s="55"/>
    </row>
    <row r="12" spans="1:16" s="12" customFormat="1" ht="45" x14ac:dyDescent="0.25">
      <c r="A12" s="132"/>
      <c r="B12" s="130">
        <v>1.4</v>
      </c>
      <c r="C12" s="155" t="s">
        <v>18</v>
      </c>
      <c r="D12" s="13"/>
      <c r="F12" s="133" t="s">
        <v>54</v>
      </c>
      <c r="G12" s="42"/>
      <c r="H12" s="37"/>
      <c r="I12" s="133" t="s">
        <v>66</v>
      </c>
      <c r="J12" s="54"/>
      <c r="K12" s="47"/>
      <c r="L12" s="133" t="s">
        <v>49</v>
      </c>
      <c r="M12" s="54"/>
      <c r="N12" s="47"/>
      <c r="O12" s="133" t="s">
        <v>64</v>
      </c>
      <c r="P12" s="55"/>
    </row>
    <row r="13" spans="1:16" s="12" customFormat="1" ht="45" x14ac:dyDescent="0.25">
      <c r="A13" s="132"/>
      <c r="B13" s="130">
        <v>1.5</v>
      </c>
      <c r="C13" s="155" t="s">
        <v>89</v>
      </c>
      <c r="D13" s="13"/>
      <c r="F13" s="133" t="s">
        <v>48</v>
      </c>
      <c r="G13" s="42"/>
      <c r="H13" s="37"/>
      <c r="I13" s="133" t="s">
        <v>66</v>
      </c>
      <c r="J13" s="54"/>
      <c r="K13" s="47"/>
      <c r="L13" s="133" t="s">
        <v>49</v>
      </c>
      <c r="M13" s="54"/>
      <c r="N13" s="47"/>
      <c r="O13" s="133" t="s">
        <v>64</v>
      </c>
      <c r="P13" s="55"/>
    </row>
    <row r="14" spans="1:16" s="60" customFormat="1" ht="30" x14ac:dyDescent="0.25">
      <c r="A14" s="137"/>
      <c r="B14" s="135" t="s">
        <v>23</v>
      </c>
      <c r="C14" s="153" t="s">
        <v>90</v>
      </c>
      <c r="D14" s="59"/>
      <c r="F14" s="138" t="s">
        <v>55</v>
      </c>
      <c r="G14" s="62"/>
      <c r="H14" s="63"/>
      <c r="I14" s="133" t="s">
        <v>66</v>
      </c>
      <c r="J14" s="64"/>
      <c r="K14" s="61"/>
      <c r="L14" s="138" t="s">
        <v>49</v>
      </c>
      <c r="M14" s="64"/>
      <c r="N14" s="61"/>
      <c r="O14" s="133" t="s">
        <v>64</v>
      </c>
      <c r="P14" s="65"/>
    </row>
    <row r="15" spans="1:16" s="12" customFormat="1" ht="30" x14ac:dyDescent="0.25">
      <c r="A15" s="132"/>
      <c r="B15" s="130" t="s">
        <v>24</v>
      </c>
      <c r="C15" s="154" t="s">
        <v>13</v>
      </c>
      <c r="D15" s="13"/>
      <c r="F15" s="133" t="s">
        <v>68</v>
      </c>
      <c r="G15" s="42"/>
      <c r="H15" s="37"/>
      <c r="I15" s="133" t="s">
        <v>66</v>
      </c>
      <c r="J15" s="54"/>
      <c r="K15" s="47"/>
      <c r="L15" s="133" t="s">
        <v>49</v>
      </c>
      <c r="M15" s="54"/>
      <c r="N15" s="47"/>
      <c r="O15" s="133" t="s">
        <v>64</v>
      </c>
      <c r="P15" s="55"/>
    </row>
    <row r="16" spans="1:16" s="12" customFormat="1" ht="30" x14ac:dyDescent="0.25">
      <c r="A16" s="132"/>
      <c r="B16" s="130" t="s">
        <v>25</v>
      </c>
      <c r="C16" s="154" t="s">
        <v>12</v>
      </c>
      <c r="D16" s="13"/>
      <c r="F16" s="133" t="s">
        <v>56</v>
      </c>
      <c r="G16" s="42"/>
      <c r="H16" s="37"/>
      <c r="I16" s="133" t="s">
        <v>66</v>
      </c>
      <c r="J16" s="54"/>
      <c r="K16" s="47"/>
      <c r="L16" s="133" t="s">
        <v>49</v>
      </c>
      <c r="M16" s="54"/>
      <c r="N16" s="47"/>
      <c r="O16" s="133" t="s">
        <v>64</v>
      </c>
      <c r="P16" s="55"/>
    </row>
    <row r="17" spans="1:16" s="12" customFormat="1" ht="30" x14ac:dyDescent="0.25">
      <c r="A17" s="132"/>
      <c r="B17" s="130" t="s">
        <v>26</v>
      </c>
      <c r="C17" s="154" t="s">
        <v>10</v>
      </c>
      <c r="D17" s="13"/>
      <c r="F17" s="133" t="s">
        <v>57</v>
      </c>
      <c r="G17" s="42"/>
      <c r="H17" s="37"/>
      <c r="I17" s="133" t="s">
        <v>66</v>
      </c>
      <c r="J17" s="54"/>
      <c r="K17" s="47"/>
      <c r="L17" s="133" t="s">
        <v>49</v>
      </c>
      <c r="M17" s="54"/>
      <c r="N17" s="47"/>
      <c r="O17" s="133" t="s">
        <v>64</v>
      </c>
      <c r="P17" s="55"/>
    </row>
    <row r="18" spans="1:16" s="12" customFormat="1" ht="45" x14ac:dyDescent="0.25">
      <c r="A18" s="132"/>
      <c r="B18" s="130" t="s">
        <v>27</v>
      </c>
      <c r="C18" s="154" t="s">
        <v>11</v>
      </c>
      <c r="D18" s="13"/>
      <c r="F18" s="133" t="s">
        <v>58</v>
      </c>
      <c r="G18" s="42"/>
      <c r="H18" s="37"/>
      <c r="I18" s="133" t="s">
        <v>66</v>
      </c>
      <c r="J18" s="54"/>
      <c r="K18" s="47"/>
      <c r="L18" s="133" t="s">
        <v>49</v>
      </c>
      <c r="M18" s="54"/>
      <c r="N18" s="47"/>
      <c r="O18" s="133" t="s">
        <v>64</v>
      </c>
      <c r="P18" s="55"/>
    </row>
    <row r="19" spans="1:16" s="12" customFormat="1" x14ac:dyDescent="0.25">
      <c r="A19" s="132"/>
      <c r="B19" s="130">
        <v>1.6</v>
      </c>
      <c r="C19" s="155" t="s">
        <v>132</v>
      </c>
      <c r="D19" s="13"/>
      <c r="F19" s="133" t="s">
        <v>275</v>
      </c>
      <c r="G19" s="42"/>
      <c r="H19" s="37"/>
      <c r="I19" s="133" t="s">
        <v>66</v>
      </c>
      <c r="J19" s="54"/>
      <c r="K19" s="75"/>
      <c r="L19" s="133" t="s">
        <v>49</v>
      </c>
      <c r="M19" s="54"/>
      <c r="N19" s="75"/>
      <c r="O19" s="133"/>
      <c r="P19" s="55"/>
    </row>
    <row r="20" spans="1:16" s="71" customFormat="1" x14ac:dyDescent="0.25">
      <c r="A20" s="129"/>
      <c r="B20" s="128"/>
      <c r="F20" s="76"/>
      <c r="G20" s="73"/>
      <c r="H20" s="73"/>
      <c r="I20" s="76"/>
      <c r="J20" s="72"/>
      <c r="K20" s="72"/>
      <c r="L20" s="76"/>
      <c r="M20" s="72"/>
      <c r="N20" s="72"/>
      <c r="O20" s="76"/>
      <c r="P20" s="74"/>
    </row>
    <row r="21" spans="1:16" s="12" customFormat="1" ht="120" x14ac:dyDescent="0.25">
      <c r="A21" s="132"/>
      <c r="B21" s="130">
        <v>2</v>
      </c>
      <c r="C21" s="131" t="s">
        <v>43</v>
      </c>
      <c r="D21" s="13"/>
      <c r="F21" s="146" t="s">
        <v>280</v>
      </c>
      <c r="G21" s="42"/>
      <c r="H21" s="37"/>
      <c r="I21" s="133" t="s">
        <v>65</v>
      </c>
      <c r="J21" s="54"/>
      <c r="K21" s="47"/>
      <c r="L21" s="133" t="s">
        <v>50</v>
      </c>
      <c r="M21" s="54"/>
      <c r="N21" s="47"/>
      <c r="O21" s="133" t="s">
        <v>287</v>
      </c>
      <c r="P21" s="55"/>
    </row>
    <row r="22" spans="1:16" s="12" customFormat="1" ht="60" x14ac:dyDescent="0.25">
      <c r="A22" s="132"/>
      <c r="B22" s="130">
        <v>2.1</v>
      </c>
      <c r="C22" s="155" t="s">
        <v>7</v>
      </c>
      <c r="D22" s="13"/>
      <c r="F22" s="133" t="s">
        <v>70</v>
      </c>
      <c r="G22" s="42"/>
      <c r="H22" s="37"/>
      <c r="I22" s="133" t="s">
        <v>67</v>
      </c>
      <c r="J22" s="54"/>
      <c r="K22" s="47"/>
      <c r="L22" s="133" t="s">
        <v>50</v>
      </c>
      <c r="M22" s="54"/>
      <c r="N22" s="47"/>
      <c r="O22" s="133" t="s">
        <v>64</v>
      </c>
      <c r="P22" s="55"/>
    </row>
    <row r="23" spans="1:16" s="12" customFormat="1" ht="30" x14ac:dyDescent="0.25">
      <c r="A23" s="132"/>
      <c r="B23" s="130">
        <v>2.2000000000000002</v>
      </c>
      <c r="C23" s="155" t="s">
        <v>8</v>
      </c>
      <c r="D23" s="13"/>
      <c r="F23" s="133" t="s">
        <v>71</v>
      </c>
      <c r="G23" s="42"/>
      <c r="H23" s="37"/>
      <c r="I23" s="133" t="s">
        <v>67</v>
      </c>
      <c r="J23" s="54"/>
      <c r="K23" s="47"/>
      <c r="L23" s="133" t="s">
        <v>50</v>
      </c>
      <c r="M23" s="54"/>
      <c r="N23" s="47"/>
      <c r="O23" s="133" t="s">
        <v>64</v>
      </c>
      <c r="P23" s="55"/>
    </row>
    <row r="24" spans="1:16" s="12" customFormat="1" ht="30" x14ac:dyDescent="0.25">
      <c r="A24" s="132"/>
      <c r="B24" s="130">
        <v>2.2999999999999998</v>
      </c>
      <c r="C24" s="155" t="s">
        <v>9</v>
      </c>
      <c r="D24" s="13"/>
      <c r="F24" s="133" t="s">
        <v>72</v>
      </c>
      <c r="G24" s="42"/>
      <c r="H24" s="37"/>
      <c r="I24" s="133" t="s">
        <v>67</v>
      </c>
      <c r="J24" s="54"/>
      <c r="K24" s="47"/>
      <c r="L24" s="133" t="s">
        <v>50</v>
      </c>
      <c r="M24" s="54"/>
      <c r="N24" s="47"/>
      <c r="O24" s="133" t="s">
        <v>64</v>
      </c>
      <c r="P24" s="55"/>
    </row>
    <row r="25" spans="1:16" s="12" customFormat="1" ht="45" x14ac:dyDescent="0.25">
      <c r="A25" s="132"/>
      <c r="B25" s="130">
        <v>2.4</v>
      </c>
      <c r="C25" s="155" t="s">
        <v>18</v>
      </c>
      <c r="D25" s="13"/>
      <c r="F25" s="133" t="s">
        <v>73</v>
      </c>
      <c r="G25" s="42"/>
      <c r="H25" s="37"/>
      <c r="I25" s="133" t="s">
        <v>67</v>
      </c>
      <c r="J25" s="54"/>
      <c r="K25" s="47"/>
      <c r="L25" s="133" t="s">
        <v>50</v>
      </c>
      <c r="M25" s="54"/>
      <c r="N25" s="47"/>
      <c r="O25" s="133" t="s">
        <v>64</v>
      </c>
      <c r="P25" s="55"/>
    </row>
    <row r="26" spans="1:16" s="12" customFormat="1" ht="45" x14ac:dyDescent="0.25">
      <c r="A26" s="132"/>
      <c r="B26" s="130">
        <v>2.5</v>
      </c>
      <c r="C26" s="155" t="s">
        <v>89</v>
      </c>
      <c r="D26" s="13"/>
      <c r="F26" s="133" t="s">
        <v>48</v>
      </c>
      <c r="G26" s="42"/>
      <c r="H26" s="37"/>
      <c r="I26" s="133" t="s">
        <v>67</v>
      </c>
      <c r="J26" s="54"/>
      <c r="K26" s="47"/>
      <c r="L26" s="133" t="s">
        <v>50</v>
      </c>
      <c r="M26" s="54"/>
      <c r="N26" s="47"/>
      <c r="O26" s="133" t="s">
        <v>64</v>
      </c>
      <c r="P26" s="55"/>
    </row>
    <row r="27" spans="1:16" s="12" customFormat="1" ht="30" x14ac:dyDescent="0.25">
      <c r="A27" s="132"/>
      <c r="B27" s="130" t="s">
        <v>39</v>
      </c>
      <c r="C27" s="153" t="s">
        <v>90</v>
      </c>
      <c r="D27" s="13"/>
      <c r="F27" s="133" t="s">
        <v>74</v>
      </c>
      <c r="G27" s="42"/>
      <c r="H27" s="37"/>
      <c r="I27" s="133" t="s">
        <v>67</v>
      </c>
      <c r="J27" s="54"/>
      <c r="K27" s="47"/>
      <c r="L27" s="133" t="s">
        <v>50</v>
      </c>
      <c r="M27" s="54"/>
      <c r="N27" s="47"/>
      <c r="O27" s="133" t="s">
        <v>64</v>
      </c>
      <c r="P27" s="55"/>
    </row>
    <row r="28" spans="1:16" s="12" customFormat="1" ht="30" x14ac:dyDescent="0.25">
      <c r="A28" s="132"/>
      <c r="B28" s="130" t="s">
        <v>28</v>
      </c>
      <c r="C28" s="154" t="s">
        <v>13</v>
      </c>
      <c r="D28" s="13"/>
      <c r="F28" s="133" t="s">
        <v>75</v>
      </c>
      <c r="G28" s="42"/>
      <c r="H28" s="37"/>
      <c r="I28" s="133" t="s">
        <v>67</v>
      </c>
      <c r="J28" s="54"/>
      <c r="K28" s="47"/>
      <c r="L28" s="133" t="s">
        <v>50</v>
      </c>
      <c r="M28" s="54"/>
      <c r="N28" s="47"/>
      <c r="O28" s="133" t="s">
        <v>64</v>
      </c>
      <c r="P28" s="55"/>
    </row>
    <row r="29" spans="1:16" s="12" customFormat="1" ht="30" x14ac:dyDescent="0.25">
      <c r="A29" s="132"/>
      <c r="B29" s="130" t="s">
        <v>29</v>
      </c>
      <c r="C29" s="154" t="s">
        <v>12</v>
      </c>
      <c r="D29" s="13"/>
      <c r="F29" s="133" t="s">
        <v>76</v>
      </c>
      <c r="G29" s="42"/>
      <c r="H29" s="37"/>
      <c r="I29" s="133" t="s">
        <v>67</v>
      </c>
      <c r="J29" s="54"/>
      <c r="K29" s="47"/>
      <c r="L29" s="133" t="s">
        <v>50</v>
      </c>
      <c r="M29" s="54"/>
      <c r="N29" s="47"/>
      <c r="O29" s="133" t="s">
        <v>64</v>
      </c>
      <c r="P29" s="55"/>
    </row>
    <row r="30" spans="1:16" s="12" customFormat="1" ht="30" x14ac:dyDescent="0.25">
      <c r="A30" s="132"/>
      <c r="B30" s="130" t="s">
        <v>30</v>
      </c>
      <c r="C30" s="154" t="s">
        <v>10</v>
      </c>
      <c r="D30" s="13"/>
      <c r="F30" s="133" t="s">
        <v>77</v>
      </c>
      <c r="G30" s="42"/>
      <c r="H30" s="37"/>
      <c r="I30" s="133" t="s">
        <v>67</v>
      </c>
      <c r="J30" s="54"/>
      <c r="K30" s="47"/>
      <c r="L30" s="133" t="s">
        <v>50</v>
      </c>
      <c r="M30" s="54"/>
      <c r="N30" s="47"/>
      <c r="O30" s="133" t="s">
        <v>64</v>
      </c>
      <c r="P30" s="55"/>
    </row>
    <row r="31" spans="1:16" s="12" customFormat="1" ht="30" x14ac:dyDescent="0.25">
      <c r="A31" s="132"/>
      <c r="B31" s="130" t="s">
        <v>31</v>
      </c>
      <c r="C31" s="154" t="s">
        <v>11</v>
      </c>
      <c r="D31" s="13"/>
      <c r="F31" s="133" t="s">
        <v>78</v>
      </c>
      <c r="G31" s="42"/>
      <c r="H31" s="37"/>
      <c r="I31" s="133" t="s">
        <v>67</v>
      </c>
      <c r="J31" s="54"/>
      <c r="K31" s="47"/>
      <c r="L31" s="133" t="s">
        <v>50</v>
      </c>
      <c r="M31" s="54"/>
      <c r="N31" s="47"/>
      <c r="O31" s="133" t="s">
        <v>64</v>
      </c>
      <c r="P31" s="55"/>
    </row>
    <row r="32" spans="1:16" s="12" customFormat="1" ht="30" x14ac:dyDescent="0.25">
      <c r="A32" s="132"/>
      <c r="B32" s="130">
        <v>2.6</v>
      </c>
      <c r="C32" s="155" t="s">
        <v>132</v>
      </c>
      <c r="D32" s="13"/>
      <c r="F32" s="133" t="s">
        <v>276</v>
      </c>
      <c r="G32" s="42"/>
      <c r="H32" s="37"/>
      <c r="I32" s="133" t="s">
        <v>67</v>
      </c>
      <c r="J32" s="54"/>
      <c r="K32" s="75"/>
      <c r="L32" s="133" t="s">
        <v>50</v>
      </c>
      <c r="M32" s="54"/>
      <c r="N32" s="75"/>
      <c r="O32" s="133"/>
      <c r="P32" s="55"/>
    </row>
    <row r="33" spans="1:16" s="71" customFormat="1" x14ac:dyDescent="0.25">
      <c r="A33" s="129"/>
      <c r="B33" s="128"/>
      <c r="F33" s="76"/>
      <c r="G33" s="73"/>
      <c r="H33" s="73"/>
      <c r="I33" s="76"/>
      <c r="J33" s="72"/>
      <c r="K33" s="72"/>
      <c r="L33" s="76"/>
      <c r="M33" s="72"/>
      <c r="N33" s="72"/>
      <c r="O33" s="76"/>
      <c r="P33" s="74"/>
    </row>
    <row r="34" spans="1:16" s="60" customFormat="1" x14ac:dyDescent="0.25">
      <c r="A34" s="137"/>
      <c r="B34" s="136">
        <v>3</v>
      </c>
      <c r="C34" s="58" t="s">
        <v>102</v>
      </c>
      <c r="D34" s="59"/>
      <c r="F34" s="138"/>
      <c r="G34" s="62"/>
      <c r="H34" s="63"/>
      <c r="I34" s="138"/>
      <c r="J34" s="64"/>
      <c r="K34" s="61"/>
      <c r="L34" s="138"/>
      <c r="M34" s="64"/>
      <c r="N34" s="61"/>
      <c r="O34" s="138"/>
      <c r="P34" s="65"/>
    </row>
    <row r="35" spans="1:16" s="12" customFormat="1" ht="60" x14ac:dyDescent="0.25">
      <c r="A35" s="137"/>
      <c r="B35" s="134">
        <v>3.1</v>
      </c>
      <c r="C35" s="155" t="s">
        <v>107</v>
      </c>
      <c r="D35" s="13"/>
      <c r="F35" s="133" t="s">
        <v>109</v>
      </c>
      <c r="G35" s="42"/>
      <c r="H35" s="37"/>
      <c r="I35" s="133" t="s">
        <v>59</v>
      </c>
      <c r="J35" s="54"/>
      <c r="K35" s="47"/>
      <c r="L35" s="133" t="s">
        <v>50</v>
      </c>
      <c r="M35" s="54"/>
      <c r="N35" s="47"/>
      <c r="O35" s="138" t="s">
        <v>108</v>
      </c>
      <c r="P35" s="55"/>
    </row>
    <row r="36" spans="1:16" s="12" customFormat="1" ht="90" x14ac:dyDescent="0.25">
      <c r="A36" s="132"/>
      <c r="B36" s="134">
        <v>3.2</v>
      </c>
      <c r="C36" s="215" t="s">
        <v>258</v>
      </c>
      <c r="D36" s="13"/>
      <c r="F36" s="133" t="s">
        <v>94</v>
      </c>
      <c r="G36" s="42"/>
      <c r="H36" s="37"/>
      <c r="I36" s="133" t="s">
        <v>67</v>
      </c>
      <c r="J36" s="54"/>
      <c r="K36" s="47"/>
      <c r="L36" s="133" t="s">
        <v>49</v>
      </c>
      <c r="M36" s="54"/>
      <c r="N36" s="47"/>
      <c r="O36" s="133" t="s">
        <v>110</v>
      </c>
      <c r="P36" s="55"/>
    </row>
    <row r="37" spans="1:16" s="12" customFormat="1" ht="60" x14ac:dyDescent="0.25">
      <c r="A37" s="132"/>
      <c r="B37" s="134">
        <v>3.3</v>
      </c>
      <c r="C37" s="215" t="s">
        <v>259</v>
      </c>
      <c r="D37" s="13"/>
      <c r="F37" s="133" t="s">
        <v>97</v>
      </c>
      <c r="G37" s="42"/>
      <c r="H37" s="37"/>
      <c r="I37" s="133" t="s">
        <v>59</v>
      </c>
      <c r="J37" s="54"/>
      <c r="K37" s="47"/>
      <c r="L37" s="133" t="s">
        <v>93</v>
      </c>
      <c r="M37" s="54"/>
      <c r="N37" s="47"/>
      <c r="O37" s="133" t="s">
        <v>110</v>
      </c>
      <c r="P37" s="55"/>
    </row>
    <row r="38" spans="1:16" s="12" customFormat="1" ht="75" x14ac:dyDescent="0.25">
      <c r="A38" s="132"/>
      <c r="B38" s="134">
        <v>3.4</v>
      </c>
      <c r="C38" s="156" t="s">
        <v>113</v>
      </c>
      <c r="D38" s="13"/>
      <c r="F38" s="133" t="s">
        <v>96</v>
      </c>
      <c r="G38" s="42"/>
      <c r="H38" s="37"/>
      <c r="I38" s="133" t="s">
        <v>60</v>
      </c>
      <c r="J38" s="54"/>
      <c r="K38" s="47"/>
      <c r="L38" s="133" t="s">
        <v>49</v>
      </c>
      <c r="M38" s="54"/>
      <c r="N38" s="47"/>
      <c r="O38" s="133" t="s">
        <v>64</v>
      </c>
      <c r="P38" s="55"/>
    </row>
    <row r="39" spans="1:16" s="71" customFormat="1" x14ac:dyDescent="0.25">
      <c r="A39" s="129"/>
      <c r="B39" s="128"/>
      <c r="F39" s="76"/>
      <c r="G39" s="73"/>
      <c r="H39" s="73"/>
      <c r="I39" s="76"/>
      <c r="J39" s="72"/>
      <c r="K39" s="72"/>
      <c r="L39" s="76"/>
      <c r="M39" s="72"/>
      <c r="N39" s="72"/>
      <c r="O39" s="76"/>
      <c r="P39" s="74"/>
    </row>
    <row r="40" spans="1:16" s="12" customFormat="1" ht="60" x14ac:dyDescent="0.25">
      <c r="A40" s="132"/>
      <c r="B40" s="134">
        <v>4</v>
      </c>
      <c r="C40" s="131" t="s">
        <v>95</v>
      </c>
      <c r="D40" s="13"/>
      <c r="F40" s="133" t="s">
        <v>98</v>
      </c>
      <c r="G40" s="42"/>
      <c r="H40" s="37"/>
      <c r="I40" s="133"/>
      <c r="J40" s="54"/>
      <c r="K40" s="47"/>
      <c r="L40" s="133"/>
      <c r="M40" s="54"/>
      <c r="N40" s="47"/>
      <c r="O40" s="133" t="s">
        <v>111</v>
      </c>
      <c r="P40" s="55"/>
    </row>
    <row r="41" spans="1:16" s="12" customFormat="1" ht="105" x14ac:dyDescent="0.25">
      <c r="A41" s="132"/>
      <c r="B41" s="134">
        <v>4.0999999999999996</v>
      </c>
      <c r="C41" s="155" t="s">
        <v>15</v>
      </c>
      <c r="D41" s="13"/>
      <c r="F41" s="133" t="s">
        <v>62</v>
      </c>
      <c r="G41" s="42"/>
      <c r="H41" s="37"/>
      <c r="I41" s="133" t="s">
        <v>63</v>
      </c>
      <c r="J41" s="54"/>
      <c r="K41" s="47"/>
      <c r="L41" s="133" t="s">
        <v>49</v>
      </c>
      <c r="M41" s="54"/>
      <c r="N41" s="47"/>
      <c r="O41" s="133" t="s">
        <v>64</v>
      </c>
      <c r="P41" s="55"/>
    </row>
    <row r="42" spans="1:16" s="12" customFormat="1" ht="120" x14ac:dyDescent="0.25">
      <c r="A42" s="132"/>
      <c r="B42" s="134">
        <v>4.2</v>
      </c>
      <c r="C42" s="155" t="s">
        <v>16</v>
      </c>
      <c r="D42" s="13"/>
      <c r="F42" s="133" t="s">
        <v>61</v>
      </c>
      <c r="G42" s="42"/>
      <c r="H42" s="37"/>
      <c r="I42" s="133" t="s">
        <v>63</v>
      </c>
      <c r="J42" s="54"/>
      <c r="K42" s="47"/>
      <c r="L42" s="133" t="s">
        <v>49</v>
      </c>
      <c r="M42" s="54"/>
      <c r="N42" s="47"/>
      <c r="O42" s="133" t="s">
        <v>64</v>
      </c>
      <c r="P42" s="55"/>
    </row>
    <row r="43" spans="1:16" s="12" customFormat="1" ht="75" x14ac:dyDescent="0.25">
      <c r="A43" s="132"/>
      <c r="B43" s="134">
        <v>4.3</v>
      </c>
      <c r="C43" s="155" t="s">
        <v>14</v>
      </c>
      <c r="D43" s="13"/>
      <c r="F43" s="133" t="s">
        <v>69</v>
      </c>
      <c r="G43" s="42"/>
      <c r="H43" s="37"/>
      <c r="I43" s="133" t="s">
        <v>165</v>
      </c>
      <c r="J43" s="54"/>
      <c r="K43" s="47"/>
      <c r="L43" s="133" t="s">
        <v>49</v>
      </c>
      <c r="M43" s="54"/>
      <c r="N43" s="47"/>
      <c r="O43" s="133" t="s">
        <v>64</v>
      </c>
      <c r="P43" s="55"/>
    </row>
    <row r="44" spans="1:16" s="71" customFormat="1" x14ac:dyDescent="0.25">
      <c r="A44" s="129"/>
      <c r="B44" s="128"/>
      <c r="C44" s="129"/>
      <c r="F44" s="76"/>
      <c r="G44" s="73"/>
      <c r="H44" s="73"/>
      <c r="I44" s="76"/>
      <c r="J44" s="72"/>
      <c r="K44" s="72"/>
      <c r="L44" s="76"/>
      <c r="M44" s="72"/>
      <c r="N44" s="72"/>
      <c r="O44" s="76"/>
      <c r="P44" s="74"/>
    </row>
    <row r="45" spans="1:16" s="12" customFormat="1" x14ac:dyDescent="0.25">
      <c r="A45" s="132"/>
      <c r="B45" s="134"/>
      <c r="C45" s="14"/>
      <c r="F45" s="133"/>
      <c r="G45" s="37"/>
      <c r="H45" s="37"/>
      <c r="I45" s="133"/>
      <c r="J45" s="47"/>
      <c r="K45" s="47"/>
      <c r="L45" s="133"/>
      <c r="M45" s="47"/>
      <c r="N45" s="47"/>
      <c r="O45" s="133"/>
      <c r="P45" s="57"/>
    </row>
    <row r="46" spans="1:16" s="67" customFormat="1" ht="18.75" x14ac:dyDescent="0.3">
      <c r="A46" s="139"/>
      <c r="B46" s="140"/>
      <c r="C46" s="66" t="s">
        <v>17</v>
      </c>
      <c r="F46" s="142"/>
      <c r="G46" s="69"/>
      <c r="H46" s="69"/>
      <c r="I46" s="142"/>
      <c r="J46" s="68"/>
      <c r="K46" s="68"/>
      <c r="L46" s="142"/>
      <c r="M46" s="68"/>
      <c r="N46" s="68"/>
      <c r="O46" s="142"/>
      <c r="P46" s="70"/>
    </row>
    <row r="47" spans="1:16" s="71" customFormat="1" x14ac:dyDescent="0.25">
      <c r="A47" s="129"/>
      <c r="B47" s="128"/>
      <c r="F47" s="76"/>
      <c r="G47" s="73"/>
      <c r="H47" s="73"/>
      <c r="I47" s="76"/>
      <c r="J47" s="72"/>
      <c r="K47" s="72"/>
      <c r="L47" s="76"/>
      <c r="M47" s="72"/>
      <c r="N47" s="72"/>
      <c r="O47" s="76"/>
      <c r="P47" s="74"/>
    </row>
    <row r="48" spans="1:16" s="104" customFormat="1" x14ac:dyDescent="0.25">
      <c r="A48" s="143"/>
      <c r="B48" s="144">
        <v>5</v>
      </c>
      <c r="C48" s="145" t="s">
        <v>220</v>
      </c>
      <c r="D48" s="105"/>
      <c r="F48" s="146"/>
      <c r="G48" s="107"/>
      <c r="H48" s="108"/>
      <c r="I48" s="146"/>
      <c r="J48" s="109"/>
      <c r="K48" s="106"/>
      <c r="L48" s="146"/>
      <c r="M48" s="109"/>
      <c r="N48" s="106"/>
      <c r="O48" s="110"/>
      <c r="P48" s="111"/>
    </row>
    <row r="49" spans="1:16" s="104" customFormat="1" x14ac:dyDescent="0.25">
      <c r="A49" s="143"/>
      <c r="B49" s="144">
        <v>5.0999999999999996</v>
      </c>
      <c r="C49" s="186" t="s">
        <v>225</v>
      </c>
      <c r="D49" s="105"/>
      <c r="F49" s="146"/>
      <c r="G49" s="107"/>
      <c r="H49" s="108"/>
      <c r="I49" s="146"/>
      <c r="J49" s="109"/>
      <c r="K49" s="106"/>
      <c r="L49" s="146"/>
      <c r="M49" s="109"/>
      <c r="N49" s="106"/>
      <c r="O49" s="110"/>
      <c r="P49" s="111"/>
    </row>
    <row r="50" spans="1:16" s="104" customFormat="1" x14ac:dyDescent="0.25">
      <c r="A50" s="143"/>
      <c r="B50" s="144" t="s">
        <v>176</v>
      </c>
      <c r="C50" s="187" t="s">
        <v>178</v>
      </c>
      <c r="D50" s="105"/>
      <c r="F50" s="146"/>
      <c r="G50" s="107"/>
      <c r="H50" s="108"/>
      <c r="I50" s="146"/>
      <c r="J50" s="109"/>
      <c r="K50" s="106"/>
      <c r="L50" s="146"/>
      <c r="M50" s="109"/>
      <c r="N50" s="106"/>
      <c r="O50" s="110"/>
      <c r="P50" s="111"/>
    </row>
    <row r="51" spans="1:16" s="104" customFormat="1" ht="60" x14ac:dyDescent="0.25">
      <c r="A51" s="143"/>
      <c r="B51" s="144" t="s">
        <v>179</v>
      </c>
      <c r="C51" s="188" t="s">
        <v>166</v>
      </c>
      <c r="D51" s="105"/>
      <c r="F51" s="112" t="s">
        <v>297</v>
      </c>
      <c r="G51" s="107"/>
      <c r="H51" s="108"/>
      <c r="I51" s="133" t="s">
        <v>134</v>
      </c>
      <c r="J51" s="109"/>
      <c r="K51" s="106"/>
      <c r="L51" s="133" t="s">
        <v>50</v>
      </c>
      <c r="M51" s="109"/>
      <c r="N51" s="106"/>
      <c r="O51" s="112" t="s">
        <v>156</v>
      </c>
      <c r="P51" s="111"/>
    </row>
    <row r="52" spans="1:16" s="113" customFormat="1" ht="30" x14ac:dyDescent="0.25">
      <c r="A52" s="147"/>
      <c r="B52" s="144" t="s">
        <v>180</v>
      </c>
      <c r="C52" s="188" t="s">
        <v>151</v>
      </c>
      <c r="D52" s="114"/>
      <c r="F52" s="110" t="s">
        <v>237</v>
      </c>
      <c r="G52" s="115"/>
      <c r="H52" s="116"/>
      <c r="I52" s="133" t="s">
        <v>135</v>
      </c>
      <c r="J52" s="117"/>
      <c r="K52" s="118"/>
      <c r="L52" s="133" t="s">
        <v>50</v>
      </c>
      <c r="M52" s="117"/>
      <c r="N52" s="118"/>
      <c r="O52" s="112"/>
      <c r="P52" s="119"/>
    </row>
    <row r="53" spans="1:16" s="104" customFormat="1" x14ac:dyDescent="0.25">
      <c r="A53" s="143"/>
      <c r="B53" s="144" t="s">
        <v>177</v>
      </c>
      <c r="C53" s="187" t="s">
        <v>181</v>
      </c>
      <c r="D53" s="105"/>
      <c r="F53" s="146"/>
      <c r="G53" s="107"/>
      <c r="H53" s="108"/>
      <c r="I53" s="146"/>
      <c r="J53" s="109"/>
      <c r="K53" s="106"/>
      <c r="L53" s="146"/>
      <c r="M53" s="109"/>
      <c r="N53" s="106"/>
      <c r="O53" s="110"/>
      <c r="P53" s="111"/>
    </row>
    <row r="54" spans="1:16" s="104" customFormat="1" ht="60" x14ac:dyDescent="0.25">
      <c r="A54" s="143"/>
      <c r="B54" s="144" t="s">
        <v>182</v>
      </c>
      <c r="C54" s="188" t="s">
        <v>152</v>
      </c>
      <c r="D54" s="105"/>
      <c r="F54" s="112" t="s">
        <v>298</v>
      </c>
      <c r="G54" s="107"/>
      <c r="H54" s="108"/>
      <c r="I54" s="133" t="s">
        <v>134</v>
      </c>
      <c r="J54" s="109"/>
      <c r="K54" s="106"/>
      <c r="L54" s="133" t="s">
        <v>50</v>
      </c>
      <c r="M54" s="109"/>
      <c r="N54" s="106"/>
      <c r="O54" s="112" t="s">
        <v>156</v>
      </c>
      <c r="P54" s="111"/>
    </row>
    <row r="55" spans="1:16" s="104" customFormat="1" ht="30" x14ac:dyDescent="0.25">
      <c r="A55" s="143"/>
      <c r="B55" s="144" t="s">
        <v>183</v>
      </c>
      <c r="C55" s="188" t="s">
        <v>153</v>
      </c>
      <c r="D55" s="105"/>
      <c r="F55" s="110" t="s">
        <v>238</v>
      </c>
      <c r="G55" s="107"/>
      <c r="H55" s="108"/>
      <c r="I55" s="133" t="s">
        <v>135</v>
      </c>
      <c r="J55" s="109"/>
      <c r="K55" s="106"/>
      <c r="L55" s="133" t="s">
        <v>50</v>
      </c>
      <c r="M55" s="109"/>
      <c r="N55" s="106"/>
      <c r="O55" s="112"/>
      <c r="P55" s="111"/>
    </row>
    <row r="56" spans="1:16" s="104" customFormat="1" x14ac:dyDescent="0.25">
      <c r="A56" s="143"/>
      <c r="B56" s="144">
        <v>5.2</v>
      </c>
      <c r="C56" s="186" t="s">
        <v>226</v>
      </c>
      <c r="D56" s="105"/>
      <c r="F56" s="110"/>
      <c r="G56" s="107"/>
      <c r="H56" s="108"/>
      <c r="I56" s="146"/>
      <c r="J56" s="109"/>
      <c r="K56" s="106"/>
      <c r="L56" s="146"/>
      <c r="M56" s="109"/>
      <c r="N56" s="106"/>
      <c r="O56" s="112"/>
      <c r="P56" s="111"/>
    </row>
    <row r="57" spans="1:16" s="193" customFormat="1" x14ac:dyDescent="0.25">
      <c r="A57" s="189"/>
      <c r="B57" s="190" t="s">
        <v>187</v>
      </c>
      <c r="C57" s="191" t="s">
        <v>178</v>
      </c>
      <c r="D57" s="192"/>
      <c r="F57" s="194"/>
      <c r="G57" s="195"/>
      <c r="H57" s="196"/>
      <c r="I57" s="194"/>
      <c r="J57" s="197"/>
      <c r="K57" s="198"/>
      <c r="L57" s="194"/>
      <c r="M57" s="197"/>
      <c r="N57" s="198"/>
      <c r="O57" s="199"/>
      <c r="P57" s="200"/>
    </row>
    <row r="58" spans="1:16" s="104" customFormat="1" ht="120" x14ac:dyDescent="0.25">
      <c r="A58" s="143"/>
      <c r="B58" s="144" t="s">
        <v>188</v>
      </c>
      <c r="C58" s="188" t="s">
        <v>162</v>
      </c>
      <c r="D58" s="105"/>
      <c r="F58" s="110" t="s">
        <v>240</v>
      </c>
      <c r="G58" s="107"/>
      <c r="H58" s="108"/>
      <c r="I58" s="133" t="s">
        <v>134</v>
      </c>
      <c r="J58" s="109"/>
      <c r="K58" s="106"/>
      <c r="L58" s="133" t="s">
        <v>50</v>
      </c>
      <c r="M58" s="109"/>
      <c r="N58" s="106"/>
      <c r="O58" s="112"/>
      <c r="P58" s="111"/>
    </row>
    <row r="59" spans="1:16" s="104" customFormat="1" ht="30" x14ac:dyDescent="0.25">
      <c r="A59" s="143"/>
      <c r="B59" s="144" t="s">
        <v>189</v>
      </c>
      <c r="C59" s="188" t="s">
        <v>161</v>
      </c>
      <c r="D59" s="105"/>
      <c r="F59" s="110" t="s">
        <v>241</v>
      </c>
      <c r="G59" s="107"/>
      <c r="H59" s="108"/>
      <c r="I59" s="133" t="s">
        <v>135</v>
      </c>
      <c r="J59" s="109"/>
      <c r="K59" s="106"/>
      <c r="L59" s="133" t="s">
        <v>50</v>
      </c>
      <c r="M59" s="109"/>
      <c r="N59" s="106"/>
      <c r="O59" s="112"/>
      <c r="P59" s="111"/>
    </row>
    <row r="60" spans="1:16" s="193" customFormat="1" x14ac:dyDescent="0.25">
      <c r="A60" s="189"/>
      <c r="B60" s="190" t="s">
        <v>190</v>
      </c>
      <c r="C60" s="191" t="s">
        <v>181</v>
      </c>
      <c r="D60" s="192"/>
      <c r="F60" s="194"/>
      <c r="G60" s="195"/>
      <c r="H60" s="196"/>
      <c r="I60" s="194"/>
      <c r="J60" s="197"/>
      <c r="K60" s="198"/>
      <c r="L60" s="194"/>
      <c r="M60" s="197"/>
      <c r="N60" s="198"/>
      <c r="O60" s="199"/>
      <c r="P60" s="200"/>
    </row>
    <row r="61" spans="1:16" s="104" customFormat="1" ht="120" x14ac:dyDescent="0.25">
      <c r="A61" s="143"/>
      <c r="B61" s="144" t="s">
        <v>191</v>
      </c>
      <c r="C61" s="188" t="s">
        <v>227</v>
      </c>
      <c r="D61" s="105"/>
      <c r="F61" s="110" t="s">
        <v>239</v>
      </c>
      <c r="G61" s="107"/>
      <c r="H61" s="108"/>
      <c r="I61" s="133" t="s">
        <v>134</v>
      </c>
      <c r="J61" s="109"/>
      <c r="K61" s="106"/>
      <c r="L61" s="133" t="s">
        <v>50</v>
      </c>
      <c r="M61" s="109"/>
      <c r="N61" s="106"/>
      <c r="O61" s="112"/>
      <c r="P61" s="111"/>
    </row>
    <row r="62" spans="1:16" s="104" customFormat="1" ht="30" x14ac:dyDescent="0.25">
      <c r="A62" s="143"/>
      <c r="B62" s="144" t="s">
        <v>192</v>
      </c>
      <c r="C62" s="188" t="s">
        <v>228</v>
      </c>
      <c r="D62" s="105"/>
      <c r="F62" s="110" t="s">
        <v>242</v>
      </c>
      <c r="G62" s="107"/>
      <c r="H62" s="108"/>
      <c r="I62" s="133" t="s">
        <v>135</v>
      </c>
      <c r="J62" s="109"/>
      <c r="K62" s="106"/>
      <c r="L62" s="133" t="s">
        <v>50</v>
      </c>
      <c r="M62" s="109"/>
      <c r="N62" s="106"/>
      <c r="O62" s="112"/>
      <c r="P62" s="111"/>
    </row>
    <row r="63" spans="1:16" s="104" customFormat="1" x14ac:dyDescent="0.25">
      <c r="A63" s="143"/>
      <c r="B63" s="144">
        <v>5.3</v>
      </c>
      <c r="C63" s="186" t="s">
        <v>205</v>
      </c>
      <c r="D63" s="105"/>
      <c r="F63" s="110"/>
      <c r="G63" s="107"/>
      <c r="H63" s="108"/>
      <c r="I63" s="146"/>
      <c r="J63" s="109"/>
      <c r="K63" s="106"/>
      <c r="L63" s="146"/>
      <c r="M63" s="109"/>
      <c r="N63" s="106"/>
      <c r="O63" s="112"/>
      <c r="P63" s="111"/>
    </row>
    <row r="64" spans="1:16" s="193" customFormat="1" x14ac:dyDescent="0.25">
      <c r="A64" s="189"/>
      <c r="B64" s="190" t="s">
        <v>195</v>
      </c>
      <c r="C64" s="191" t="s">
        <v>178</v>
      </c>
      <c r="D64" s="192"/>
      <c r="F64" s="194"/>
      <c r="G64" s="195"/>
      <c r="H64" s="196"/>
      <c r="I64" s="194"/>
      <c r="J64" s="197"/>
      <c r="K64" s="198"/>
      <c r="L64" s="194"/>
      <c r="M64" s="197"/>
      <c r="N64" s="198"/>
      <c r="O64" s="199"/>
      <c r="P64" s="200"/>
    </row>
    <row r="65" spans="1:16" s="104" customFormat="1" x14ac:dyDescent="0.25">
      <c r="A65" s="143"/>
      <c r="B65" s="144" t="s">
        <v>196</v>
      </c>
      <c r="C65" s="188" t="s">
        <v>230</v>
      </c>
      <c r="D65" s="105"/>
      <c r="F65" s="110" t="s">
        <v>233</v>
      </c>
      <c r="G65" s="107"/>
      <c r="H65" s="108"/>
      <c r="I65" s="133" t="s">
        <v>134</v>
      </c>
      <c r="J65" s="109"/>
      <c r="K65" s="106"/>
      <c r="L65" s="133" t="s">
        <v>50</v>
      </c>
      <c r="M65" s="109"/>
      <c r="N65" s="106"/>
      <c r="O65" s="112"/>
      <c r="P65" s="111"/>
    </row>
    <row r="66" spans="1:16" s="104" customFormat="1" ht="30" x14ac:dyDescent="0.25">
      <c r="A66" s="143"/>
      <c r="B66" s="144" t="s">
        <v>197</v>
      </c>
      <c r="C66" s="188" t="s">
        <v>229</v>
      </c>
      <c r="D66" s="105"/>
      <c r="F66" s="110" t="s">
        <v>234</v>
      </c>
      <c r="G66" s="107"/>
      <c r="H66" s="108"/>
      <c r="I66" s="133" t="s">
        <v>135</v>
      </c>
      <c r="J66" s="109"/>
      <c r="K66" s="106"/>
      <c r="L66" s="133" t="s">
        <v>50</v>
      </c>
      <c r="M66" s="109"/>
      <c r="N66" s="106"/>
      <c r="O66" s="112"/>
      <c r="P66" s="111"/>
    </row>
    <row r="67" spans="1:16" s="193" customFormat="1" x14ac:dyDescent="0.25">
      <c r="A67" s="189"/>
      <c r="B67" s="190" t="s">
        <v>198</v>
      </c>
      <c r="C67" s="191" t="s">
        <v>181</v>
      </c>
      <c r="D67" s="192"/>
      <c r="F67" s="194"/>
      <c r="G67" s="195"/>
      <c r="H67" s="196"/>
      <c r="I67" s="194"/>
      <c r="J67" s="197"/>
      <c r="K67" s="198"/>
      <c r="L67" s="194"/>
      <c r="M67" s="197"/>
      <c r="N67" s="198"/>
      <c r="O67" s="199"/>
      <c r="P67" s="200"/>
    </row>
    <row r="68" spans="1:16" s="104" customFormat="1" x14ac:dyDescent="0.25">
      <c r="A68" s="143"/>
      <c r="B68" s="144" t="s">
        <v>199</v>
      </c>
      <c r="C68" s="188" t="s">
        <v>231</v>
      </c>
      <c r="D68" s="105"/>
      <c r="F68" s="110" t="s">
        <v>235</v>
      </c>
      <c r="G68" s="107"/>
      <c r="H68" s="108"/>
      <c r="I68" s="133" t="s">
        <v>134</v>
      </c>
      <c r="J68" s="109"/>
      <c r="K68" s="106"/>
      <c r="L68" s="133" t="s">
        <v>50</v>
      </c>
      <c r="M68" s="109"/>
      <c r="N68" s="106"/>
      <c r="O68" s="112"/>
      <c r="P68" s="111"/>
    </row>
    <row r="69" spans="1:16" s="104" customFormat="1" ht="30" x14ac:dyDescent="0.25">
      <c r="A69" s="143"/>
      <c r="B69" s="144" t="s">
        <v>200</v>
      </c>
      <c r="C69" s="188" t="s">
        <v>232</v>
      </c>
      <c r="D69" s="105"/>
      <c r="F69" s="110" t="s">
        <v>236</v>
      </c>
      <c r="G69" s="107"/>
      <c r="H69" s="108"/>
      <c r="I69" s="133" t="s">
        <v>135</v>
      </c>
      <c r="J69" s="109"/>
      <c r="K69" s="106"/>
      <c r="L69" s="133" t="s">
        <v>50</v>
      </c>
      <c r="M69" s="109"/>
      <c r="N69" s="106"/>
      <c r="O69" s="112"/>
      <c r="P69" s="111"/>
    </row>
    <row r="70" spans="1:16" s="104" customFormat="1" x14ac:dyDescent="0.25">
      <c r="A70" s="143"/>
      <c r="B70" s="144">
        <v>5.4</v>
      </c>
      <c r="C70" s="186" t="s">
        <v>154</v>
      </c>
      <c r="D70" s="105"/>
      <c r="F70" s="110"/>
      <c r="G70" s="107"/>
      <c r="H70" s="108"/>
      <c r="I70" s="146"/>
      <c r="J70" s="109"/>
      <c r="K70" s="106"/>
      <c r="L70" s="146"/>
      <c r="M70" s="109"/>
      <c r="N70" s="106"/>
      <c r="O70" s="112"/>
      <c r="P70" s="111"/>
    </row>
    <row r="71" spans="1:16" s="104" customFormat="1" ht="30" x14ac:dyDescent="0.25">
      <c r="A71" s="143"/>
      <c r="B71" s="144" t="s">
        <v>203</v>
      </c>
      <c r="C71" s="157" t="s">
        <v>159</v>
      </c>
      <c r="D71" s="105"/>
      <c r="F71" s="110" t="s">
        <v>302</v>
      </c>
      <c r="G71" s="107"/>
      <c r="H71" s="108"/>
      <c r="I71" s="133" t="s">
        <v>134</v>
      </c>
      <c r="J71" s="109"/>
      <c r="K71" s="106"/>
      <c r="L71" s="133" t="s">
        <v>50</v>
      </c>
      <c r="M71" s="109"/>
      <c r="N71" s="106"/>
      <c r="O71" s="112" t="s">
        <v>157</v>
      </c>
      <c r="P71" s="111"/>
    </row>
    <row r="72" spans="1:16" s="104" customFormat="1" ht="30" x14ac:dyDescent="0.25">
      <c r="A72" s="143"/>
      <c r="B72" s="144" t="s">
        <v>204</v>
      </c>
      <c r="C72" s="157" t="s">
        <v>155</v>
      </c>
      <c r="D72" s="105"/>
      <c r="F72" s="110" t="s">
        <v>301</v>
      </c>
      <c r="G72" s="107"/>
      <c r="H72" s="108"/>
      <c r="I72" s="133" t="s">
        <v>134</v>
      </c>
      <c r="J72" s="109"/>
      <c r="K72" s="106"/>
      <c r="L72" s="133" t="s">
        <v>50</v>
      </c>
      <c r="M72" s="109"/>
      <c r="N72" s="106"/>
      <c r="O72" s="112" t="s">
        <v>158</v>
      </c>
      <c r="P72" s="111"/>
    </row>
    <row r="73" spans="1:16" s="71" customFormat="1" x14ac:dyDescent="0.25">
      <c r="A73" s="129"/>
      <c r="B73" s="128"/>
      <c r="C73" s="129"/>
      <c r="F73" s="76"/>
      <c r="G73" s="73"/>
      <c r="H73" s="73"/>
      <c r="I73" s="76"/>
      <c r="J73" s="72"/>
      <c r="K73" s="72"/>
      <c r="L73" s="76"/>
      <c r="M73" s="72"/>
      <c r="N73" s="72"/>
      <c r="O73" s="76"/>
      <c r="P73" s="74"/>
    </row>
    <row r="74" spans="1:16" s="12" customFormat="1" ht="15" customHeight="1" x14ac:dyDescent="0.25">
      <c r="A74" s="132"/>
      <c r="B74" s="134">
        <v>6</v>
      </c>
      <c r="C74" s="148" t="s">
        <v>175</v>
      </c>
      <c r="D74" s="13"/>
      <c r="F74" s="77"/>
      <c r="G74" s="42"/>
      <c r="H74" s="37"/>
      <c r="I74" s="133"/>
      <c r="J74" s="54"/>
      <c r="K74" s="75"/>
      <c r="L74" s="133"/>
      <c r="M74" s="54"/>
      <c r="N74" s="75"/>
      <c r="O74" s="77"/>
      <c r="P74" s="55"/>
    </row>
    <row r="75" spans="1:16" s="12" customFormat="1" ht="60" customHeight="1" x14ac:dyDescent="0.25">
      <c r="A75" s="132"/>
      <c r="B75" s="134">
        <v>6.1</v>
      </c>
      <c r="C75" s="215" t="s">
        <v>244</v>
      </c>
      <c r="D75" s="105"/>
      <c r="E75" s="104"/>
      <c r="F75" s="110" t="s">
        <v>245</v>
      </c>
      <c r="G75" s="42"/>
      <c r="H75" s="37"/>
      <c r="I75" s="133"/>
      <c r="J75" s="54"/>
      <c r="K75" s="75"/>
      <c r="L75" s="133"/>
      <c r="M75" s="54"/>
      <c r="N75" s="75"/>
      <c r="O75" s="149"/>
      <c r="P75" s="55"/>
    </row>
    <row r="76" spans="1:16" s="12" customFormat="1" ht="15" customHeight="1" x14ac:dyDescent="0.25">
      <c r="A76" s="132"/>
      <c r="B76" s="134">
        <v>6.2</v>
      </c>
      <c r="C76" s="186" t="s">
        <v>33</v>
      </c>
      <c r="D76" s="105"/>
      <c r="E76" s="104"/>
      <c r="F76" s="112"/>
      <c r="G76" s="42"/>
      <c r="H76" s="37"/>
      <c r="I76" s="133"/>
      <c r="J76" s="54"/>
      <c r="K76" s="75"/>
      <c r="L76" s="133"/>
      <c r="M76" s="54"/>
      <c r="N76" s="75"/>
      <c r="O76" s="77"/>
      <c r="P76" s="55"/>
    </row>
    <row r="77" spans="1:16" s="12" customFormat="1" ht="30" x14ac:dyDescent="0.25">
      <c r="A77" s="132"/>
      <c r="B77" s="134" t="s">
        <v>210</v>
      </c>
      <c r="C77" s="157" t="s">
        <v>243</v>
      </c>
      <c r="D77" s="105"/>
      <c r="E77" s="104"/>
      <c r="F77" s="110" t="s">
        <v>299</v>
      </c>
      <c r="G77" s="42"/>
      <c r="H77" s="37"/>
      <c r="I77" s="133" t="s">
        <v>134</v>
      </c>
      <c r="J77" s="54"/>
      <c r="K77" s="75"/>
      <c r="L77" s="133" t="s">
        <v>50</v>
      </c>
      <c r="M77" s="54"/>
      <c r="N77" s="75"/>
      <c r="O77" s="149" t="s">
        <v>168</v>
      </c>
      <c r="P77" s="55"/>
    </row>
    <row r="78" spans="1:16" s="12" customFormat="1" x14ac:dyDescent="0.25">
      <c r="A78" s="132"/>
      <c r="B78" s="134" t="s">
        <v>211</v>
      </c>
      <c r="C78" s="157" t="s">
        <v>246</v>
      </c>
      <c r="D78" s="105"/>
      <c r="E78" s="104"/>
      <c r="F78" s="110" t="s">
        <v>251</v>
      </c>
      <c r="G78" s="42"/>
      <c r="H78" s="37"/>
      <c r="I78" s="133" t="s">
        <v>135</v>
      </c>
      <c r="J78" s="54"/>
      <c r="K78" s="75"/>
      <c r="L78" s="133" t="s">
        <v>50</v>
      </c>
      <c r="M78" s="54"/>
      <c r="N78" s="75"/>
      <c r="O78" s="149"/>
      <c r="P78" s="55"/>
    </row>
    <row r="79" spans="1:16" s="12" customFormat="1" ht="15" customHeight="1" x14ac:dyDescent="0.25">
      <c r="A79" s="132"/>
      <c r="B79" s="134">
        <v>6.3</v>
      </c>
      <c r="C79" s="186" t="s">
        <v>34</v>
      </c>
      <c r="D79" s="105"/>
      <c r="E79" s="104"/>
      <c r="F79" s="112"/>
      <c r="G79" s="42"/>
      <c r="H79" s="37"/>
      <c r="I79" s="133"/>
      <c r="J79" s="54"/>
      <c r="K79" s="75"/>
      <c r="L79" s="133"/>
      <c r="M79" s="54"/>
      <c r="N79" s="75"/>
      <c r="O79" s="77"/>
      <c r="P79" s="55"/>
    </row>
    <row r="80" spans="1:16" s="12" customFormat="1" ht="30" x14ac:dyDescent="0.25">
      <c r="A80" s="132"/>
      <c r="B80" s="134" t="s">
        <v>212</v>
      </c>
      <c r="C80" s="157" t="s">
        <v>247</v>
      </c>
      <c r="D80" s="105"/>
      <c r="E80" s="104"/>
      <c r="F80" s="110" t="s">
        <v>300</v>
      </c>
      <c r="G80" s="42"/>
      <c r="H80" s="37"/>
      <c r="I80" s="133" t="s">
        <v>134</v>
      </c>
      <c r="J80" s="54"/>
      <c r="K80" s="75"/>
      <c r="L80" s="133" t="s">
        <v>50</v>
      </c>
      <c r="M80" s="54"/>
      <c r="N80" s="75"/>
      <c r="O80" s="149" t="s">
        <v>168</v>
      </c>
      <c r="P80" s="55"/>
    </row>
    <row r="81" spans="1:16" s="12" customFormat="1" x14ac:dyDescent="0.25">
      <c r="A81" s="132"/>
      <c r="B81" s="134" t="s">
        <v>213</v>
      </c>
      <c r="C81" s="157" t="s">
        <v>248</v>
      </c>
      <c r="D81" s="105"/>
      <c r="E81" s="104"/>
      <c r="F81" s="110" t="s">
        <v>251</v>
      </c>
      <c r="G81" s="42"/>
      <c r="H81" s="37"/>
      <c r="I81" s="133" t="s">
        <v>135</v>
      </c>
      <c r="J81" s="54"/>
      <c r="K81" s="75"/>
      <c r="L81" s="133" t="s">
        <v>50</v>
      </c>
      <c r="M81" s="54"/>
      <c r="N81" s="75"/>
      <c r="O81" s="149"/>
      <c r="P81" s="55"/>
    </row>
    <row r="82" spans="1:16" s="12" customFormat="1" ht="15" customHeight="1" x14ac:dyDescent="0.25">
      <c r="A82" s="132"/>
      <c r="B82" s="134">
        <v>6.4</v>
      </c>
      <c r="C82" s="186" t="s">
        <v>35</v>
      </c>
      <c r="D82" s="105"/>
      <c r="E82" s="104"/>
      <c r="F82" s="112"/>
      <c r="G82" s="42"/>
      <c r="H82" s="37"/>
      <c r="I82" s="133"/>
      <c r="J82" s="54"/>
      <c r="K82" s="75"/>
      <c r="L82" s="133"/>
      <c r="M82" s="54"/>
      <c r="N82" s="75"/>
      <c r="O82" s="77"/>
      <c r="P82" s="55"/>
    </row>
    <row r="83" spans="1:16" s="12" customFormat="1" ht="60" x14ac:dyDescent="0.25">
      <c r="A83" s="132"/>
      <c r="B83" s="134" t="s">
        <v>215</v>
      </c>
      <c r="C83" s="154" t="s">
        <v>249</v>
      </c>
      <c r="D83" s="13"/>
      <c r="F83" s="149" t="s">
        <v>167</v>
      </c>
      <c r="G83" s="42"/>
      <c r="H83" s="37"/>
      <c r="I83" s="133" t="s">
        <v>136</v>
      </c>
      <c r="J83" s="54"/>
      <c r="K83" s="75"/>
      <c r="L83" s="133" t="s">
        <v>50</v>
      </c>
      <c r="M83" s="54"/>
      <c r="N83" s="75"/>
      <c r="O83" s="110" t="s">
        <v>288</v>
      </c>
      <c r="P83" s="55"/>
    </row>
    <row r="84" spans="1:16" s="12" customFormat="1" x14ac:dyDescent="0.25">
      <c r="A84" s="132"/>
      <c r="B84" s="134" t="s">
        <v>216</v>
      </c>
      <c r="C84" s="154" t="s">
        <v>250</v>
      </c>
      <c r="D84" s="13"/>
      <c r="F84" s="149" t="s">
        <v>251</v>
      </c>
      <c r="G84" s="42"/>
      <c r="H84" s="37"/>
      <c r="I84" s="133" t="s">
        <v>137</v>
      </c>
      <c r="J84" s="54"/>
      <c r="K84" s="75"/>
      <c r="L84" s="133" t="s">
        <v>50</v>
      </c>
      <c r="M84" s="54"/>
      <c r="N84" s="75"/>
      <c r="O84" s="149"/>
      <c r="P84" s="55"/>
    </row>
    <row r="85" spans="1:16" s="12" customFormat="1" x14ac:dyDescent="0.25">
      <c r="A85" s="132"/>
      <c r="B85" s="134"/>
      <c r="C85" s="155"/>
      <c r="F85" s="133"/>
      <c r="G85" s="37"/>
      <c r="H85" s="37"/>
      <c r="I85" s="133"/>
      <c r="J85" s="47"/>
      <c r="K85" s="47"/>
      <c r="L85" s="133"/>
      <c r="M85" s="47"/>
      <c r="N85" s="47"/>
      <c r="O85" s="133"/>
      <c r="P85" s="57"/>
    </row>
    <row r="86" spans="1:16" s="67" customFormat="1" ht="18.75" x14ac:dyDescent="0.25">
      <c r="A86" s="139"/>
      <c r="B86" s="140"/>
      <c r="C86" s="141" t="s">
        <v>32</v>
      </c>
      <c r="F86" s="142"/>
      <c r="G86" s="69"/>
      <c r="H86" s="69"/>
      <c r="I86" s="142"/>
      <c r="J86" s="68"/>
      <c r="K86" s="68"/>
      <c r="L86" s="142"/>
      <c r="M86" s="68"/>
      <c r="N86" s="68"/>
      <c r="O86" s="142"/>
      <c r="P86" s="70"/>
    </row>
    <row r="87" spans="1:16" s="71" customFormat="1" x14ac:dyDescent="0.25">
      <c r="A87" s="129"/>
      <c r="B87" s="128"/>
      <c r="C87" s="129"/>
      <c r="F87" s="76"/>
      <c r="G87" s="73"/>
      <c r="H87" s="73"/>
      <c r="I87" s="76"/>
      <c r="J87" s="72"/>
      <c r="K87" s="72"/>
      <c r="L87" s="76"/>
      <c r="M87" s="72"/>
      <c r="N87" s="72"/>
      <c r="O87" s="76"/>
      <c r="P87" s="74"/>
    </row>
    <row r="88" spans="1:16" s="12" customFormat="1" x14ac:dyDescent="0.25">
      <c r="A88" s="132"/>
      <c r="B88" s="134">
        <v>7</v>
      </c>
      <c r="C88" s="131" t="s">
        <v>5</v>
      </c>
      <c r="D88" s="13"/>
      <c r="F88" s="133"/>
      <c r="G88" s="42"/>
      <c r="H88" s="37"/>
      <c r="I88" s="133"/>
      <c r="J88" s="54"/>
      <c r="K88" s="47"/>
      <c r="L88" s="133"/>
      <c r="M88" s="54"/>
      <c r="N88" s="47"/>
      <c r="O88" s="133"/>
      <c r="P88" s="55"/>
    </row>
    <row r="89" spans="1:16" s="12" customFormat="1" ht="120" x14ac:dyDescent="0.25">
      <c r="A89" s="132"/>
      <c r="B89" s="144">
        <v>7.1</v>
      </c>
      <c r="C89" s="215" t="s">
        <v>20</v>
      </c>
      <c r="D89" s="105"/>
      <c r="E89" s="104"/>
      <c r="F89" s="146" t="s">
        <v>80</v>
      </c>
      <c r="G89" s="107"/>
      <c r="H89" s="108"/>
      <c r="I89" s="146" t="s">
        <v>79</v>
      </c>
      <c r="J89" s="109"/>
      <c r="K89" s="106"/>
      <c r="L89" s="146" t="s">
        <v>50</v>
      </c>
      <c r="M89" s="109"/>
      <c r="N89" s="106"/>
      <c r="O89" s="110" t="s">
        <v>282</v>
      </c>
      <c r="P89" s="55"/>
    </row>
    <row r="90" spans="1:16" s="12" customFormat="1" x14ac:dyDescent="0.25">
      <c r="A90" s="132"/>
      <c r="B90" s="144">
        <v>7.2</v>
      </c>
      <c r="C90" s="215" t="s">
        <v>262</v>
      </c>
      <c r="D90" s="105"/>
      <c r="E90" s="104"/>
      <c r="F90" s="146" t="s">
        <v>269</v>
      </c>
      <c r="G90" s="107"/>
      <c r="H90" s="108"/>
      <c r="I90" s="146" t="s">
        <v>79</v>
      </c>
      <c r="J90" s="109"/>
      <c r="K90" s="106"/>
      <c r="L90" s="146" t="s">
        <v>50</v>
      </c>
      <c r="M90" s="109"/>
      <c r="N90" s="106"/>
      <c r="O90" s="110"/>
      <c r="P90" s="55"/>
    </row>
    <row r="91" spans="1:16" s="12" customFormat="1" ht="60" x14ac:dyDescent="0.25">
      <c r="A91" s="132"/>
      <c r="B91" s="144">
        <v>7.3</v>
      </c>
      <c r="C91" s="215" t="s">
        <v>36</v>
      </c>
      <c r="D91" s="105"/>
      <c r="E91" s="104"/>
      <c r="F91" s="146" t="s">
        <v>267</v>
      </c>
      <c r="G91" s="107"/>
      <c r="H91" s="108"/>
      <c r="I91" s="146" t="s">
        <v>79</v>
      </c>
      <c r="J91" s="109"/>
      <c r="K91" s="106"/>
      <c r="L91" s="146" t="s">
        <v>50</v>
      </c>
      <c r="M91" s="109"/>
      <c r="N91" s="106"/>
      <c r="O91" s="110" t="s">
        <v>283</v>
      </c>
      <c r="P91" s="55"/>
    </row>
    <row r="92" spans="1:16" s="12" customFormat="1" ht="150" x14ac:dyDescent="0.25">
      <c r="A92" s="132"/>
      <c r="B92" s="144">
        <v>7.4</v>
      </c>
      <c r="C92" s="215" t="s">
        <v>37</v>
      </c>
      <c r="D92" s="105"/>
      <c r="E92" s="104"/>
      <c r="F92" s="146" t="s">
        <v>268</v>
      </c>
      <c r="G92" s="107"/>
      <c r="H92" s="108"/>
      <c r="I92" s="146" t="s">
        <v>79</v>
      </c>
      <c r="J92" s="109"/>
      <c r="K92" s="106"/>
      <c r="L92" s="146" t="s">
        <v>50</v>
      </c>
      <c r="M92" s="109"/>
      <c r="N92" s="106"/>
      <c r="O92" s="110" t="s">
        <v>283</v>
      </c>
      <c r="P92" s="55"/>
    </row>
    <row r="93" spans="1:16" s="12" customFormat="1" x14ac:dyDescent="0.25">
      <c r="A93" s="132"/>
      <c r="B93" s="144">
        <v>7.5</v>
      </c>
      <c r="C93" s="215" t="s">
        <v>85</v>
      </c>
      <c r="D93" s="105"/>
      <c r="E93" s="104"/>
      <c r="F93" s="146"/>
      <c r="G93" s="107"/>
      <c r="H93" s="108"/>
      <c r="I93" s="146"/>
      <c r="J93" s="109"/>
      <c r="K93" s="106"/>
      <c r="L93" s="146"/>
      <c r="M93" s="109"/>
      <c r="N93" s="106"/>
      <c r="O93" s="110"/>
      <c r="P93" s="55"/>
    </row>
    <row r="94" spans="1:16" s="12" customFormat="1" ht="210" x14ac:dyDescent="0.25">
      <c r="A94" s="132"/>
      <c r="B94" s="144" t="s">
        <v>263</v>
      </c>
      <c r="C94" s="157" t="s">
        <v>87</v>
      </c>
      <c r="D94" s="105"/>
      <c r="E94" s="104"/>
      <c r="F94" s="146" t="s">
        <v>86</v>
      </c>
      <c r="G94" s="107"/>
      <c r="H94" s="108"/>
      <c r="I94" s="146" t="s">
        <v>60</v>
      </c>
      <c r="J94" s="109"/>
      <c r="K94" s="106"/>
      <c r="L94" s="146" t="s">
        <v>50</v>
      </c>
      <c r="M94" s="109"/>
      <c r="N94" s="106"/>
      <c r="O94" s="110" t="s">
        <v>284</v>
      </c>
      <c r="P94" s="55"/>
    </row>
    <row r="95" spans="1:16" s="12" customFormat="1" ht="60" x14ac:dyDescent="0.25">
      <c r="A95" s="132"/>
      <c r="B95" s="144" t="s">
        <v>264</v>
      </c>
      <c r="C95" s="157" t="s">
        <v>82</v>
      </c>
      <c r="D95" s="105"/>
      <c r="E95" s="104"/>
      <c r="F95" s="146" t="s">
        <v>84</v>
      </c>
      <c r="G95" s="107"/>
      <c r="H95" s="108"/>
      <c r="I95" s="146" t="s">
        <v>60</v>
      </c>
      <c r="J95" s="109"/>
      <c r="K95" s="106"/>
      <c r="L95" s="146" t="s">
        <v>50</v>
      </c>
      <c r="M95" s="109"/>
      <c r="N95" s="106"/>
      <c r="O95" s="110" t="s">
        <v>285</v>
      </c>
      <c r="P95" s="55"/>
    </row>
    <row r="96" spans="1:16" s="12" customFormat="1" ht="60" x14ac:dyDescent="0.25">
      <c r="A96" s="132"/>
      <c r="B96" s="144" t="s">
        <v>265</v>
      </c>
      <c r="C96" s="157" t="s">
        <v>83</v>
      </c>
      <c r="D96" s="105"/>
      <c r="E96" s="104"/>
      <c r="F96" s="146" t="s">
        <v>81</v>
      </c>
      <c r="G96" s="107"/>
      <c r="H96" s="108"/>
      <c r="I96" s="146" t="s">
        <v>60</v>
      </c>
      <c r="J96" s="109"/>
      <c r="K96" s="106"/>
      <c r="L96" s="146" t="s">
        <v>50</v>
      </c>
      <c r="M96" s="109"/>
      <c r="N96" s="106"/>
      <c r="O96" s="110" t="s">
        <v>281</v>
      </c>
      <c r="P96" s="55"/>
    </row>
    <row r="97" spans="1:16" s="12" customFormat="1" ht="60" x14ac:dyDescent="0.25">
      <c r="A97" s="132"/>
      <c r="B97" s="144" t="s">
        <v>266</v>
      </c>
      <c r="C97" s="157" t="s">
        <v>19</v>
      </c>
      <c r="D97" s="105"/>
      <c r="E97" s="104"/>
      <c r="F97" s="146" t="s">
        <v>88</v>
      </c>
      <c r="G97" s="107"/>
      <c r="H97" s="108"/>
      <c r="I97" s="146" t="s">
        <v>79</v>
      </c>
      <c r="J97" s="109"/>
      <c r="K97" s="106"/>
      <c r="L97" s="146" t="s">
        <v>50</v>
      </c>
      <c r="M97" s="109"/>
      <c r="N97" s="106"/>
      <c r="O97" s="110" t="s">
        <v>284</v>
      </c>
      <c r="P97" s="55"/>
    </row>
    <row r="98" spans="1:16" s="71" customFormat="1" x14ac:dyDescent="0.25">
      <c r="A98" s="129"/>
      <c r="B98" s="128"/>
      <c r="C98" s="129"/>
      <c r="F98" s="76"/>
      <c r="G98" s="73"/>
      <c r="H98" s="73"/>
      <c r="I98" s="76"/>
      <c r="J98" s="72"/>
      <c r="K98" s="72"/>
      <c r="L98" s="76"/>
      <c r="M98" s="72"/>
      <c r="N98" s="72"/>
      <c r="O98" s="76"/>
      <c r="P98" s="74"/>
    </row>
    <row r="99" spans="1:16" s="12" customFormat="1" x14ac:dyDescent="0.25">
      <c r="A99" s="132"/>
      <c r="B99" s="134">
        <v>8</v>
      </c>
      <c r="C99" s="131" t="s">
        <v>104</v>
      </c>
      <c r="D99" s="13"/>
      <c r="F99" s="133"/>
      <c r="G99" s="42"/>
      <c r="H99" s="37"/>
      <c r="I99" s="133"/>
      <c r="J99" s="54"/>
      <c r="K99" s="47"/>
      <c r="L99" s="133"/>
      <c r="M99" s="54"/>
      <c r="N99" s="47"/>
      <c r="O99" s="133"/>
      <c r="P99" s="55"/>
    </row>
    <row r="100" spans="1:16" s="12" customFormat="1" ht="75" x14ac:dyDescent="0.25">
      <c r="A100" s="132"/>
      <c r="B100" s="134">
        <v>8.1</v>
      </c>
      <c r="C100" s="215" t="s">
        <v>274</v>
      </c>
      <c r="D100" s="105"/>
      <c r="E100" s="104"/>
      <c r="F100" s="146" t="s">
        <v>291</v>
      </c>
      <c r="G100" s="107"/>
      <c r="H100" s="108"/>
      <c r="I100" s="146" t="s">
        <v>271</v>
      </c>
      <c r="J100" s="54"/>
      <c r="K100" s="47"/>
      <c r="L100" s="133" t="s">
        <v>50</v>
      </c>
      <c r="M100" s="54"/>
      <c r="N100" s="47"/>
      <c r="O100" s="110" t="s">
        <v>290</v>
      </c>
      <c r="P100" s="55"/>
    </row>
    <row r="101" spans="1:16" s="12" customFormat="1" ht="90" x14ac:dyDescent="0.25">
      <c r="A101" s="132"/>
      <c r="B101" s="134">
        <v>8.1999999999999993</v>
      </c>
      <c r="C101" s="215" t="s">
        <v>294</v>
      </c>
      <c r="D101" s="105"/>
      <c r="E101" s="104"/>
      <c r="F101" s="146" t="s">
        <v>292</v>
      </c>
      <c r="G101" s="107"/>
      <c r="H101" s="108"/>
      <c r="I101" s="146" t="s">
        <v>271</v>
      </c>
      <c r="J101" s="54"/>
      <c r="K101" s="47"/>
      <c r="L101" s="133" t="s">
        <v>50</v>
      </c>
      <c r="M101" s="54"/>
      <c r="N101" s="47"/>
      <c r="O101" s="110" t="s">
        <v>289</v>
      </c>
      <c r="P101" s="55"/>
    </row>
    <row r="102" spans="1:16" s="71" customFormat="1" x14ac:dyDescent="0.25">
      <c r="A102" s="129"/>
      <c r="B102" s="128"/>
      <c r="C102" s="129"/>
      <c r="F102" s="76"/>
      <c r="G102" s="73"/>
      <c r="H102" s="73"/>
      <c r="I102" s="76"/>
      <c r="J102" s="72"/>
      <c r="K102" s="72"/>
      <c r="L102" s="76"/>
      <c r="M102" s="72"/>
      <c r="N102" s="72"/>
      <c r="O102" s="76"/>
      <c r="P102" s="74"/>
    </row>
    <row r="103" spans="1:16" s="12" customFormat="1" x14ac:dyDescent="0.25">
      <c r="A103" s="132"/>
      <c r="B103" s="134">
        <v>9</v>
      </c>
      <c r="C103" s="131" t="s">
        <v>91</v>
      </c>
      <c r="D103" s="13"/>
      <c r="F103" s="133"/>
      <c r="G103" s="42"/>
      <c r="H103" s="37"/>
      <c r="I103" s="133"/>
      <c r="J103" s="54"/>
      <c r="K103" s="47"/>
      <c r="L103" s="133"/>
      <c r="M103" s="54"/>
      <c r="N103" s="47"/>
      <c r="O103" s="133"/>
      <c r="P103" s="55"/>
    </row>
    <row r="104" spans="1:16" s="12" customFormat="1" ht="75" x14ac:dyDescent="0.25">
      <c r="A104" s="132"/>
      <c r="B104" s="216">
        <v>9.1</v>
      </c>
      <c r="C104" s="215" t="s">
        <v>296</v>
      </c>
      <c r="D104" s="105"/>
      <c r="E104" s="104"/>
      <c r="F104" s="146" t="s">
        <v>303</v>
      </c>
      <c r="G104" s="107"/>
      <c r="H104" s="108"/>
      <c r="I104" s="146" t="s">
        <v>134</v>
      </c>
      <c r="J104" s="109"/>
      <c r="K104" s="106"/>
      <c r="L104" s="146" t="s">
        <v>50</v>
      </c>
      <c r="M104" s="109"/>
      <c r="N104" s="106"/>
      <c r="O104" s="110" t="s">
        <v>290</v>
      </c>
      <c r="P104" s="55"/>
    </row>
    <row r="105" spans="1:16" s="12" customFormat="1" ht="75" x14ac:dyDescent="0.25">
      <c r="A105" s="132"/>
      <c r="B105" s="144">
        <v>9.1999999999999993</v>
      </c>
      <c r="C105" s="215" t="s">
        <v>270</v>
      </c>
      <c r="D105" s="105"/>
      <c r="E105" s="104"/>
      <c r="F105" s="146" t="s">
        <v>293</v>
      </c>
      <c r="G105" s="107"/>
      <c r="H105" s="108"/>
      <c r="I105" s="146" t="s">
        <v>60</v>
      </c>
      <c r="J105" s="109"/>
      <c r="K105" s="106"/>
      <c r="L105" s="146" t="s">
        <v>50</v>
      </c>
      <c r="M105" s="109"/>
      <c r="N105" s="106"/>
      <c r="O105" s="110" t="s">
        <v>290</v>
      </c>
      <c r="P105" s="55"/>
    </row>
    <row r="106" spans="1:16" s="71" customFormat="1" x14ac:dyDescent="0.25">
      <c r="A106" s="129"/>
      <c r="B106" s="128"/>
      <c r="F106" s="76"/>
      <c r="G106" s="73"/>
      <c r="H106" s="73"/>
      <c r="I106" s="76"/>
      <c r="J106" s="72"/>
      <c r="K106" s="72"/>
      <c r="L106" s="76"/>
      <c r="M106" s="72"/>
      <c r="N106" s="72"/>
      <c r="O106" s="76"/>
      <c r="P106" s="74"/>
    </row>
    <row r="107" spans="1:16" x14ac:dyDescent="0.25">
      <c r="C107" s="17"/>
    </row>
    <row r="108" spans="1:16" x14ac:dyDescent="0.25">
      <c r="C108" s="17"/>
    </row>
    <row r="109" spans="1:16" x14ac:dyDescent="0.25">
      <c r="C109" s="17"/>
    </row>
    <row r="110" spans="1:16" x14ac:dyDescent="0.25">
      <c r="C110" s="17"/>
    </row>
  </sheetData>
  <mergeCells count="1">
    <mergeCell ref="C1:P1"/>
  </mergeCells>
  <pageMargins left="0.7" right="0.7" top="0.75" bottom="0.75" header="0.3" footer="0.3"/>
  <pageSetup paperSize="3"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ummaryBelow="0"/>
  </sheetPr>
  <dimension ref="A1:Q175"/>
  <sheetViews>
    <sheetView showGridLines="0" tabSelected="1" zoomScale="85" zoomScaleNormal="85" workbookViewId="0">
      <pane ySplit="16" topLeftCell="A89" activePane="bottomLeft" state="frozen"/>
      <selection pane="bottomLeft" activeCell="P55" sqref="P55"/>
    </sheetView>
  </sheetViews>
  <sheetFormatPr defaultRowHeight="15" outlineLevelRow="1" x14ac:dyDescent="0.25"/>
  <cols>
    <col min="1" max="1" width="10.42578125" style="29" customWidth="1"/>
    <col min="2" max="2" width="29" style="18" customWidth="1"/>
    <col min="3" max="3" width="52" style="18" customWidth="1"/>
    <col min="4" max="5" width="2.140625" style="18" customWidth="1"/>
    <col min="6" max="6" width="12.85546875" style="18" customWidth="1"/>
    <col min="7" max="8" width="2.140625" style="18" customWidth="1"/>
    <col min="9" max="9" width="18.42578125" style="18" customWidth="1"/>
    <col min="10" max="11" width="2.140625" style="18" customWidth="1"/>
    <col min="12" max="12" width="17.5703125" style="18" customWidth="1"/>
    <col min="13" max="15" width="2.140625" style="18" customWidth="1"/>
    <col min="16" max="16" width="56.85546875" style="29" customWidth="1"/>
    <col min="17" max="17" width="4.7109375" style="18" customWidth="1"/>
    <col min="18" max="16384" width="9.140625" style="18"/>
  </cols>
  <sheetData>
    <row r="1" spans="1:17" customFormat="1" ht="28.5" x14ac:dyDescent="0.25">
      <c r="A1" s="23"/>
      <c r="B1" s="18"/>
      <c r="C1" s="280" t="s">
        <v>306</v>
      </c>
      <c r="D1" s="280"/>
      <c r="E1" s="280"/>
      <c r="F1" s="280"/>
      <c r="G1" s="280"/>
      <c r="H1" s="280"/>
      <c r="I1" s="280"/>
      <c r="J1" s="280"/>
      <c r="K1" s="280"/>
      <c r="L1" s="280"/>
      <c r="M1" s="280"/>
      <c r="N1" s="280"/>
      <c r="O1" s="280"/>
      <c r="P1" s="280"/>
    </row>
    <row r="2" spans="1:17" customFormat="1" ht="15" customHeight="1" outlineLevel="1" x14ac:dyDescent="0.25">
      <c r="A2" s="23"/>
      <c r="B2" s="124"/>
      <c r="C2" s="286" t="s">
        <v>307</v>
      </c>
      <c r="D2" s="286"/>
      <c r="E2" s="286"/>
      <c r="F2" s="286"/>
      <c r="G2" s="286"/>
      <c r="H2" s="286"/>
      <c r="I2" s="286"/>
      <c r="J2" s="286"/>
      <c r="K2" s="286"/>
      <c r="L2" s="286"/>
      <c r="M2" s="286"/>
      <c r="N2" s="286"/>
      <c r="O2" s="286"/>
      <c r="P2" s="286"/>
    </row>
    <row r="3" spans="1:17" customFormat="1" ht="35.25" customHeight="1" outlineLevel="1" x14ac:dyDescent="0.25">
      <c r="A3" s="23"/>
      <c r="B3" s="124"/>
      <c r="C3" s="286"/>
      <c r="D3" s="286"/>
      <c r="E3" s="286"/>
      <c r="F3" s="286"/>
      <c r="G3" s="286"/>
      <c r="H3" s="286"/>
      <c r="I3" s="286"/>
      <c r="J3" s="286"/>
      <c r="K3" s="286"/>
      <c r="L3" s="286"/>
      <c r="M3" s="286"/>
      <c r="N3" s="286"/>
      <c r="O3" s="286"/>
      <c r="P3" s="286"/>
    </row>
    <row r="4" spans="1:17" customFormat="1" outlineLevel="1" collapsed="1" x14ac:dyDescent="0.25">
      <c r="A4" s="23"/>
      <c r="B4" s="8" t="s">
        <v>21</v>
      </c>
      <c r="C4" s="87" t="s">
        <v>310</v>
      </c>
      <c r="D4" s="1"/>
      <c r="E4" s="1"/>
      <c r="F4" s="1"/>
      <c r="G4" s="3"/>
      <c r="H4" s="3"/>
      <c r="I4" s="3"/>
      <c r="J4" s="3"/>
      <c r="K4" s="3"/>
      <c r="L4" s="3"/>
      <c r="M4" s="3"/>
      <c r="N4" s="3"/>
      <c r="O4" s="3"/>
      <c r="P4" s="23"/>
    </row>
    <row r="5" spans="1:17" customFormat="1" outlineLevel="1" x14ac:dyDescent="0.25">
      <c r="A5" s="23"/>
      <c r="B5" s="8" t="s">
        <v>38</v>
      </c>
      <c r="C5" s="87" t="s">
        <v>311</v>
      </c>
      <c r="D5" s="1"/>
      <c r="E5" s="1"/>
      <c r="F5" s="1"/>
      <c r="G5" s="3"/>
      <c r="H5" s="3"/>
      <c r="I5" s="3"/>
      <c r="J5" s="3"/>
      <c r="K5" s="3"/>
      <c r="L5" s="3"/>
      <c r="M5" s="3"/>
      <c r="N5" s="3"/>
      <c r="O5" s="3"/>
      <c r="P5" s="23"/>
    </row>
    <row r="6" spans="1:17" customFormat="1" outlineLevel="1" x14ac:dyDescent="0.25">
      <c r="A6" s="23"/>
      <c r="B6" s="8" t="s">
        <v>3</v>
      </c>
      <c r="C6" s="87" t="s">
        <v>312</v>
      </c>
      <c r="D6" s="1"/>
      <c r="E6" s="1"/>
      <c r="F6" s="1"/>
      <c r="G6" s="3"/>
      <c r="H6" s="3"/>
      <c r="I6" s="3"/>
      <c r="J6" s="3"/>
      <c r="K6" s="3"/>
      <c r="L6" s="3"/>
      <c r="M6" s="3"/>
      <c r="N6" s="3"/>
      <c r="O6" s="3"/>
      <c r="P6" s="23"/>
    </row>
    <row r="7" spans="1:17" customFormat="1" outlineLevel="1" x14ac:dyDescent="0.25">
      <c r="A7" s="23"/>
      <c r="B7" s="8" t="s">
        <v>4</v>
      </c>
      <c r="C7" s="87" t="s">
        <v>313</v>
      </c>
      <c r="D7" s="1"/>
      <c r="E7" s="1"/>
      <c r="F7" s="1"/>
      <c r="G7" s="3"/>
      <c r="H7" s="3"/>
      <c r="I7" s="3"/>
      <c r="J7" s="3"/>
      <c r="K7" s="3"/>
      <c r="L7" s="3"/>
      <c r="M7" s="3"/>
      <c r="N7" s="3"/>
      <c r="O7" s="3"/>
      <c r="P7" s="23"/>
    </row>
    <row r="8" spans="1:17" customFormat="1" outlineLevel="1" x14ac:dyDescent="0.25">
      <c r="A8" s="23"/>
      <c r="B8" s="8" t="s">
        <v>100</v>
      </c>
      <c r="C8" s="87"/>
      <c r="D8" s="1"/>
      <c r="E8" s="1"/>
      <c r="F8" s="1"/>
      <c r="G8" s="3"/>
      <c r="H8" s="3"/>
      <c r="I8" s="3"/>
      <c r="J8" s="3"/>
      <c r="K8" s="3"/>
      <c r="L8" s="3"/>
      <c r="M8" s="3"/>
      <c r="N8" s="3"/>
      <c r="O8" s="3"/>
      <c r="P8" s="23"/>
    </row>
    <row r="9" spans="1:17" customFormat="1" outlineLevel="1" x14ac:dyDescent="0.25">
      <c r="A9" s="23"/>
      <c r="B9" s="8" t="s">
        <v>46</v>
      </c>
      <c r="C9" s="87" t="s">
        <v>314</v>
      </c>
      <c r="D9" s="1"/>
      <c r="E9" s="1"/>
      <c r="F9" s="1"/>
      <c r="G9" s="3"/>
      <c r="H9" s="3"/>
      <c r="I9" s="3"/>
      <c r="J9" s="3"/>
      <c r="K9" s="3"/>
      <c r="L9" s="3"/>
      <c r="M9" s="3"/>
      <c r="N9" s="3"/>
      <c r="O9" s="3"/>
      <c r="P9" s="23"/>
    </row>
    <row r="10" spans="1:17" customFormat="1" outlineLevel="1" x14ac:dyDescent="0.25">
      <c r="A10" s="23"/>
      <c r="B10" s="8" t="s">
        <v>2</v>
      </c>
      <c r="C10" s="264">
        <v>43361</v>
      </c>
      <c r="D10" s="1"/>
      <c r="E10" s="1"/>
      <c r="F10" s="1"/>
      <c r="G10" s="3"/>
      <c r="H10" s="3"/>
      <c r="I10" s="3"/>
      <c r="J10" s="3"/>
      <c r="K10" s="3"/>
      <c r="L10" s="3"/>
      <c r="M10" s="3"/>
      <c r="N10" s="3"/>
      <c r="O10" s="3"/>
      <c r="P10" s="23"/>
    </row>
    <row r="11" spans="1:17" customFormat="1" x14ac:dyDescent="0.25">
      <c r="A11" s="23"/>
      <c r="P11" s="23"/>
    </row>
    <row r="12" spans="1:17" s="4" customFormat="1" ht="6" customHeight="1" x14ac:dyDescent="0.25">
      <c r="A12" s="24"/>
      <c r="D12" s="5"/>
      <c r="G12" s="5"/>
      <c r="J12" s="5"/>
      <c r="M12" s="5"/>
      <c r="P12" s="79"/>
    </row>
    <row r="13" spans="1:17" s="84" customFormat="1" x14ac:dyDescent="0.25">
      <c r="A13" s="86"/>
      <c r="D13" s="9"/>
      <c r="F13" s="84" t="s">
        <v>99</v>
      </c>
      <c r="G13" s="9"/>
      <c r="I13" s="84" t="s">
        <v>1</v>
      </c>
      <c r="J13" s="9"/>
      <c r="L13" s="84" t="s">
        <v>0</v>
      </c>
      <c r="M13" s="9"/>
    </row>
    <row r="14" spans="1:17" s="19" customFormat="1" x14ac:dyDescent="0.25">
      <c r="A14" s="21" t="s">
        <v>22</v>
      </c>
      <c r="B14" s="281" t="s">
        <v>305</v>
      </c>
      <c r="C14" s="282"/>
      <c r="D14" s="9"/>
      <c r="F14" s="21">
        <v>2005</v>
      </c>
      <c r="G14" s="9"/>
      <c r="H14" s="78"/>
      <c r="I14" s="85">
        <v>2016</v>
      </c>
      <c r="J14" s="9"/>
      <c r="K14" s="78"/>
      <c r="L14" s="21">
        <v>2017</v>
      </c>
      <c r="M14" s="9"/>
      <c r="P14" s="81" t="s">
        <v>105</v>
      </c>
      <c r="Q14" s="82"/>
    </row>
    <row r="15" spans="1:17" s="90" customFormat="1" x14ac:dyDescent="0.25">
      <c r="A15" s="88"/>
      <c r="B15" s="88"/>
      <c r="C15" s="88"/>
      <c r="D15" s="89"/>
      <c r="F15" s="91"/>
      <c r="G15" s="89"/>
      <c r="I15" s="91"/>
      <c r="J15" s="89"/>
      <c r="L15" s="91"/>
      <c r="M15" s="89"/>
    </row>
    <row r="16" spans="1:17" s="6" customFormat="1" ht="6" customHeight="1" x14ac:dyDescent="0.25">
      <c r="A16" s="25"/>
      <c r="D16" s="7"/>
      <c r="G16" s="7"/>
      <c r="J16" s="7"/>
      <c r="M16" s="7"/>
      <c r="P16" s="80"/>
    </row>
    <row r="17" spans="1:16" customFormat="1" ht="18.75" x14ac:dyDescent="0.3">
      <c r="A17" s="23"/>
      <c r="P17" s="287"/>
    </row>
    <row r="18" spans="1:16" s="16" customFormat="1" ht="18.75" x14ac:dyDescent="0.3">
      <c r="A18" s="26"/>
      <c r="B18" s="15" t="s">
        <v>257</v>
      </c>
      <c r="P18" s="26"/>
    </row>
    <row r="19" spans="1:16" customFormat="1" x14ac:dyDescent="0.25">
      <c r="A19" s="23"/>
      <c r="D19" s="2"/>
      <c r="G19" s="2"/>
      <c r="J19" s="2"/>
      <c r="M19" s="2"/>
      <c r="P19" s="23"/>
    </row>
    <row r="20" spans="1:16" customFormat="1" x14ac:dyDescent="0.25">
      <c r="A20" s="1">
        <v>1</v>
      </c>
      <c r="B20" s="20" t="s">
        <v>260</v>
      </c>
      <c r="D20" s="2"/>
      <c r="G20" s="2"/>
      <c r="J20" s="2"/>
      <c r="M20" s="2"/>
      <c r="P20" s="87" t="s">
        <v>106</v>
      </c>
    </row>
    <row r="21" spans="1:16" customFormat="1" x14ac:dyDescent="0.25">
      <c r="A21" s="27">
        <v>1.1000000000000001</v>
      </c>
      <c r="B21" s="10" t="s">
        <v>7</v>
      </c>
      <c r="D21" s="2"/>
      <c r="F21" s="243">
        <v>1712</v>
      </c>
      <c r="G21" s="159"/>
      <c r="H21" s="158"/>
      <c r="I21" s="220">
        <v>1672.2</v>
      </c>
      <c r="J21" s="159"/>
      <c r="K21" s="158"/>
      <c r="L21" s="158">
        <v>1672.2</v>
      </c>
      <c r="M21" s="159"/>
      <c r="N21" s="158"/>
      <c r="P21" s="23"/>
    </row>
    <row r="22" spans="1:16" customFormat="1" x14ac:dyDescent="0.25">
      <c r="A22" s="27">
        <v>1.2</v>
      </c>
      <c r="B22" s="10" t="s">
        <v>8</v>
      </c>
      <c r="D22" s="2"/>
      <c r="F22" s="243">
        <v>3318</v>
      </c>
      <c r="G22" s="159"/>
      <c r="H22" s="158"/>
      <c r="I22" s="220">
        <v>3109</v>
      </c>
      <c r="J22" s="159"/>
      <c r="K22" s="158"/>
      <c r="L22" s="158">
        <v>3109</v>
      </c>
      <c r="M22" s="159"/>
      <c r="N22" s="158"/>
      <c r="P22" s="23"/>
    </row>
    <row r="23" spans="1:16" customFormat="1" x14ac:dyDescent="0.25">
      <c r="A23" s="27">
        <v>1.3</v>
      </c>
      <c r="B23" s="10" t="s">
        <v>9</v>
      </c>
      <c r="D23" s="2"/>
      <c r="F23" s="243">
        <v>1107</v>
      </c>
      <c r="G23" s="159"/>
      <c r="H23" s="158"/>
      <c r="I23" s="239">
        <v>1145.6669999999999</v>
      </c>
      <c r="J23" s="159"/>
      <c r="K23" s="158"/>
      <c r="L23" s="158">
        <v>1145.6669999999999</v>
      </c>
      <c r="M23" s="159"/>
      <c r="N23" s="158"/>
      <c r="P23" s="23"/>
    </row>
    <row r="24" spans="1:16" customFormat="1" x14ac:dyDescent="0.25">
      <c r="A24" s="27">
        <v>1.4</v>
      </c>
      <c r="B24" s="10" t="s">
        <v>18</v>
      </c>
      <c r="D24" s="2"/>
      <c r="F24" s="243">
        <v>70</v>
      </c>
      <c r="G24" s="159"/>
      <c r="H24" s="158"/>
      <c r="I24" s="220">
        <v>70</v>
      </c>
      <c r="J24" s="159"/>
      <c r="K24" s="158"/>
      <c r="L24" s="158">
        <v>70</v>
      </c>
      <c r="M24" s="159"/>
      <c r="N24" s="158"/>
      <c r="P24" s="23"/>
    </row>
    <row r="25" spans="1:16" customFormat="1" x14ac:dyDescent="0.25">
      <c r="A25" s="27">
        <v>1.5</v>
      </c>
      <c r="B25" s="10" t="s">
        <v>89</v>
      </c>
      <c r="D25" s="2"/>
      <c r="F25" s="243">
        <v>5.7149999999999999</v>
      </c>
      <c r="G25" s="159"/>
      <c r="H25" s="158"/>
      <c r="I25" s="241">
        <v>227.01499999999999</v>
      </c>
      <c r="J25" s="159"/>
      <c r="K25" s="158"/>
      <c r="L25" s="158">
        <v>227.01499999999999</v>
      </c>
      <c r="M25" s="159"/>
      <c r="N25" s="158"/>
      <c r="P25" s="23"/>
    </row>
    <row r="26" spans="1:16" customFormat="1" x14ac:dyDescent="0.25">
      <c r="A26" s="27" t="s">
        <v>23</v>
      </c>
      <c r="B26" s="11" t="s">
        <v>90</v>
      </c>
      <c r="D26" s="2"/>
      <c r="F26" s="242"/>
      <c r="G26" s="159"/>
      <c r="H26" s="158"/>
      <c r="I26" s="220"/>
      <c r="J26" s="159"/>
      <c r="K26" s="158"/>
      <c r="L26" s="158"/>
      <c r="M26" s="159"/>
      <c r="N26" s="158"/>
      <c r="P26" s="23"/>
    </row>
    <row r="27" spans="1:16" customFormat="1" x14ac:dyDescent="0.25">
      <c r="A27" s="27" t="s">
        <v>24</v>
      </c>
      <c r="B27" s="11" t="s">
        <v>13</v>
      </c>
      <c r="D27" s="2"/>
      <c r="F27" s="242"/>
      <c r="G27" s="159"/>
      <c r="H27" s="158"/>
      <c r="I27" s="220"/>
      <c r="J27" s="159"/>
      <c r="K27" s="158"/>
      <c r="L27" s="158"/>
      <c r="M27" s="159"/>
      <c r="N27" s="158"/>
      <c r="P27" s="23"/>
    </row>
    <row r="28" spans="1:16" customFormat="1" x14ac:dyDescent="0.25">
      <c r="A28" s="27" t="s">
        <v>25</v>
      </c>
      <c r="B28" s="11" t="s">
        <v>12</v>
      </c>
      <c r="D28" s="2"/>
      <c r="F28" s="242"/>
      <c r="G28" s="159"/>
      <c r="H28" s="158"/>
      <c r="I28" s="220"/>
      <c r="J28" s="159"/>
      <c r="K28" s="158"/>
      <c r="L28" s="158"/>
      <c r="M28" s="159"/>
      <c r="N28" s="158"/>
      <c r="P28" s="23"/>
    </row>
    <row r="29" spans="1:16" customFormat="1" x14ac:dyDescent="0.25">
      <c r="A29" s="27" t="s">
        <v>26</v>
      </c>
      <c r="B29" s="11" t="s">
        <v>10</v>
      </c>
      <c r="D29" s="2"/>
      <c r="F29" s="242">
        <v>6</v>
      </c>
      <c r="G29" s="159"/>
      <c r="H29" s="158"/>
      <c r="I29" s="220">
        <v>227</v>
      </c>
      <c r="J29" s="159"/>
      <c r="K29" s="158"/>
      <c r="L29" s="158">
        <v>227</v>
      </c>
      <c r="M29" s="159"/>
      <c r="N29" s="158"/>
      <c r="P29" s="23"/>
    </row>
    <row r="30" spans="1:16" customFormat="1" x14ac:dyDescent="0.25">
      <c r="A30" s="27" t="s">
        <v>27</v>
      </c>
      <c r="B30" s="11" t="s">
        <v>11</v>
      </c>
      <c r="D30" s="2"/>
      <c r="F30" s="158"/>
      <c r="G30" s="159"/>
      <c r="H30" s="158"/>
      <c r="I30" s="220"/>
      <c r="J30" s="159"/>
      <c r="K30" s="158"/>
      <c r="L30" s="158"/>
      <c r="M30" s="159"/>
      <c r="N30" s="158"/>
      <c r="P30" s="23"/>
    </row>
    <row r="31" spans="1:16" customFormat="1" x14ac:dyDescent="0.25">
      <c r="A31" s="27">
        <v>1.6</v>
      </c>
      <c r="B31" s="10" t="s">
        <v>132</v>
      </c>
      <c r="D31" s="2"/>
      <c r="F31" s="158"/>
      <c r="G31" s="159"/>
      <c r="H31" s="158"/>
      <c r="I31" s="158"/>
      <c r="J31" s="159"/>
      <c r="K31" s="158"/>
      <c r="L31" s="158"/>
      <c r="M31" s="159"/>
      <c r="N31" s="158"/>
      <c r="P31" s="23"/>
    </row>
    <row r="32" spans="1:16" customFormat="1" x14ac:dyDescent="0.25">
      <c r="A32" s="23"/>
      <c r="D32" s="2"/>
      <c r="F32" s="158"/>
      <c r="G32" s="159"/>
      <c r="H32" s="158"/>
      <c r="I32" s="158"/>
      <c r="J32" s="159"/>
      <c r="K32" s="158"/>
      <c r="L32" s="158"/>
      <c r="M32" s="159"/>
      <c r="N32" s="158"/>
      <c r="P32" s="23"/>
    </row>
    <row r="33" spans="1:16" s="202" customFormat="1" ht="18.75" x14ac:dyDescent="0.3">
      <c r="A33" s="201" t="s">
        <v>261</v>
      </c>
      <c r="B33" s="201"/>
      <c r="E33" s="203"/>
      <c r="F33" s="203"/>
      <c r="G33" s="203"/>
      <c r="H33" s="203"/>
      <c r="I33" s="203"/>
      <c r="J33" s="203"/>
      <c r="K33" s="203"/>
      <c r="L33" s="203"/>
      <c r="M33" s="203"/>
      <c r="N33" s="203"/>
      <c r="P33" s="204"/>
    </row>
    <row r="34" spans="1:16" customFormat="1" outlineLevel="1" x14ac:dyDescent="0.25">
      <c r="A34" s="1">
        <v>2</v>
      </c>
      <c r="B34" s="20" t="s">
        <v>44</v>
      </c>
      <c r="D34" s="2"/>
      <c r="F34" s="158"/>
      <c r="G34" s="159"/>
      <c r="H34" s="158"/>
      <c r="I34" s="158"/>
      <c r="J34" s="159"/>
      <c r="K34" s="158"/>
      <c r="L34" s="158"/>
      <c r="M34" s="159"/>
      <c r="N34" s="158"/>
      <c r="P34" s="23"/>
    </row>
    <row r="35" spans="1:16" customFormat="1" outlineLevel="1" x14ac:dyDescent="0.25">
      <c r="A35" s="27">
        <v>2.1</v>
      </c>
      <c r="B35" s="10" t="s">
        <v>7</v>
      </c>
      <c r="D35" s="2"/>
      <c r="F35" s="246">
        <v>13060080</v>
      </c>
      <c r="G35" s="159"/>
      <c r="H35" s="158"/>
      <c r="I35" s="222">
        <v>6687000</v>
      </c>
      <c r="J35" s="159"/>
      <c r="K35" s="158"/>
      <c r="L35" s="158">
        <v>7140000</v>
      </c>
      <c r="M35" s="159"/>
      <c r="N35" s="158"/>
      <c r="P35" s="23"/>
    </row>
    <row r="36" spans="1:16" customFormat="1" outlineLevel="1" x14ac:dyDescent="0.25">
      <c r="A36" s="27">
        <v>2.2000000000000002</v>
      </c>
      <c r="B36" s="10" t="s">
        <v>8</v>
      </c>
      <c r="D36" s="2"/>
      <c r="F36" s="244">
        <v>3348673</v>
      </c>
      <c r="G36" s="159"/>
      <c r="H36" s="158"/>
      <c r="I36" s="222">
        <v>8269662</v>
      </c>
      <c r="J36" s="159"/>
      <c r="K36" s="158"/>
      <c r="L36" s="158">
        <f>7917000-292</f>
        <v>7916708</v>
      </c>
      <c r="M36" s="159"/>
      <c r="N36" s="158"/>
      <c r="P36" s="23"/>
    </row>
    <row r="37" spans="1:16" customFormat="1" outlineLevel="1" x14ac:dyDescent="0.25">
      <c r="A37" s="27">
        <v>2.2999999999999998</v>
      </c>
      <c r="B37" s="10" t="s">
        <v>9</v>
      </c>
      <c r="D37" s="2"/>
      <c r="F37" s="244">
        <v>7508820</v>
      </c>
      <c r="G37" s="159"/>
      <c r="H37" s="158"/>
      <c r="I37" s="222">
        <v>9384000</v>
      </c>
      <c r="J37" s="159"/>
      <c r="K37" s="158"/>
      <c r="L37" s="158">
        <v>9410000</v>
      </c>
      <c r="M37" s="159"/>
      <c r="N37" s="158"/>
      <c r="P37" s="23"/>
    </row>
    <row r="38" spans="1:16" customFormat="1" outlineLevel="1" x14ac:dyDescent="0.25">
      <c r="A38" s="27">
        <v>2.4</v>
      </c>
      <c r="B38" s="10" t="s">
        <v>18</v>
      </c>
      <c r="D38" s="2"/>
      <c r="F38" s="245">
        <v>719</v>
      </c>
      <c r="G38" s="159"/>
      <c r="H38" s="158"/>
      <c r="I38" s="222">
        <v>338</v>
      </c>
      <c r="J38" s="159"/>
      <c r="K38" s="158"/>
      <c r="L38" s="254">
        <v>292</v>
      </c>
      <c r="M38" s="159"/>
      <c r="N38" s="158"/>
      <c r="P38" s="23"/>
    </row>
    <row r="39" spans="1:16" customFormat="1" outlineLevel="1" x14ac:dyDescent="0.25">
      <c r="A39" s="27">
        <v>2.5</v>
      </c>
      <c r="B39" s="10" t="s">
        <v>89</v>
      </c>
      <c r="D39" s="2"/>
      <c r="F39" s="244">
        <v>20601</v>
      </c>
      <c r="G39" s="159"/>
      <c r="H39" s="158"/>
      <c r="I39" s="222">
        <v>508000</v>
      </c>
      <c r="J39" s="159"/>
      <c r="K39" s="158"/>
      <c r="L39" s="158">
        <v>567000</v>
      </c>
      <c r="M39" s="159"/>
      <c r="N39" s="158"/>
      <c r="P39" s="23"/>
    </row>
    <row r="40" spans="1:16" customFormat="1" outlineLevel="1" x14ac:dyDescent="0.25">
      <c r="A40" s="27" t="s">
        <v>39</v>
      </c>
      <c r="B40" s="11" t="s">
        <v>90</v>
      </c>
      <c r="D40" s="2"/>
      <c r="F40" s="158"/>
      <c r="G40" s="159"/>
      <c r="H40" s="158"/>
      <c r="I40" s="221"/>
      <c r="J40" s="159"/>
      <c r="K40" s="158"/>
      <c r="L40" s="158"/>
      <c r="M40" s="159"/>
      <c r="N40" s="158"/>
      <c r="P40" s="23"/>
    </row>
    <row r="41" spans="1:16" customFormat="1" outlineLevel="1" x14ac:dyDescent="0.25">
      <c r="A41" s="27" t="s">
        <v>28</v>
      </c>
      <c r="B41" s="11" t="s">
        <v>13</v>
      </c>
      <c r="D41" s="2"/>
      <c r="F41" s="158"/>
      <c r="G41" s="159"/>
      <c r="H41" s="158"/>
      <c r="I41" s="221"/>
      <c r="J41" s="159"/>
      <c r="K41" s="158"/>
      <c r="L41" s="158"/>
      <c r="M41" s="159"/>
      <c r="N41" s="158"/>
      <c r="P41" s="23"/>
    </row>
    <row r="42" spans="1:16" customFormat="1" outlineLevel="1" x14ac:dyDescent="0.25">
      <c r="A42" s="27" t="s">
        <v>29</v>
      </c>
      <c r="B42" s="11" t="s">
        <v>12</v>
      </c>
      <c r="D42" s="2"/>
      <c r="F42" s="158"/>
      <c r="G42" s="159"/>
      <c r="H42" s="158"/>
      <c r="I42" s="221"/>
      <c r="J42" s="159"/>
      <c r="K42" s="158"/>
      <c r="L42" s="158"/>
      <c r="M42" s="159"/>
      <c r="N42" s="158"/>
      <c r="P42" s="23"/>
    </row>
    <row r="43" spans="1:16" customFormat="1" outlineLevel="1" x14ac:dyDescent="0.25">
      <c r="A43" s="27" t="s">
        <v>30</v>
      </c>
      <c r="B43" s="11" t="s">
        <v>10</v>
      </c>
      <c r="D43" s="2"/>
      <c r="F43" s="158">
        <v>20601</v>
      </c>
      <c r="G43" s="159"/>
      <c r="H43" s="158"/>
      <c r="I43" s="222">
        <v>508000</v>
      </c>
      <c r="J43" s="159"/>
      <c r="K43" s="158"/>
      <c r="L43" s="158">
        <v>567000</v>
      </c>
      <c r="M43" s="159"/>
      <c r="N43" s="158"/>
      <c r="P43" s="23"/>
    </row>
    <row r="44" spans="1:16" customFormat="1" outlineLevel="1" x14ac:dyDescent="0.25">
      <c r="A44" s="27" t="s">
        <v>31</v>
      </c>
      <c r="B44" s="11" t="s">
        <v>11</v>
      </c>
      <c r="D44" s="2"/>
      <c r="F44" s="158"/>
      <c r="G44" s="159"/>
      <c r="H44" s="158"/>
      <c r="I44" s="221"/>
      <c r="J44" s="159"/>
      <c r="K44" s="158"/>
      <c r="L44" s="158"/>
      <c r="M44" s="159"/>
      <c r="N44" s="158"/>
      <c r="P44" s="23"/>
    </row>
    <row r="45" spans="1:16" customFormat="1" outlineLevel="1" x14ac:dyDescent="0.25">
      <c r="A45" s="27">
        <v>2.6</v>
      </c>
      <c r="B45" s="10" t="s">
        <v>132</v>
      </c>
      <c r="D45" s="2"/>
      <c r="F45" s="158"/>
      <c r="G45" s="159"/>
      <c r="H45" s="158"/>
      <c r="I45" s="158"/>
      <c r="J45" s="159"/>
      <c r="K45" s="158"/>
      <c r="L45" s="158"/>
      <c r="M45" s="159"/>
      <c r="N45" s="158"/>
      <c r="P45" s="23"/>
    </row>
    <row r="46" spans="1:16" customFormat="1" x14ac:dyDescent="0.25">
      <c r="A46" s="23"/>
      <c r="D46" s="2"/>
      <c r="F46" s="158"/>
      <c r="G46" s="159"/>
      <c r="H46" s="158"/>
      <c r="I46" s="158"/>
      <c r="J46" s="159"/>
      <c r="K46" s="158"/>
      <c r="L46" s="158"/>
      <c r="M46" s="159"/>
      <c r="N46" s="158"/>
      <c r="P46" s="23"/>
    </row>
    <row r="47" spans="1:16" customFormat="1" outlineLevel="1" x14ac:dyDescent="0.25">
      <c r="A47" s="23"/>
      <c r="D47" s="2"/>
      <c r="F47" s="158"/>
      <c r="G47" s="159"/>
      <c r="H47" s="158"/>
      <c r="I47" s="158"/>
      <c r="J47" s="159"/>
      <c r="K47" s="158"/>
      <c r="L47" s="158"/>
      <c r="M47" s="159"/>
      <c r="N47" s="158"/>
      <c r="P47" s="23"/>
    </row>
    <row r="48" spans="1:16" customFormat="1" outlineLevel="1" x14ac:dyDescent="0.25">
      <c r="A48" s="1" t="s">
        <v>147</v>
      </c>
      <c r="B48" s="20" t="s">
        <v>45</v>
      </c>
      <c r="D48" s="2"/>
      <c r="F48" s="158"/>
      <c r="G48" s="159"/>
      <c r="H48" s="158"/>
      <c r="I48" s="158"/>
      <c r="J48" s="159"/>
      <c r="K48" s="158"/>
      <c r="L48" s="158"/>
      <c r="M48" s="159"/>
      <c r="N48" s="158"/>
      <c r="P48" s="87"/>
    </row>
    <row r="49" spans="1:16" customFormat="1" outlineLevel="1" x14ac:dyDescent="0.25">
      <c r="A49" s="27" t="s">
        <v>148</v>
      </c>
      <c r="B49" s="10" t="s">
        <v>316</v>
      </c>
      <c r="D49" s="2"/>
      <c r="F49" s="158">
        <v>25706687</v>
      </c>
      <c r="G49" s="159"/>
      <c r="H49" s="158"/>
      <c r="I49" s="158">
        <v>8346000</v>
      </c>
      <c r="J49" s="159"/>
      <c r="K49" s="158"/>
      <c r="L49" s="273">
        <v>7725000</v>
      </c>
      <c r="M49" s="159"/>
      <c r="N49" s="158"/>
      <c r="P49" s="23"/>
    </row>
    <row r="50" spans="1:16" customFormat="1" outlineLevel="1" x14ac:dyDescent="0.25">
      <c r="A50" s="27" t="s">
        <v>149</v>
      </c>
      <c r="B50" s="10" t="s">
        <v>317</v>
      </c>
      <c r="D50" s="2"/>
      <c r="F50" s="158" t="s">
        <v>315</v>
      </c>
      <c r="G50" s="159"/>
      <c r="H50" s="158"/>
      <c r="I50" s="158">
        <v>1825000</v>
      </c>
      <c r="J50" s="159"/>
      <c r="K50" s="158"/>
      <c r="L50" s="158">
        <v>1897000</v>
      </c>
      <c r="M50" s="159"/>
      <c r="N50" s="158"/>
      <c r="P50" s="23"/>
    </row>
    <row r="51" spans="1:16" customFormat="1" x14ac:dyDescent="0.25">
      <c r="A51" s="23"/>
      <c r="D51" s="2"/>
      <c r="F51" s="158"/>
      <c r="G51" s="159"/>
      <c r="H51" s="158"/>
      <c r="I51" s="158"/>
      <c r="J51" s="159"/>
      <c r="K51" s="158"/>
      <c r="L51" s="158"/>
      <c r="M51" s="159"/>
      <c r="N51" s="158"/>
      <c r="P51" s="23"/>
    </row>
    <row r="52" spans="1:16" customFormat="1" collapsed="1" x14ac:dyDescent="0.25">
      <c r="A52" s="1">
        <v>3</v>
      </c>
      <c r="B52" s="20" t="s">
        <v>102</v>
      </c>
      <c r="D52" s="2"/>
      <c r="F52" s="158"/>
      <c r="G52" s="159"/>
      <c r="H52" s="158"/>
      <c r="I52" s="158"/>
      <c r="J52" s="159"/>
      <c r="K52" s="158"/>
      <c r="L52" s="158"/>
      <c r="M52" s="159"/>
      <c r="N52" s="158"/>
      <c r="P52" s="23"/>
    </row>
    <row r="53" spans="1:16" customFormat="1" x14ac:dyDescent="0.25">
      <c r="A53" s="23">
        <v>3.1</v>
      </c>
      <c r="B53" s="10" t="s">
        <v>101</v>
      </c>
      <c r="D53" s="2"/>
      <c r="F53" s="249">
        <v>633532</v>
      </c>
      <c r="G53" s="161"/>
      <c r="H53" s="160"/>
      <c r="I53" s="219">
        <v>1275472000</v>
      </c>
      <c r="J53" s="161"/>
      <c r="K53" s="160"/>
      <c r="L53" s="160">
        <v>1381930000</v>
      </c>
      <c r="M53" s="161"/>
      <c r="N53" s="160"/>
      <c r="P53" s="265"/>
    </row>
    <row r="54" spans="1:16" customFormat="1" x14ac:dyDescent="0.25">
      <c r="A54" s="23">
        <v>3.2</v>
      </c>
      <c r="B54" s="10" t="s">
        <v>258</v>
      </c>
      <c r="D54" s="2"/>
      <c r="F54" s="250">
        <v>24319</v>
      </c>
      <c r="G54" s="159"/>
      <c r="H54" s="158"/>
      <c r="I54" s="223">
        <v>572768</v>
      </c>
      <c r="J54" s="159"/>
      <c r="K54" s="158"/>
      <c r="L54" s="158">
        <v>627348</v>
      </c>
      <c r="M54" s="159"/>
      <c r="N54" s="158"/>
      <c r="P54" s="23"/>
    </row>
    <row r="55" spans="1:16" customFormat="1" x14ac:dyDescent="0.25">
      <c r="A55" s="23">
        <v>3.3</v>
      </c>
      <c r="B55" s="10" t="s">
        <v>259</v>
      </c>
      <c r="D55" s="2"/>
      <c r="F55" s="251">
        <v>3176118</v>
      </c>
      <c r="G55" s="161"/>
      <c r="H55" s="160"/>
      <c r="I55" s="248">
        <v>70629269</v>
      </c>
      <c r="J55" s="161"/>
      <c r="K55" s="160"/>
      <c r="L55" s="288">
        <v>65300000</v>
      </c>
      <c r="M55" s="161"/>
      <c r="N55" s="160"/>
      <c r="P55" s="23"/>
    </row>
    <row r="56" spans="1:16" customFormat="1" x14ac:dyDescent="0.25">
      <c r="A56" s="23">
        <v>3.4</v>
      </c>
      <c r="B56" s="30" t="s">
        <v>113</v>
      </c>
      <c r="D56" s="2"/>
      <c r="F56" s="252">
        <v>9.6765796774408931E-4</v>
      </c>
      <c r="G56" s="159"/>
      <c r="H56" s="158"/>
      <c r="I56" s="247">
        <v>0.98499999999999999</v>
      </c>
      <c r="J56" s="159"/>
      <c r="K56" s="158"/>
      <c r="L56" s="270">
        <v>0.99</v>
      </c>
      <c r="M56" s="159"/>
      <c r="N56" s="158"/>
      <c r="P56" s="23"/>
    </row>
    <row r="57" spans="1:16" customFormat="1" x14ac:dyDescent="0.25">
      <c r="A57" s="23"/>
      <c r="D57" s="2"/>
      <c r="F57" s="158"/>
      <c r="G57" s="159"/>
      <c r="H57" s="158"/>
      <c r="I57" s="158"/>
      <c r="J57" s="159"/>
      <c r="K57" s="158"/>
      <c r="L57" s="158"/>
      <c r="M57" s="159"/>
      <c r="N57" s="158"/>
      <c r="P57" s="23"/>
    </row>
    <row r="58" spans="1:16" customFormat="1" x14ac:dyDescent="0.25">
      <c r="A58" s="1">
        <v>4</v>
      </c>
      <c r="B58" s="20" t="s">
        <v>95</v>
      </c>
      <c r="D58" s="2"/>
      <c r="F58" s="158"/>
      <c r="G58" s="159"/>
      <c r="H58" s="158"/>
      <c r="I58" s="158"/>
      <c r="J58" s="159"/>
      <c r="K58" s="158"/>
      <c r="L58" s="158"/>
      <c r="M58" s="159"/>
      <c r="N58" s="158"/>
      <c r="P58" s="23"/>
    </row>
    <row r="59" spans="1:16" customFormat="1" x14ac:dyDescent="0.25">
      <c r="A59" s="23">
        <v>4.0999999999999996</v>
      </c>
      <c r="B59" s="10" t="s">
        <v>15</v>
      </c>
      <c r="D59" s="2"/>
      <c r="F59" s="253">
        <v>113003</v>
      </c>
      <c r="G59" s="159"/>
      <c r="H59" s="158"/>
      <c r="I59" s="224">
        <v>131697</v>
      </c>
      <c r="J59" s="159"/>
      <c r="K59" s="158"/>
      <c r="L59" s="224">
        <v>133961</v>
      </c>
      <c r="M59" s="159"/>
      <c r="N59" s="254"/>
      <c r="P59" s="265"/>
    </row>
    <row r="60" spans="1:16" customFormat="1" x14ac:dyDescent="0.25">
      <c r="A60" s="23">
        <v>4.2</v>
      </c>
      <c r="B60" s="10" t="s">
        <v>16</v>
      </c>
      <c r="D60" s="2"/>
      <c r="F60" s="253"/>
      <c r="G60" s="159"/>
      <c r="H60" s="158"/>
      <c r="I60" s="224"/>
      <c r="J60" s="159"/>
      <c r="K60" s="158"/>
      <c r="L60" s="158"/>
      <c r="M60" s="159"/>
      <c r="N60" s="254"/>
      <c r="P60" s="23"/>
    </row>
    <row r="61" spans="1:16" customFormat="1" x14ac:dyDescent="0.25">
      <c r="A61" s="23">
        <v>4.3</v>
      </c>
      <c r="B61" s="10" t="s">
        <v>14</v>
      </c>
      <c r="D61" s="2"/>
      <c r="F61" s="253">
        <v>920420</v>
      </c>
      <c r="G61" s="159"/>
      <c r="H61" s="158"/>
      <c r="I61" s="224">
        <v>1061814</v>
      </c>
      <c r="J61" s="159"/>
      <c r="K61" s="158"/>
      <c r="L61" s="158">
        <v>1080665</v>
      </c>
      <c r="M61" s="159"/>
      <c r="N61" s="254"/>
      <c r="P61" s="265"/>
    </row>
    <row r="62" spans="1:16" s="12" customFormat="1" x14ac:dyDescent="0.25">
      <c r="A62" s="28"/>
      <c r="D62" s="13"/>
      <c r="G62" s="13"/>
      <c r="J62" s="13"/>
      <c r="M62" s="13"/>
      <c r="P62" s="28"/>
    </row>
    <row r="63" spans="1:16" x14ac:dyDescent="0.25">
      <c r="B63" s="17"/>
    </row>
    <row r="64" spans="1:16" s="16" customFormat="1" ht="18.75" x14ac:dyDescent="0.3">
      <c r="A64" s="26"/>
      <c r="B64" s="15" t="s">
        <v>17</v>
      </c>
      <c r="P64" s="26"/>
    </row>
    <row r="65" spans="1:16" customFormat="1" x14ac:dyDescent="0.25">
      <c r="A65" s="23"/>
      <c r="D65" s="2"/>
      <c r="G65" s="2"/>
      <c r="J65" s="2"/>
      <c r="M65" s="2"/>
      <c r="P65" s="23"/>
    </row>
    <row r="66" spans="1:16" s="94" customFormat="1" x14ac:dyDescent="0.25">
      <c r="A66" s="93">
        <v>5</v>
      </c>
      <c r="B66" s="93" t="s">
        <v>220</v>
      </c>
      <c r="D66" s="95"/>
      <c r="E66" s="162"/>
      <c r="F66" s="162"/>
      <c r="G66" s="163"/>
      <c r="H66" s="162"/>
      <c r="I66" s="162"/>
      <c r="J66" s="163"/>
      <c r="K66" s="162"/>
      <c r="L66" s="162"/>
      <c r="M66" s="163"/>
      <c r="N66" s="162"/>
      <c r="P66" s="96" t="s">
        <v>112</v>
      </c>
    </row>
    <row r="67" spans="1:16" s="94" customFormat="1" x14ac:dyDescent="0.25">
      <c r="A67" s="93"/>
      <c r="B67" s="211" t="s">
        <v>272</v>
      </c>
      <c r="C67" s="212"/>
      <c r="D67" s="95"/>
      <c r="E67" s="162"/>
      <c r="F67" s="162"/>
      <c r="G67" s="163"/>
      <c r="H67" s="162"/>
      <c r="I67" s="162"/>
      <c r="J67" s="163"/>
      <c r="K67" s="162"/>
      <c r="L67" s="162"/>
      <c r="M67" s="163"/>
      <c r="N67" s="162"/>
      <c r="P67" s="96"/>
    </row>
    <row r="68" spans="1:16" s="94" customFormat="1" x14ac:dyDescent="0.25">
      <c r="A68" s="93"/>
      <c r="B68" s="218" t="s">
        <v>277</v>
      </c>
      <c r="C68" s="213"/>
      <c r="D68" s="95"/>
      <c r="E68" s="162"/>
      <c r="F68" s="162"/>
      <c r="G68" s="163"/>
      <c r="H68" s="162"/>
      <c r="I68" s="162"/>
      <c r="J68" s="163"/>
      <c r="K68" s="162"/>
      <c r="L68" s="162"/>
      <c r="M68" s="163"/>
      <c r="N68" s="162"/>
      <c r="P68" s="96"/>
    </row>
    <row r="69" spans="1:16" s="94" customFormat="1" x14ac:dyDescent="0.25">
      <c r="A69" s="93"/>
      <c r="B69" s="210"/>
      <c r="D69" s="95"/>
      <c r="E69" s="162"/>
      <c r="F69" s="162"/>
      <c r="G69" s="163"/>
      <c r="H69" s="162"/>
      <c r="I69" s="162"/>
      <c r="J69" s="163"/>
      <c r="K69" s="162"/>
      <c r="L69" s="162"/>
      <c r="M69" s="163"/>
      <c r="N69" s="162"/>
      <c r="P69" s="96"/>
    </row>
    <row r="70" spans="1:16" s="181" customFormat="1" x14ac:dyDescent="0.25">
      <c r="A70" s="93">
        <v>5.0999999999999996</v>
      </c>
      <c r="B70" s="180" t="s">
        <v>219</v>
      </c>
      <c r="D70" s="182"/>
      <c r="E70" s="183"/>
      <c r="F70" s="183"/>
      <c r="G70" s="184"/>
      <c r="H70" s="183"/>
      <c r="I70" s="183"/>
      <c r="J70" s="184"/>
      <c r="K70" s="183"/>
      <c r="L70" s="183"/>
      <c r="M70" s="184"/>
      <c r="N70" s="183"/>
      <c r="P70" s="93"/>
    </row>
    <row r="71" spans="1:16" s="94" customFormat="1" x14ac:dyDescent="0.25">
      <c r="A71" s="92" t="s">
        <v>176</v>
      </c>
      <c r="B71" s="178" t="s">
        <v>178</v>
      </c>
      <c r="D71" s="95"/>
      <c r="E71" s="162"/>
      <c r="F71" s="162"/>
      <c r="G71" s="163"/>
      <c r="H71" s="162"/>
      <c r="I71" s="225"/>
      <c r="J71" s="163"/>
      <c r="K71" s="162"/>
      <c r="L71" s="162"/>
      <c r="M71" s="163"/>
      <c r="N71" s="162"/>
      <c r="P71" s="92"/>
    </row>
    <row r="72" spans="1:16" s="94" customFormat="1" x14ac:dyDescent="0.25">
      <c r="A72" s="92" t="s">
        <v>179</v>
      </c>
      <c r="B72" s="179" t="s">
        <v>221</v>
      </c>
      <c r="D72" s="95"/>
      <c r="E72" s="162"/>
      <c r="F72" s="254">
        <v>16557440.65421403</v>
      </c>
      <c r="G72" s="163"/>
      <c r="H72" s="162"/>
      <c r="I72" s="226">
        <v>10011310.82793</v>
      </c>
      <c r="J72" s="163"/>
      <c r="K72" s="162"/>
      <c r="L72" s="162">
        <f>11828773.4478706*0.907185</f>
        <v>10730885.840306489</v>
      </c>
      <c r="M72" s="163"/>
      <c r="N72" s="162"/>
      <c r="P72" s="92"/>
    </row>
    <row r="73" spans="1:16" s="94" customFormat="1" x14ac:dyDescent="0.25">
      <c r="A73" s="92" t="s">
        <v>180</v>
      </c>
      <c r="B73" s="179" t="s">
        <v>114</v>
      </c>
      <c r="D73" s="95"/>
      <c r="E73" s="169"/>
      <c r="F73" s="255">
        <v>0.69165439914928528</v>
      </c>
      <c r="G73" s="170"/>
      <c r="H73" s="169"/>
      <c r="I73" s="227">
        <v>0.4028858637341543</v>
      </c>
      <c r="J73" s="170"/>
      <c r="K73" s="169"/>
      <c r="L73" s="169">
        <f>L72/SUM(L35:L39)</f>
        <v>0.42865246625814846</v>
      </c>
      <c r="M73" s="170"/>
      <c r="N73" s="169"/>
      <c r="P73" s="92"/>
    </row>
    <row r="74" spans="1:16" s="94" customFormat="1" x14ac:dyDescent="0.25">
      <c r="A74" s="92" t="s">
        <v>177</v>
      </c>
      <c r="B74" s="178" t="s">
        <v>181</v>
      </c>
      <c r="D74" s="95"/>
      <c r="E74" s="162"/>
      <c r="F74" s="254"/>
      <c r="G74" s="163"/>
      <c r="H74" s="162"/>
      <c r="I74" s="226"/>
      <c r="J74" s="163"/>
      <c r="K74" s="162"/>
      <c r="L74" s="162"/>
      <c r="M74" s="163"/>
      <c r="N74" s="162"/>
      <c r="P74" s="92"/>
    </row>
    <row r="75" spans="1:16" s="94" customFormat="1" x14ac:dyDescent="0.25">
      <c r="A75" s="92" t="s">
        <v>182</v>
      </c>
      <c r="B75" s="179" t="s">
        <v>222</v>
      </c>
      <c r="D75" s="95"/>
      <c r="E75" s="162"/>
      <c r="F75" s="254">
        <v>16661530.70225016</v>
      </c>
      <c r="G75" s="163"/>
      <c r="H75" s="162"/>
      <c r="I75" s="228">
        <v>10065272</v>
      </c>
      <c r="J75" s="163"/>
      <c r="K75" s="162"/>
      <c r="L75" s="162">
        <v>10802588.494195843</v>
      </c>
      <c r="M75" s="163"/>
      <c r="N75" s="162"/>
      <c r="P75" s="92"/>
    </row>
    <row r="76" spans="1:16" s="94" customFormat="1" x14ac:dyDescent="0.25">
      <c r="A76" s="92" t="s">
        <v>183</v>
      </c>
      <c r="B76" s="179" t="s">
        <v>184</v>
      </c>
      <c r="D76" s="95"/>
      <c r="E76" s="169"/>
      <c r="F76" s="255">
        <v>0.69600255543354328</v>
      </c>
      <c r="G76" s="170"/>
      <c r="H76" s="169"/>
      <c r="I76" s="227">
        <v>0.40505742685822366</v>
      </c>
      <c r="J76" s="170"/>
      <c r="K76" s="169"/>
      <c r="L76" s="169">
        <f>L75/SUM(L35:L39)</f>
        <v>0.43151667708699543</v>
      </c>
      <c r="M76" s="170"/>
      <c r="N76" s="169"/>
      <c r="P76" s="92"/>
    </row>
    <row r="77" spans="1:16" s="94" customFormat="1" x14ac:dyDescent="0.25">
      <c r="A77" s="92"/>
      <c r="B77" s="97"/>
      <c r="D77" s="95"/>
      <c r="E77" s="162"/>
      <c r="F77" s="254"/>
      <c r="G77" s="163"/>
      <c r="H77" s="162"/>
      <c r="I77" s="162"/>
      <c r="J77" s="163"/>
      <c r="K77" s="162"/>
      <c r="L77" s="162"/>
      <c r="M77" s="163"/>
      <c r="N77" s="162"/>
      <c r="P77" s="92"/>
    </row>
    <row r="78" spans="1:16" s="181" customFormat="1" x14ac:dyDescent="0.25">
      <c r="A78" s="93">
        <v>5.2</v>
      </c>
      <c r="B78" s="180" t="s">
        <v>252</v>
      </c>
      <c r="D78" s="182"/>
      <c r="E78" s="183"/>
      <c r="F78" s="256"/>
      <c r="G78" s="184"/>
      <c r="H78" s="183"/>
      <c r="I78" s="183"/>
      <c r="J78" s="184"/>
      <c r="K78" s="183"/>
      <c r="L78" s="183"/>
      <c r="M78" s="184"/>
      <c r="N78" s="183"/>
      <c r="P78" s="93"/>
    </row>
    <row r="79" spans="1:16" s="94" customFormat="1" x14ac:dyDescent="0.25">
      <c r="A79" s="92" t="s">
        <v>187</v>
      </c>
      <c r="B79" s="178" t="s">
        <v>178</v>
      </c>
      <c r="D79" s="95"/>
      <c r="E79" s="162"/>
      <c r="F79" s="254"/>
      <c r="G79" s="163"/>
      <c r="H79" s="162"/>
      <c r="I79" s="226"/>
      <c r="J79" s="163"/>
      <c r="K79" s="162"/>
      <c r="L79" s="162"/>
      <c r="M79" s="163"/>
      <c r="N79" s="162"/>
      <c r="P79" s="92"/>
    </row>
    <row r="80" spans="1:16" s="94" customFormat="1" x14ac:dyDescent="0.25">
      <c r="A80" s="229"/>
      <c r="B80" s="179" t="s">
        <v>223</v>
      </c>
      <c r="D80" s="95"/>
      <c r="E80" s="162"/>
      <c r="F80" s="254">
        <v>13443038.835671296</v>
      </c>
      <c r="G80" s="163"/>
      <c r="H80" s="162"/>
      <c r="I80" s="231">
        <v>3410087.6650271006</v>
      </c>
      <c r="J80" s="163"/>
      <c r="K80" s="162"/>
      <c r="L80" s="162">
        <v>3047690.6780828005</v>
      </c>
      <c r="M80" s="163"/>
      <c r="N80" s="162"/>
      <c r="P80" s="92"/>
    </row>
    <row r="81" spans="1:16" s="94" customFormat="1" x14ac:dyDescent="0.25">
      <c r="A81" s="230"/>
      <c r="B81" s="179" t="s">
        <v>185</v>
      </c>
      <c r="D81" s="95"/>
      <c r="E81" s="169"/>
      <c r="F81" s="255">
        <v>0.5229393751000001</v>
      </c>
      <c r="G81" s="170"/>
      <c r="H81" s="169"/>
      <c r="I81" s="232">
        <v>0.40858407869379876</v>
      </c>
      <c r="J81" s="170"/>
      <c r="K81" s="169"/>
      <c r="L81" s="169">
        <f>L80/7725000</f>
        <v>0.3945230651239871</v>
      </c>
      <c r="M81" s="170"/>
      <c r="N81" s="169"/>
      <c r="P81" s="92"/>
    </row>
    <row r="82" spans="1:16" s="94" customFormat="1" x14ac:dyDescent="0.25">
      <c r="A82" s="229"/>
      <c r="B82" s="178" t="s">
        <v>181</v>
      </c>
      <c r="D82" s="95"/>
      <c r="E82" s="162"/>
      <c r="F82" s="254"/>
      <c r="G82" s="163"/>
      <c r="H82" s="162"/>
      <c r="J82" s="163"/>
      <c r="K82" s="162"/>
      <c r="M82" s="163"/>
      <c r="N82" s="162"/>
      <c r="P82" s="92"/>
    </row>
    <row r="83" spans="1:16" s="94" customFormat="1" x14ac:dyDescent="0.25">
      <c r="A83" s="230"/>
      <c r="B83" s="179" t="s">
        <v>224</v>
      </c>
      <c r="D83" s="95"/>
      <c r="E83" s="162"/>
      <c r="F83" s="254">
        <v>13500979.197080985</v>
      </c>
      <c r="G83" s="163"/>
      <c r="H83" s="162"/>
      <c r="I83" s="231">
        <v>3424785.3620408224</v>
      </c>
      <c r="J83" s="163"/>
      <c r="K83" s="162"/>
      <c r="L83" s="162">
        <v>3060826.4207903561</v>
      </c>
      <c r="M83" s="163"/>
      <c r="N83" s="162"/>
      <c r="P83" s="92"/>
    </row>
    <row r="84" spans="1:16" s="94" customFormat="1" x14ac:dyDescent="0.25">
      <c r="A84" s="92" t="s">
        <v>192</v>
      </c>
      <c r="B84" s="179" t="s">
        <v>186</v>
      </c>
      <c r="D84" s="95"/>
      <c r="E84" s="169"/>
      <c r="F84" s="255">
        <v>0.52519327741770006</v>
      </c>
      <c r="G84" s="170"/>
      <c r="H84" s="169"/>
      <c r="I84" s="232">
        <v>0.41034510233400018</v>
      </c>
      <c r="J84" s="170"/>
      <c r="K84" s="169"/>
      <c r="L84" s="255">
        <f>L83/7725000</f>
        <v>0.39622348489195547</v>
      </c>
      <c r="M84" s="170"/>
      <c r="N84" s="169"/>
      <c r="P84" s="92"/>
    </row>
    <row r="85" spans="1:16" s="94" customFormat="1" x14ac:dyDescent="0.25">
      <c r="A85" s="92"/>
      <c r="B85" s="179"/>
      <c r="D85" s="95"/>
      <c r="E85" s="169"/>
      <c r="F85" s="255"/>
      <c r="G85" s="170"/>
      <c r="H85" s="169"/>
      <c r="I85" s="169"/>
      <c r="J85" s="170"/>
      <c r="K85" s="169"/>
      <c r="L85" s="169"/>
      <c r="M85" s="170"/>
      <c r="N85" s="169"/>
      <c r="P85" s="92"/>
    </row>
    <row r="86" spans="1:16" s="181" customFormat="1" x14ac:dyDescent="0.25">
      <c r="A86" s="93">
        <v>5.3</v>
      </c>
      <c r="B86" s="180" t="s">
        <v>205</v>
      </c>
      <c r="D86" s="182"/>
      <c r="E86" s="183"/>
      <c r="F86" s="256"/>
      <c r="G86" s="184"/>
      <c r="H86" s="183"/>
      <c r="I86" s="183"/>
      <c r="J86" s="184"/>
      <c r="K86" s="183"/>
      <c r="L86" s="183"/>
      <c r="M86" s="184"/>
      <c r="N86" s="183"/>
      <c r="P86" s="93"/>
    </row>
    <row r="87" spans="1:16" s="94" customFormat="1" x14ac:dyDescent="0.25">
      <c r="A87" s="92" t="s">
        <v>195</v>
      </c>
      <c r="B87" s="178" t="s">
        <v>178</v>
      </c>
      <c r="D87" s="95"/>
      <c r="E87" s="162"/>
      <c r="F87" s="254"/>
      <c r="G87" s="163"/>
      <c r="H87" s="162"/>
      <c r="I87" s="162"/>
      <c r="J87" s="163"/>
      <c r="K87" s="162"/>
      <c r="L87" s="162"/>
      <c r="M87" s="163"/>
      <c r="N87" s="162"/>
      <c r="P87" s="92"/>
    </row>
    <row r="88" spans="1:16" s="94" customFormat="1" x14ac:dyDescent="0.25">
      <c r="A88" s="92" t="s">
        <v>196</v>
      </c>
      <c r="B88" s="179" t="s">
        <v>201</v>
      </c>
      <c r="D88" s="95"/>
      <c r="E88" s="162"/>
      <c r="F88" s="254">
        <v>30000479.489885326</v>
      </c>
      <c r="G88" s="163"/>
      <c r="H88" s="162"/>
      <c r="I88" s="233">
        <v>13421398.4929571</v>
      </c>
      <c r="J88" s="163"/>
      <c r="K88" s="162"/>
      <c r="L88" s="162">
        <f>L80+L72</f>
        <v>13778576.518389288</v>
      </c>
      <c r="M88" s="163"/>
      <c r="N88" s="162"/>
      <c r="P88" s="92"/>
    </row>
    <row r="89" spans="1:16" s="94" customFormat="1" x14ac:dyDescent="0.25">
      <c r="A89" s="92" t="s">
        <v>197</v>
      </c>
      <c r="B89" s="179" t="s">
        <v>193</v>
      </c>
      <c r="D89" s="95"/>
      <c r="E89" s="169"/>
      <c r="F89" s="255">
        <v>0.60429306072938072</v>
      </c>
      <c r="G89" s="170"/>
      <c r="H89" s="169"/>
      <c r="I89" s="234">
        <v>0.36083771476834187</v>
      </c>
      <c r="J89" s="170"/>
      <c r="K89" s="169"/>
      <c r="L89" s="169">
        <f>L88/32759000</f>
        <v>0.42060430777463564</v>
      </c>
      <c r="M89" s="170"/>
      <c r="N89" s="169"/>
      <c r="P89" s="92"/>
    </row>
    <row r="90" spans="1:16" s="94" customFormat="1" x14ac:dyDescent="0.25">
      <c r="A90" s="92" t="s">
        <v>198</v>
      </c>
      <c r="B90" s="178" t="s">
        <v>181</v>
      </c>
      <c r="D90" s="95"/>
      <c r="E90" s="162"/>
      <c r="F90" s="254"/>
      <c r="G90" s="163"/>
      <c r="H90" s="162"/>
      <c r="I90" s="233"/>
      <c r="J90" s="163"/>
      <c r="K90" s="162"/>
      <c r="L90" s="162"/>
      <c r="M90" s="163"/>
      <c r="N90" s="162"/>
      <c r="P90" s="92"/>
    </row>
    <row r="91" spans="1:16" s="94" customFormat="1" x14ac:dyDescent="0.25">
      <c r="A91" s="92" t="s">
        <v>199</v>
      </c>
      <c r="B91" s="179" t="s">
        <v>202</v>
      </c>
      <c r="D91" s="95"/>
      <c r="E91" s="162"/>
      <c r="F91" s="254">
        <v>30162509.899331145</v>
      </c>
      <c r="G91" s="163"/>
      <c r="H91" s="162"/>
      <c r="I91" s="233">
        <v>13490057.362040821</v>
      </c>
      <c r="J91" s="163"/>
      <c r="K91" s="162"/>
      <c r="L91" s="162">
        <f>L83+L75</f>
        <v>13863414.914986199</v>
      </c>
      <c r="M91" s="163"/>
      <c r="N91" s="162"/>
      <c r="P91" s="92"/>
    </row>
    <row r="92" spans="1:16" s="94" customFormat="1" x14ac:dyDescent="0.25">
      <c r="A92" s="92" t="s">
        <v>200</v>
      </c>
      <c r="B92" s="179" t="s">
        <v>194</v>
      </c>
      <c r="D92" s="95"/>
      <c r="E92" s="169"/>
      <c r="F92" s="255">
        <v>0.60755680363349862</v>
      </c>
      <c r="G92" s="170"/>
      <c r="H92" s="169"/>
      <c r="I92" s="234">
        <v>0.36268362594009862</v>
      </c>
      <c r="J92" s="170"/>
      <c r="K92" s="169"/>
      <c r="L92" s="169">
        <f>L91/32759000</f>
        <v>0.42319408147337217</v>
      </c>
      <c r="M92" s="170"/>
      <c r="N92" s="169"/>
      <c r="P92" s="92"/>
    </row>
    <row r="93" spans="1:16" s="94" customFormat="1" x14ac:dyDescent="0.25">
      <c r="A93" s="92"/>
      <c r="B93" s="179"/>
      <c r="D93" s="95"/>
      <c r="E93" s="169"/>
      <c r="F93" s="255"/>
      <c r="G93" s="170"/>
      <c r="H93" s="169"/>
      <c r="I93" s="169"/>
      <c r="J93" s="170"/>
      <c r="K93" s="169"/>
      <c r="L93" s="169"/>
      <c r="M93" s="170"/>
      <c r="N93" s="169"/>
      <c r="P93" s="92"/>
    </row>
    <row r="94" spans="1:16" s="181" customFormat="1" x14ac:dyDescent="0.25">
      <c r="A94" s="1">
        <v>5.4</v>
      </c>
      <c r="B94" s="180" t="s">
        <v>154</v>
      </c>
      <c r="D94" s="182"/>
      <c r="E94" s="183"/>
      <c r="F94" s="256"/>
      <c r="G94" s="184"/>
      <c r="H94" s="183"/>
      <c r="I94" s="183"/>
      <c r="J94" s="184"/>
      <c r="K94" s="183"/>
      <c r="L94" s="183"/>
      <c r="M94" s="184"/>
      <c r="N94" s="183"/>
      <c r="P94" s="93"/>
    </row>
    <row r="95" spans="1:16" s="94" customFormat="1" x14ac:dyDescent="0.25">
      <c r="A95" s="23" t="s">
        <v>203</v>
      </c>
      <c r="B95" s="11" t="s">
        <v>253</v>
      </c>
      <c r="D95" s="95"/>
      <c r="E95" s="162"/>
      <c r="F95" s="254" t="s">
        <v>308</v>
      </c>
      <c r="G95" s="163"/>
      <c r="H95" s="162"/>
      <c r="I95" s="235">
        <v>26454.595583999999</v>
      </c>
      <c r="J95" s="163"/>
      <c r="K95" s="162"/>
      <c r="L95" s="162">
        <v>15360.144965000001</v>
      </c>
      <c r="M95" s="163"/>
      <c r="N95" s="162"/>
      <c r="P95" s="92"/>
    </row>
    <row r="96" spans="1:16" s="94" customFormat="1" x14ac:dyDescent="0.25">
      <c r="A96" s="23" t="s">
        <v>204</v>
      </c>
      <c r="B96" s="11" t="s">
        <v>254</v>
      </c>
      <c r="D96" s="95"/>
      <c r="E96" s="162"/>
      <c r="F96" s="274" t="s">
        <v>318</v>
      </c>
      <c r="G96" s="275"/>
      <c r="H96" s="276"/>
      <c r="I96" s="277" t="s">
        <v>318</v>
      </c>
      <c r="J96" s="278"/>
      <c r="K96" s="228"/>
      <c r="L96" s="277" t="s">
        <v>318</v>
      </c>
      <c r="M96" s="163"/>
      <c r="N96" s="162"/>
      <c r="P96" s="92"/>
    </row>
    <row r="97" spans="1:16" customFormat="1" x14ac:dyDescent="0.25">
      <c r="A97" s="23"/>
      <c r="B97" s="10"/>
      <c r="D97" s="2"/>
      <c r="E97" s="158"/>
      <c r="F97" s="158"/>
      <c r="G97" s="159"/>
      <c r="H97" s="158"/>
      <c r="I97" s="158"/>
      <c r="J97" s="159"/>
      <c r="K97" s="158"/>
      <c r="L97" s="158"/>
      <c r="M97" s="159"/>
      <c r="N97" s="158"/>
      <c r="P97" s="23"/>
    </row>
    <row r="98" spans="1:16" customFormat="1" x14ac:dyDescent="0.25">
      <c r="A98" s="1">
        <v>6</v>
      </c>
      <c r="B98" s="1" t="s">
        <v>175</v>
      </c>
      <c r="D98" s="2"/>
      <c r="E98" s="158"/>
      <c r="F98" s="158"/>
      <c r="G98" s="159"/>
      <c r="H98" s="158"/>
      <c r="I98" s="158"/>
      <c r="J98" s="159"/>
      <c r="K98" s="158"/>
      <c r="L98" s="158"/>
      <c r="M98" s="159"/>
      <c r="N98" s="158"/>
      <c r="P98" s="23"/>
    </row>
    <row r="99" spans="1:16" customFormat="1" x14ac:dyDescent="0.25">
      <c r="A99" s="23">
        <v>6.1</v>
      </c>
      <c r="B99" s="10" t="s">
        <v>255</v>
      </c>
      <c r="D99" s="2"/>
      <c r="E99" s="205"/>
      <c r="F99" s="283" t="s">
        <v>173</v>
      </c>
      <c r="G99" s="284"/>
      <c r="H99" s="284"/>
      <c r="I99" s="284"/>
      <c r="J99" s="284"/>
      <c r="K99" s="284"/>
      <c r="L99" s="284"/>
      <c r="M99" s="284"/>
      <c r="N99" s="285"/>
      <c r="P99" s="23"/>
    </row>
    <row r="100" spans="1:16" customFormat="1" x14ac:dyDescent="0.25">
      <c r="A100" s="23"/>
      <c r="B100" s="10"/>
      <c r="D100" s="2"/>
      <c r="E100" s="158"/>
      <c r="F100" s="158"/>
      <c r="G100" s="159"/>
      <c r="H100" s="158"/>
      <c r="I100" s="158"/>
      <c r="J100" s="159"/>
      <c r="K100" s="158"/>
      <c r="L100" s="158"/>
      <c r="M100" s="159"/>
      <c r="N100" s="158"/>
      <c r="P100" s="23"/>
    </row>
    <row r="101" spans="1:16" customFormat="1" x14ac:dyDescent="0.25">
      <c r="A101" s="1">
        <v>6.2</v>
      </c>
      <c r="B101" s="185" t="s">
        <v>33</v>
      </c>
      <c r="D101" s="2"/>
      <c r="E101" s="158"/>
      <c r="F101" s="158"/>
      <c r="G101" s="159"/>
      <c r="H101" s="158"/>
      <c r="I101" s="158"/>
      <c r="J101" s="159"/>
      <c r="K101" s="158"/>
      <c r="L101" s="158"/>
      <c r="M101" s="159"/>
      <c r="N101" s="158"/>
      <c r="P101" s="23"/>
    </row>
    <row r="102" spans="1:16" customFormat="1" x14ac:dyDescent="0.25">
      <c r="A102" s="23" t="s">
        <v>210</v>
      </c>
      <c r="B102" s="11" t="s">
        <v>206</v>
      </c>
      <c r="D102" s="2"/>
      <c r="E102" s="158"/>
      <c r="F102" s="257">
        <v>31192.124795077452</v>
      </c>
      <c r="G102" s="159"/>
      <c r="H102" s="158"/>
      <c r="I102" s="236">
        <v>13486.21221</v>
      </c>
      <c r="J102" s="159"/>
      <c r="K102" s="158"/>
      <c r="L102" s="254">
        <f>15133*0.907185</f>
        <v>13728.430605</v>
      </c>
      <c r="M102" s="159"/>
      <c r="N102" s="158"/>
      <c r="P102" s="23"/>
    </row>
    <row r="103" spans="1:16" customFormat="1" x14ac:dyDescent="0.25">
      <c r="A103" s="23" t="s">
        <v>211</v>
      </c>
      <c r="B103" s="11" t="s">
        <v>207</v>
      </c>
      <c r="D103" s="2"/>
      <c r="E103" s="171"/>
      <c r="F103" s="258">
        <v>1.3029894404506278E-3</v>
      </c>
      <c r="G103" s="172"/>
      <c r="H103" s="171"/>
      <c r="I103" s="237">
        <v>5.4272655680309061E-4</v>
      </c>
      <c r="J103" s="172"/>
      <c r="K103" s="171"/>
      <c r="L103" s="171">
        <f>L102/SUM(L35:L39)</f>
        <v>5.4839141187984334E-4</v>
      </c>
      <c r="M103" s="172"/>
      <c r="N103" s="171"/>
      <c r="P103" s="92"/>
    </row>
    <row r="104" spans="1:16" customFormat="1" x14ac:dyDescent="0.25">
      <c r="A104" s="23"/>
      <c r="B104" s="10"/>
      <c r="D104" s="2"/>
      <c r="E104" s="158"/>
      <c r="F104" s="257"/>
      <c r="G104" s="159"/>
      <c r="H104" s="158"/>
      <c r="I104" s="236"/>
      <c r="J104" s="159"/>
      <c r="K104" s="158"/>
      <c r="L104" s="158"/>
      <c r="M104" s="159"/>
      <c r="N104" s="158"/>
      <c r="P104" s="23"/>
    </row>
    <row r="105" spans="1:16" customFormat="1" x14ac:dyDescent="0.25">
      <c r="A105" s="1">
        <v>6.3</v>
      </c>
      <c r="B105" s="185" t="s">
        <v>34</v>
      </c>
      <c r="D105" s="2"/>
      <c r="E105" s="158"/>
      <c r="F105" s="257"/>
      <c r="G105" s="159"/>
      <c r="H105" s="158"/>
      <c r="I105" s="236"/>
      <c r="J105" s="159"/>
      <c r="K105" s="158"/>
      <c r="L105" s="158"/>
      <c r="M105" s="159"/>
      <c r="N105" s="158"/>
      <c r="P105" s="23"/>
    </row>
    <row r="106" spans="1:16" customFormat="1" x14ac:dyDescent="0.25">
      <c r="A106" s="23" t="s">
        <v>212</v>
      </c>
      <c r="B106" s="11" t="s">
        <v>208</v>
      </c>
      <c r="D106" s="2"/>
      <c r="E106" s="158"/>
      <c r="F106" s="257">
        <v>15241.903052349904</v>
      </c>
      <c r="G106" s="159"/>
      <c r="H106" s="158"/>
      <c r="I106" s="236">
        <v>3445.4886300000003</v>
      </c>
      <c r="J106" s="159"/>
      <c r="K106" s="158"/>
      <c r="L106" s="254">
        <f>3754*0.907185</f>
        <v>3405.57249</v>
      </c>
      <c r="M106" s="159"/>
      <c r="N106" s="158"/>
      <c r="P106" s="23"/>
    </row>
    <row r="107" spans="1:16" customFormat="1" x14ac:dyDescent="0.25">
      <c r="A107" s="23" t="s">
        <v>213</v>
      </c>
      <c r="B107" s="11" t="s">
        <v>209</v>
      </c>
      <c r="D107" s="2"/>
      <c r="E107" s="171"/>
      <c r="F107" s="258">
        <v>6.3670041268616326E-4</v>
      </c>
      <c r="G107" s="172"/>
      <c r="H107" s="171"/>
      <c r="I107" s="237">
        <v>1.3865703368344805E-4</v>
      </c>
      <c r="J107" s="172"/>
      <c r="K107" s="171"/>
      <c r="L107" s="171">
        <f>L106/SUM(L35:L39)</f>
        <v>1.3603788807222178E-4</v>
      </c>
      <c r="M107" s="172"/>
      <c r="N107" s="171"/>
      <c r="P107" s="92"/>
    </row>
    <row r="108" spans="1:16" customFormat="1" x14ac:dyDescent="0.25">
      <c r="A108" s="23"/>
      <c r="B108" s="10"/>
      <c r="D108" s="2"/>
      <c r="E108" s="158"/>
      <c r="F108" s="257"/>
      <c r="G108" s="159"/>
      <c r="H108" s="158"/>
      <c r="I108" s="236"/>
      <c r="J108" s="159"/>
      <c r="K108" s="158"/>
      <c r="L108" s="158"/>
      <c r="M108" s="159"/>
      <c r="N108" s="158"/>
      <c r="P108" s="23"/>
    </row>
    <row r="109" spans="1:16" customFormat="1" x14ac:dyDescent="0.25">
      <c r="A109" s="1">
        <v>6.4</v>
      </c>
      <c r="B109" s="185" t="s">
        <v>35</v>
      </c>
      <c r="D109" s="2"/>
      <c r="E109" s="158"/>
      <c r="F109" s="257"/>
      <c r="G109" s="159"/>
      <c r="H109" s="158"/>
      <c r="I109" s="236"/>
      <c r="J109" s="159"/>
      <c r="K109" s="158"/>
      <c r="L109" s="158"/>
      <c r="M109" s="159"/>
      <c r="N109" s="158"/>
      <c r="P109" s="23"/>
    </row>
    <row r="110" spans="1:16" customFormat="1" x14ac:dyDescent="0.25">
      <c r="A110" s="23" t="s">
        <v>215</v>
      </c>
      <c r="B110" s="11" t="s">
        <v>217</v>
      </c>
      <c r="D110" s="2"/>
      <c r="E110" s="173"/>
      <c r="F110" s="259">
        <v>329.89704666522215</v>
      </c>
      <c r="G110" s="174"/>
      <c r="H110" s="173"/>
      <c r="I110" s="238">
        <v>38.101759080000001</v>
      </c>
      <c r="J110" s="174"/>
      <c r="K110" s="173"/>
      <c r="L110" s="266">
        <f>0.0421151070824976/0.001</f>
        <v>42.115107082497595</v>
      </c>
      <c r="M110" s="174"/>
      <c r="N110" s="173"/>
      <c r="P110" s="23"/>
    </row>
    <row r="111" spans="1:16" customFormat="1" x14ac:dyDescent="0.25">
      <c r="A111" s="23" t="s">
        <v>216</v>
      </c>
      <c r="B111" s="11" t="s">
        <v>218</v>
      </c>
      <c r="D111" s="2"/>
      <c r="E111" s="171"/>
      <c r="F111" s="258">
        <v>1.3780797911800773E-5</v>
      </c>
      <c r="G111" s="172"/>
      <c r="H111" s="171"/>
      <c r="I111" s="240">
        <v>1.5333316865869855E-6</v>
      </c>
      <c r="J111" s="172"/>
      <c r="K111" s="171"/>
      <c r="L111" s="267">
        <f>L110/SUM(L35:L39)</f>
        <v>1.6823163330869056E-6</v>
      </c>
      <c r="M111" s="172"/>
      <c r="N111" s="171"/>
      <c r="P111" s="92"/>
    </row>
    <row r="112" spans="1:16" s="12" customFormat="1" x14ac:dyDescent="0.25">
      <c r="A112" s="28"/>
      <c r="D112" s="13"/>
      <c r="E112" s="164"/>
      <c r="F112" s="164"/>
      <c r="G112" s="165"/>
      <c r="H112" s="164"/>
      <c r="I112" s="164"/>
      <c r="J112" s="165"/>
      <c r="K112" s="164"/>
      <c r="L112" s="164"/>
      <c r="M112" s="165"/>
      <c r="N112" s="164"/>
      <c r="P112" s="28"/>
    </row>
    <row r="113" spans="1:16" s="202" customFormat="1" ht="18.75" collapsed="1" x14ac:dyDescent="0.3">
      <c r="A113" s="201" t="s">
        <v>278</v>
      </c>
      <c r="B113" s="201"/>
      <c r="E113" s="203"/>
      <c r="F113" s="203"/>
      <c r="G113" s="203"/>
      <c r="H113" s="203"/>
      <c r="I113" s="203"/>
      <c r="J113" s="203"/>
      <c r="K113" s="203"/>
      <c r="L113" s="203"/>
      <c r="M113" s="203"/>
      <c r="N113" s="203"/>
      <c r="P113" s="204"/>
    </row>
    <row r="114" spans="1:16" ht="15" hidden="1" customHeight="1" outlineLevel="1" x14ac:dyDescent="0.25">
      <c r="B114" s="17"/>
      <c r="E114" s="166"/>
      <c r="F114" s="166"/>
      <c r="G114" s="166"/>
      <c r="H114" s="166"/>
      <c r="I114" s="166"/>
      <c r="J114" s="166"/>
      <c r="K114" s="166"/>
      <c r="L114" s="166"/>
      <c r="M114" s="166"/>
      <c r="N114" s="166"/>
    </row>
    <row r="115" spans="1:16" ht="15" hidden="1" customHeight="1" outlineLevel="1" x14ac:dyDescent="0.25">
      <c r="A115" s="99" t="s">
        <v>115</v>
      </c>
      <c r="B115"/>
      <c r="E115" s="166"/>
      <c r="F115" s="166"/>
      <c r="G115" s="166"/>
      <c r="H115" s="166"/>
      <c r="I115" s="166"/>
      <c r="J115" s="166"/>
      <c r="K115" s="166"/>
      <c r="L115" s="166"/>
      <c r="M115" s="166"/>
      <c r="N115" s="166"/>
    </row>
    <row r="116" spans="1:16" ht="15" hidden="1" customHeight="1" outlineLevel="1" x14ac:dyDescent="0.25">
      <c r="A116" s="99"/>
      <c r="B116" t="s">
        <v>116</v>
      </c>
      <c r="E116" s="166"/>
      <c r="F116" s="166"/>
      <c r="G116" s="166"/>
      <c r="H116" s="166"/>
      <c r="I116" s="166"/>
      <c r="J116" s="166"/>
      <c r="K116" s="166"/>
      <c r="L116" s="166"/>
      <c r="M116" s="166"/>
      <c r="N116" s="166"/>
    </row>
    <row r="117" spans="1:16" ht="15" hidden="1" customHeight="1" outlineLevel="1" x14ac:dyDescent="0.25">
      <c r="A117"/>
      <c r="B117" t="s">
        <v>160</v>
      </c>
      <c r="E117" s="166"/>
      <c r="F117" s="166"/>
      <c r="G117" s="166"/>
      <c r="H117" s="166"/>
      <c r="I117" s="166"/>
      <c r="J117" s="166"/>
      <c r="K117" s="166"/>
      <c r="L117" s="166"/>
      <c r="M117" s="166"/>
      <c r="N117" s="166"/>
    </row>
    <row r="118" spans="1:16" ht="15" hidden="1" customHeight="1" outlineLevel="1" x14ac:dyDescent="0.25">
      <c r="A118"/>
      <c r="B118" t="s">
        <v>117</v>
      </c>
      <c r="E118" s="166"/>
      <c r="F118" s="166"/>
      <c r="G118" s="166"/>
      <c r="H118" s="166"/>
      <c r="I118" s="166"/>
      <c r="J118" s="166"/>
      <c r="K118" s="166"/>
      <c r="L118" s="166"/>
      <c r="M118" s="166"/>
      <c r="N118" s="166"/>
    </row>
    <row r="119" spans="1:16" ht="15" hidden="1" customHeight="1" outlineLevel="1" x14ac:dyDescent="0.25">
      <c r="A119"/>
      <c r="B119" t="s">
        <v>118</v>
      </c>
      <c r="E119" s="166"/>
      <c r="F119" s="166"/>
      <c r="G119" s="166"/>
      <c r="H119" s="166"/>
      <c r="I119" s="166"/>
      <c r="J119" s="166"/>
      <c r="K119" s="166"/>
      <c r="L119" s="166"/>
      <c r="M119" s="166"/>
      <c r="N119" s="166"/>
    </row>
    <row r="120" spans="1:16" ht="15" hidden="1" customHeight="1" outlineLevel="1" x14ac:dyDescent="0.25">
      <c r="A120"/>
      <c r="B120" t="s">
        <v>119</v>
      </c>
      <c r="E120" s="166"/>
      <c r="F120" s="166"/>
      <c r="G120" s="166"/>
      <c r="H120" s="166"/>
      <c r="I120" s="166"/>
      <c r="J120" s="166"/>
      <c r="K120" s="166"/>
      <c r="L120" s="166"/>
      <c r="M120" s="166"/>
      <c r="N120" s="166"/>
    </row>
    <row r="121" spans="1:16" ht="15" hidden="1" customHeight="1" outlineLevel="1" x14ac:dyDescent="0.25">
      <c r="A121"/>
      <c r="B121"/>
      <c r="E121" s="166"/>
      <c r="F121" s="166"/>
      <c r="G121" s="166"/>
      <c r="H121" s="166"/>
      <c r="I121" s="166"/>
      <c r="J121" s="166"/>
      <c r="K121" s="166"/>
      <c r="L121" s="166"/>
      <c r="M121" s="166"/>
      <c r="N121" s="166"/>
    </row>
    <row r="122" spans="1:16" ht="15" hidden="1" customHeight="1" outlineLevel="1" x14ac:dyDescent="0.25">
      <c r="A122" s="99" t="s">
        <v>120</v>
      </c>
      <c r="B122"/>
      <c r="E122" s="166"/>
      <c r="F122" s="166"/>
      <c r="G122" s="166"/>
      <c r="H122" s="166"/>
      <c r="I122" s="166"/>
      <c r="J122" s="166"/>
      <c r="K122" s="166"/>
      <c r="L122" s="166"/>
      <c r="M122" s="166"/>
      <c r="N122" s="166"/>
    </row>
    <row r="123" spans="1:16" ht="15" hidden="1" customHeight="1" outlineLevel="1" x14ac:dyDescent="0.25">
      <c r="A123" s="100" t="s">
        <v>121</v>
      </c>
      <c r="B123" s="98" t="s">
        <v>150</v>
      </c>
      <c r="E123" s="166"/>
      <c r="F123" s="166"/>
      <c r="G123" s="166"/>
      <c r="H123" s="166"/>
      <c r="I123" s="166"/>
      <c r="J123" s="166"/>
      <c r="K123" s="166"/>
      <c r="L123" s="166"/>
      <c r="M123" s="166"/>
      <c r="N123" s="166"/>
    </row>
    <row r="124" spans="1:16" ht="15" hidden="1" customHeight="1" outlineLevel="1" x14ac:dyDescent="0.25">
      <c r="A124" s="100" t="s">
        <v>122</v>
      </c>
      <c r="B124" t="s">
        <v>138</v>
      </c>
      <c r="E124" s="166"/>
      <c r="F124" s="166"/>
      <c r="G124" s="166"/>
      <c r="H124" s="166"/>
      <c r="I124" s="166"/>
      <c r="J124" s="166"/>
      <c r="K124" s="166"/>
      <c r="L124" s="166"/>
      <c r="M124" s="166"/>
      <c r="N124" s="166"/>
    </row>
    <row r="125" spans="1:16" ht="15" hidden="1" customHeight="1" outlineLevel="1" x14ac:dyDescent="0.25">
      <c r="A125" s="100" t="s">
        <v>123</v>
      </c>
      <c r="B125" s="98" t="s">
        <v>124</v>
      </c>
      <c r="E125" s="166"/>
      <c r="F125" s="166"/>
      <c r="G125" s="166"/>
      <c r="H125" s="166"/>
      <c r="I125" s="166"/>
      <c r="J125" s="166"/>
      <c r="K125" s="166"/>
      <c r="L125" s="166"/>
      <c r="M125" s="166"/>
      <c r="N125" s="166"/>
    </row>
    <row r="126" spans="1:16" ht="15" hidden="1" customHeight="1" outlineLevel="1" x14ac:dyDescent="0.25">
      <c r="A126" s="101" t="s">
        <v>125</v>
      </c>
      <c r="B126" s="102" t="s">
        <v>127</v>
      </c>
      <c r="E126" s="166"/>
      <c r="F126" s="166"/>
      <c r="G126" s="166"/>
      <c r="H126" s="166"/>
      <c r="I126" s="166"/>
      <c r="J126" s="166"/>
      <c r="K126" s="166"/>
      <c r="L126" s="166"/>
      <c r="M126" s="166"/>
      <c r="N126" s="166"/>
    </row>
    <row r="127" spans="1:16" ht="15" hidden="1" customHeight="1" outlineLevel="1" x14ac:dyDescent="0.25">
      <c r="A127" s="101"/>
      <c r="B127" s="103" t="s">
        <v>128</v>
      </c>
      <c r="E127" s="166"/>
      <c r="F127" s="166"/>
      <c r="G127" s="166"/>
      <c r="H127" s="166"/>
      <c r="I127" s="166"/>
      <c r="J127" s="166"/>
      <c r="K127" s="166"/>
      <c r="L127" s="166"/>
      <c r="M127" s="166"/>
      <c r="N127" s="166"/>
    </row>
    <row r="128" spans="1:16" ht="15" hidden="1" customHeight="1" outlineLevel="1" x14ac:dyDescent="0.25">
      <c r="A128" s="101"/>
      <c r="B128" s="103" t="s">
        <v>256</v>
      </c>
      <c r="E128" s="166"/>
      <c r="F128" s="166"/>
      <c r="G128" s="166"/>
      <c r="H128" s="166"/>
      <c r="I128" s="166"/>
      <c r="J128" s="166"/>
      <c r="K128" s="166"/>
      <c r="L128" s="166"/>
      <c r="M128" s="166"/>
      <c r="N128" s="166"/>
    </row>
    <row r="129" spans="1:16" ht="15" hidden="1" customHeight="1" outlineLevel="1" x14ac:dyDescent="0.25">
      <c r="A129" s="101"/>
      <c r="B129" s="120" t="s">
        <v>139</v>
      </c>
      <c r="E129" s="166"/>
      <c r="F129" s="166"/>
      <c r="G129" s="166"/>
      <c r="H129" s="166"/>
      <c r="I129" s="166"/>
      <c r="J129" s="166"/>
      <c r="K129" s="166"/>
      <c r="L129" s="166"/>
      <c r="M129" s="166"/>
      <c r="N129" s="166"/>
    </row>
    <row r="130" spans="1:16" ht="15" hidden="1" customHeight="1" outlineLevel="1" x14ac:dyDescent="0.25">
      <c r="A130" s="101"/>
      <c r="B130" s="120" t="s">
        <v>140</v>
      </c>
      <c r="E130" s="166"/>
      <c r="F130" s="166"/>
      <c r="G130" s="166"/>
      <c r="H130" s="166"/>
      <c r="I130" s="166"/>
      <c r="J130" s="166"/>
      <c r="K130" s="166"/>
      <c r="L130" s="166"/>
      <c r="M130" s="166"/>
      <c r="N130" s="166"/>
    </row>
    <row r="131" spans="1:16" ht="15" hidden="1" customHeight="1" outlineLevel="1" x14ac:dyDescent="0.25">
      <c r="A131" s="101"/>
      <c r="B131" s="121" t="s">
        <v>141</v>
      </c>
      <c r="E131" s="166"/>
      <c r="F131" s="166"/>
      <c r="G131" s="166"/>
      <c r="H131" s="166"/>
      <c r="I131" s="166"/>
      <c r="J131" s="166"/>
      <c r="K131" s="166"/>
      <c r="L131" s="166"/>
      <c r="M131" s="166"/>
      <c r="N131" s="166"/>
    </row>
    <row r="132" spans="1:16" ht="15" hidden="1" customHeight="1" outlineLevel="1" x14ac:dyDescent="0.25">
      <c r="A132" s="100" t="s">
        <v>126</v>
      </c>
      <c r="B132" s="98" t="s">
        <v>130</v>
      </c>
      <c r="E132" s="166"/>
      <c r="F132" s="166"/>
      <c r="G132" s="166"/>
      <c r="H132" s="166"/>
      <c r="I132" s="166"/>
      <c r="J132" s="166"/>
      <c r="K132" s="166"/>
      <c r="L132" s="166"/>
      <c r="M132" s="166"/>
      <c r="N132" s="166"/>
    </row>
    <row r="133" spans="1:16" ht="15" hidden="1" customHeight="1" outlineLevel="1" x14ac:dyDescent="0.25">
      <c r="A133" s="100" t="s">
        <v>129</v>
      </c>
      <c r="B133" t="s">
        <v>133</v>
      </c>
      <c r="E133" s="166"/>
      <c r="F133" s="166"/>
      <c r="G133" s="166"/>
      <c r="H133" s="166"/>
      <c r="I133" s="166"/>
      <c r="J133" s="166"/>
      <c r="K133" s="166"/>
      <c r="L133" s="166"/>
      <c r="M133" s="166"/>
      <c r="N133" s="166"/>
    </row>
    <row r="134" spans="1:16" ht="15" hidden="1" customHeight="1" outlineLevel="1" x14ac:dyDescent="0.25">
      <c r="A134" s="100" t="s">
        <v>131</v>
      </c>
      <c r="B134" s="102" t="s">
        <v>214</v>
      </c>
      <c r="E134" s="166"/>
      <c r="F134" s="166"/>
      <c r="G134" s="166"/>
      <c r="H134" s="166"/>
      <c r="I134" s="166"/>
      <c r="J134" s="166"/>
      <c r="K134" s="166"/>
      <c r="L134" s="166"/>
      <c r="M134" s="166"/>
      <c r="N134" s="166"/>
    </row>
    <row r="135" spans="1:16" ht="15" hidden="1" customHeight="1" outlineLevel="1" x14ac:dyDescent="0.25">
      <c r="A135" s="100"/>
      <c r="B135" s="10" t="s">
        <v>169</v>
      </c>
      <c r="E135" s="166"/>
      <c r="F135" s="166"/>
      <c r="G135" s="166"/>
      <c r="H135" s="166"/>
      <c r="I135" s="166"/>
      <c r="J135" s="166"/>
      <c r="K135" s="166"/>
      <c r="L135" s="166"/>
      <c r="M135" s="166"/>
      <c r="N135" s="166"/>
    </row>
    <row r="136" spans="1:16" ht="15" hidden="1" customHeight="1" outlineLevel="1" x14ac:dyDescent="0.25">
      <c r="A136" s="100"/>
      <c r="B136" s="10" t="s">
        <v>170</v>
      </c>
      <c r="E136" s="166"/>
      <c r="F136" s="166"/>
      <c r="G136" s="166"/>
      <c r="H136" s="166"/>
      <c r="I136" s="166"/>
      <c r="J136" s="166"/>
      <c r="K136" s="166"/>
      <c r="L136" s="166"/>
      <c r="M136" s="166"/>
      <c r="N136" s="166"/>
    </row>
    <row r="137" spans="1:16" ht="15" hidden="1" customHeight="1" outlineLevel="1" x14ac:dyDescent="0.25">
      <c r="A137" s="100"/>
      <c r="B137" s="10" t="s">
        <v>174</v>
      </c>
      <c r="E137" s="166"/>
      <c r="F137" s="166"/>
      <c r="G137" s="166"/>
      <c r="H137" s="166"/>
      <c r="I137" s="166"/>
      <c r="J137" s="166"/>
      <c r="K137" s="166"/>
      <c r="L137" s="166"/>
      <c r="M137" s="166"/>
      <c r="N137" s="166"/>
    </row>
    <row r="138" spans="1:16" ht="15" hidden="1" customHeight="1" outlineLevel="1" x14ac:dyDescent="0.25">
      <c r="A138"/>
      <c r="B138"/>
      <c r="E138" s="166"/>
      <c r="F138" s="166"/>
      <c r="G138" s="166"/>
      <c r="H138" s="166"/>
      <c r="I138" s="166"/>
      <c r="J138" s="166"/>
      <c r="K138" s="166"/>
      <c r="L138" s="166"/>
      <c r="M138" s="166"/>
      <c r="N138" s="166"/>
    </row>
    <row r="139" spans="1:16" ht="15" hidden="1" customHeight="1" outlineLevel="1" x14ac:dyDescent="0.25">
      <c r="A139" s="20" t="s">
        <v>142</v>
      </c>
      <c r="B139" s="102"/>
      <c r="E139" s="166"/>
      <c r="F139" s="166"/>
      <c r="G139" s="166"/>
      <c r="H139" s="166"/>
      <c r="I139" s="166"/>
      <c r="J139" s="166"/>
      <c r="K139" s="166"/>
      <c r="L139" s="166"/>
      <c r="M139" s="166"/>
      <c r="N139" s="166"/>
    </row>
    <row r="140" spans="1:16" ht="15" hidden="1" customHeight="1" outlineLevel="1" x14ac:dyDescent="0.25">
      <c r="A140" s="102"/>
      <c r="B140" s="27" t="s">
        <v>143</v>
      </c>
      <c r="E140" s="166"/>
      <c r="F140" s="166"/>
      <c r="G140" s="166"/>
      <c r="H140" s="166"/>
      <c r="I140" s="166"/>
      <c r="J140" s="166"/>
      <c r="K140" s="166"/>
      <c r="L140" s="166"/>
      <c r="M140" s="166"/>
      <c r="N140" s="166"/>
    </row>
    <row r="141" spans="1:16" ht="15" hidden="1" customHeight="1" outlineLevel="1" x14ac:dyDescent="0.25">
      <c r="A141" s="102"/>
      <c r="B141" s="27" t="s">
        <v>144</v>
      </c>
      <c r="E141" s="166"/>
      <c r="F141" s="166"/>
      <c r="G141" s="166"/>
      <c r="H141" s="166"/>
      <c r="I141" s="166"/>
      <c r="J141" s="166"/>
      <c r="K141" s="166"/>
      <c r="L141" s="166"/>
      <c r="M141" s="166"/>
      <c r="N141" s="166"/>
    </row>
    <row r="142" spans="1:16" ht="15" hidden="1" customHeight="1" outlineLevel="1" x14ac:dyDescent="0.25">
      <c r="A142" s="102"/>
      <c r="B142" s="27" t="s">
        <v>145</v>
      </c>
      <c r="E142" s="166"/>
      <c r="F142" s="166"/>
      <c r="G142" s="166"/>
      <c r="H142" s="166"/>
      <c r="I142" s="166"/>
      <c r="J142" s="166"/>
      <c r="K142" s="166"/>
      <c r="L142" s="166"/>
      <c r="M142" s="166"/>
      <c r="N142" s="166"/>
    </row>
    <row r="143" spans="1:16" ht="15" hidden="1" customHeight="1" outlineLevel="1" x14ac:dyDescent="0.25">
      <c r="A143" s="102"/>
      <c r="B143" s="27" t="s">
        <v>146</v>
      </c>
      <c r="E143" s="166"/>
      <c r="F143" s="166"/>
      <c r="G143" s="166"/>
      <c r="H143" s="166"/>
      <c r="I143" s="166"/>
      <c r="J143" s="166"/>
      <c r="K143" s="166"/>
      <c r="L143" s="166"/>
      <c r="M143" s="166"/>
      <c r="N143" s="166"/>
    </row>
    <row r="144" spans="1:16" s="12" customFormat="1" ht="15" hidden="1" customHeight="1" outlineLevel="1" x14ac:dyDescent="0.25">
      <c r="A144" s="28"/>
      <c r="B144" s="14"/>
      <c r="E144" s="164"/>
      <c r="F144" s="164"/>
      <c r="G144" s="164"/>
      <c r="H144" s="164"/>
      <c r="I144" s="164"/>
      <c r="J144" s="164"/>
      <c r="K144" s="164"/>
      <c r="L144" s="164"/>
      <c r="M144" s="164"/>
      <c r="N144" s="164"/>
      <c r="P144" s="28"/>
    </row>
    <row r="145" spans="1:16" x14ac:dyDescent="0.25">
      <c r="B145" s="17"/>
      <c r="E145" s="166"/>
      <c r="F145" s="166"/>
      <c r="G145" s="166"/>
      <c r="H145" s="166"/>
      <c r="I145" s="166"/>
      <c r="J145" s="166"/>
      <c r="K145" s="166"/>
      <c r="L145" s="166"/>
      <c r="M145" s="166"/>
      <c r="N145" s="166"/>
    </row>
    <row r="146" spans="1:16" s="16" customFormat="1" ht="18.75" x14ac:dyDescent="0.3">
      <c r="A146" s="26"/>
      <c r="B146" s="15" t="s">
        <v>32</v>
      </c>
      <c r="E146" s="167"/>
      <c r="F146" s="167"/>
      <c r="G146" s="167"/>
      <c r="H146" s="167"/>
      <c r="I146" s="167"/>
      <c r="J146" s="167"/>
      <c r="K146" s="167"/>
      <c r="L146" s="167"/>
      <c r="M146" s="167"/>
      <c r="N146" s="167"/>
      <c r="P146" s="26"/>
    </row>
    <row r="147" spans="1:16" customFormat="1" x14ac:dyDescent="0.25">
      <c r="A147" s="23"/>
      <c r="D147" s="2"/>
      <c r="E147" s="158"/>
      <c r="F147" s="158"/>
      <c r="G147" s="159"/>
      <c r="H147" s="158"/>
      <c r="I147" s="158"/>
      <c r="J147" s="159"/>
      <c r="K147" s="158"/>
      <c r="L147" s="158"/>
      <c r="M147" s="159"/>
      <c r="N147" s="158"/>
      <c r="P147" s="23"/>
    </row>
    <row r="148" spans="1:16" customFormat="1" x14ac:dyDescent="0.25">
      <c r="A148" s="1">
        <v>7</v>
      </c>
      <c r="B148" s="20" t="s">
        <v>5</v>
      </c>
      <c r="D148" s="2"/>
      <c r="E148" s="158"/>
      <c r="F148" s="158"/>
      <c r="G148" s="159"/>
      <c r="H148" s="158"/>
      <c r="I148" s="158"/>
      <c r="J148" s="159"/>
      <c r="K148" s="158"/>
      <c r="L148" s="158"/>
      <c r="M148" s="159"/>
      <c r="N148" s="254"/>
      <c r="P148" s="23"/>
    </row>
    <row r="149" spans="1:16" customFormat="1" x14ac:dyDescent="0.25">
      <c r="A149" s="23">
        <v>7.1</v>
      </c>
      <c r="B149" s="10" t="s">
        <v>20</v>
      </c>
      <c r="D149" s="2"/>
      <c r="E149" s="158"/>
      <c r="F149" s="158">
        <v>6882</v>
      </c>
      <c r="G149" s="159"/>
      <c r="H149" s="158"/>
      <c r="I149" s="158">
        <v>6339</v>
      </c>
      <c r="J149" s="159"/>
      <c r="K149" s="158"/>
      <c r="L149" s="254">
        <v>6292</v>
      </c>
      <c r="M149" s="159"/>
      <c r="N149" s="254"/>
      <c r="P149" s="23"/>
    </row>
    <row r="150" spans="1:16" x14ac:dyDescent="0.25">
      <c r="A150" s="29">
        <v>7.2</v>
      </c>
      <c r="B150" s="10" t="s">
        <v>273</v>
      </c>
      <c r="C150"/>
      <c r="D150" s="2"/>
      <c r="E150" s="158"/>
      <c r="F150" s="254">
        <v>12</v>
      </c>
      <c r="G150" s="159"/>
      <c r="H150" s="158"/>
      <c r="I150" s="254">
        <v>10</v>
      </c>
      <c r="J150" s="159"/>
      <c r="K150" s="158"/>
      <c r="L150" s="254">
        <v>11</v>
      </c>
      <c r="M150" s="159"/>
      <c r="N150" s="254"/>
      <c r="O150"/>
      <c r="P150" s="23"/>
    </row>
    <row r="151" spans="1:16" customFormat="1" x14ac:dyDescent="0.25">
      <c r="A151" s="23">
        <v>7.3</v>
      </c>
      <c r="B151" s="10" t="s">
        <v>36</v>
      </c>
      <c r="D151" s="2"/>
      <c r="E151" s="158"/>
      <c r="F151" s="158">
        <v>3</v>
      </c>
      <c r="G151" s="159"/>
      <c r="H151" s="158"/>
      <c r="I151" s="158">
        <v>1</v>
      </c>
      <c r="J151" s="159"/>
      <c r="K151" s="158"/>
      <c r="L151" s="254">
        <v>2</v>
      </c>
      <c r="M151" s="159"/>
      <c r="N151" s="254"/>
      <c r="P151" s="23"/>
    </row>
    <row r="152" spans="1:16" customFormat="1" x14ac:dyDescent="0.25">
      <c r="A152" s="23">
        <v>7.4</v>
      </c>
      <c r="B152" s="10" t="s">
        <v>37</v>
      </c>
      <c r="D152" s="2"/>
      <c r="E152" s="158"/>
      <c r="F152" s="158">
        <v>1</v>
      </c>
      <c r="G152" s="159"/>
      <c r="H152" s="158"/>
      <c r="I152" s="158">
        <v>1</v>
      </c>
      <c r="J152" s="159"/>
      <c r="K152" s="158"/>
      <c r="L152" s="254">
        <v>1</v>
      </c>
      <c r="M152" s="159"/>
      <c r="N152" s="254"/>
      <c r="P152" s="23"/>
    </row>
    <row r="153" spans="1:16" customFormat="1" x14ac:dyDescent="0.25">
      <c r="A153" s="23">
        <v>7.5</v>
      </c>
      <c r="B153" s="10" t="s">
        <v>85</v>
      </c>
      <c r="D153" s="2"/>
      <c r="E153" s="158"/>
      <c r="F153" s="158"/>
      <c r="G153" s="159"/>
      <c r="H153" s="158"/>
      <c r="I153" s="158"/>
      <c r="J153" s="159"/>
      <c r="K153" s="158"/>
      <c r="L153" s="158"/>
      <c r="M153" s="159"/>
      <c r="N153" s="254"/>
      <c r="P153" s="23"/>
    </row>
    <row r="154" spans="1:16" customFormat="1" x14ac:dyDescent="0.25">
      <c r="A154" s="23" t="s">
        <v>263</v>
      </c>
      <c r="B154" s="11" t="s">
        <v>87</v>
      </c>
      <c r="D154" s="2"/>
      <c r="E154" s="158"/>
      <c r="F154" s="261">
        <v>2.2800000000000001E-2</v>
      </c>
      <c r="G154" s="209"/>
      <c r="H154" s="208"/>
      <c r="I154" s="263">
        <v>5.0000000000000001E-3</v>
      </c>
      <c r="J154" s="209"/>
      <c r="K154" s="208"/>
      <c r="L154" s="268">
        <v>5.1999999999999998E-3</v>
      </c>
      <c r="M154" s="159"/>
      <c r="N154" s="254"/>
      <c r="P154" s="23"/>
    </row>
    <row r="155" spans="1:16" customFormat="1" x14ac:dyDescent="0.25">
      <c r="A155" s="23" t="s">
        <v>264</v>
      </c>
      <c r="B155" s="11" t="s">
        <v>82</v>
      </c>
      <c r="D155" s="2"/>
      <c r="E155" s="158"/>
      <c r="F155" s="261">
        <v>6.4000000000000003E-3</v>
      </c>
      <c r="G155" s="209"/>
      <c r="H155" s="208"/>
      <c r="I155" s="263">
        <v>1.6999999999999999E-3</v>
      </c>
      <c r="J155" s="209"/>
      <c r="K155" s="208"/>
      <c r="L155" s="268">
        <v>8.0000000000000004E-4</v>
      </c>
      <c r="M155" s="159"/>
      <c r="N155" s="254"/>
      <c r="P155" s="23"/>
    </row>
    <row r="156" spans="1:16" customFormat="1" x14ac:dyDescent="0.25">
      <c r="A156" s="23" t="s">
        <v>265</v>
      </c>
      <c r="B156" s="11" t="s">
        <v>83</v>
      </c>
      <c r="D156" s="2"/>
      <c r="E156" s="158"/>
      <c r="F156" s="261">
        <v>1.23E-2</v>
      </c>
      <c r="G156" s="209"/>
      <c r="H156" s="208"/>
      <c r="I156" s="263">
        <v>2.7000000000000001E-3</v>
      </c>
      <c r="J156" s="209"/>
      <c r="K156" s="208"/>
      <c r="L156" s="268">
        <v>1.9E-3</v>
      </c>
      <c r="M156" s="159"/>
      <c r="N156" s="254"/>
      <c r="P156" s="23"/>
    </row>
    <row r="157" spans="1:16" customFormat="1" x14ac:dyDescent="0.25">
      <c r="A157" s="23" t="s">
        <v>266</v>
      </c>
      <c r="B157" s="11" t="s">
        <v>19</v>
      </c>
      <c r="D157" s="2"/>
      <c r="E157" s="158"/>
      <c r="F157" s="260">
        <v>0</v>
      </c>
      <c r="G157" s="209"/>
      <c r="H157" s="208"/>
      <c r="I157" s="262">
        <v>0</v>
      </c>
      <c r="J157" s="209"/>
      <c r="K157" s="208"/>
      <c r="L157" s="254">
        <v>0</v>
      </c>
      <c r="M157" s="159"/>
      <c r="N157" s="254"/>
      <c r="P157" s="23"/>
    </row>
    <row r="158" spans="1:16" customFormat="1" x14ac:dyDescent="0.25">
      <c r="A158" s="23"/>
      <c r="B158" s="10"/>
      <c r="D158" s="2"/>
      <c r="E158" s="158"/>
      <c r="F158" s="158"/>
      <c r="G158" s="159"/>
      <c r="H158" s="158"/>
      <c r="I158" s="158"/>
      <c r="J158" s="159"/>
      <c r="K158" s="158"/>
      <c r="L158" s="158"/>
      <c r="M158" s="159"/>
      <c r="N158" s="254"/>
      <c r="P158" s="23"/>
    </row>
    <row r="159" spans="1:16" customFormat="1" x14ac:dyDescent="0.25">
      <c r="A159" s="1">
        <v>8</v>
      </c>
      <c r="B159" s="20" t="s">
        <v>104</v>
      </c>
      <c r="D159" s="2"/>
      <c r="E159" s="158"/>
      <c r="F159" s="158"/>
      <c r="G159" s="159"/>
      <c r="H159" s="158"/>
      <c r="I159" s="158"/>
      <c r="J159" s="159"/>
      <c r="K159" s="158"/>
      <c r="L159" s="158"/>
      <c r="M159" s="159"/>
      <c r="N159" s="254"/>
      <c r="P159" s="23"/>
    </row>
    <row r="160" spans="1:16" customFormat="1" x14ac:dyDescent="0.25">
      <c r="A160" s="23">
        <v>8.1</v>
      </c>
      <c r="B160" s="10" t="s">
        <v>274</v>
      </c>
      <c r="D160" s="2"/>
      <c r="E160" s="158"/>
      <c r="F160" s="267">
        <v>1.4041953775493499E-6</v>
      </c>
      <c r="G160" s="209"/>
      <c r="H160" s="208"/>
      <c r="I160" s="267">
        <v>1.3169228012246893E-6</v>
      </c>
      <c r="J160" s="209"/>
      <c r="K160" s="208"/>
      <c r="L160" s="267">
        <v>1.4993030191039145E-6</v>
      </c>
      <c r="M160" s="159"/>
      <c r="N160" s="254"/>
      <c r="P160" s="23"/>
    </row>
    <row r="161" spans="1:16" customFormat="1" x14ac:dyDescent="0.25">
      <c r="A161" s="23">
        <v>8.1999999999999993</v>
      </c>
      <c r="B161" s="10" t="s">
        <v>294</v>
      </c>
      <c r="D161" s="2"/>
      <c r="E161" s="158"/>
      <c r="F161" s="272" t="s">
        <v>308</v>
      </c>
      <c r="G161" s="209"/>
      <c r="H161" s="208"/>
      <c r="I161" s="240">
        <v>4.5700953760714718E-9</v>
      </c>
      <c r="J161" s="209"/>
      <c r="K161" s="208"/>
      <c r="L161" s="240">
        <v>4.5363226012622837E-9</v>
      </c>
      <c r="M161" s="159"/>
      <c r="N161" s="254"/>
      <c r="P161" s="23"/>
    </row>
    <row r="162" spans="1:16" x14ac:dyDescent="0.25">
      <c r="A162" s="23"/>
      <c r="B162"/>
      <c r="C162"/>
      <c r="D162" s="2"/>
      <c r="E162" s="158"/>
      <c r="F162" s="158"/>
      <c r="G162" s="159"/>
      <c r="H162" s="158"/>
      <c r="I162" s="158"/>
      <c r="J162" s="159"/>
      <c r="K162" s="158"/>
      <c r="L162" s="158"/>
      <c r="M162" s="159"/>
      <c r="N162" s="254"/>
      <c r="O162"/>
      <c r="P162" s="23"/>
    </row>
    <row r="163" spans="1:16" x14ac:dyDescent="0.25">
      <c r="A163" s="1">
        <v>9</v>
      </c>
      <c r="B163" s="20" t="s">
        <v>6</v>
      </c>
      <c r="C163"/>
      <c r="D163" s="2"/>
      <c r="E163" s="158"/>
      <c r="F163" s="158"/>
      <c r="G163" s="159"/>
      <c r="H163" s="158"/>
      <c r="I163" s="158"/>
      <c r="J163" s="159"/>
      <c r="K163" s="158"/>
      <c r="L163" s="158"/>
      <c r="M163" s="159"/>
      <c r="N163" s="254"/>
      <c r="O163"/>
      <c r="P163" s="23"/>
    </row>
    <row r="164" spans="1:16" x14ac:dyDescent="0.25">
      <c r="A164" s="23">
        <v>9.1</v>
      </c>
      <c r="B164" s="97" t="s">
        <v>309</v>
      </c>
      <c r="C164" s="94"/>
      <c r="D164" s="2"/>
      <c r="E164" s="158"/>
      <c r="F164" s="269">
        <f>63.5/1.10231131</f>
        <v>57.606231038308046</v>
      </c>
      <c r="G164" s="159"/>
      <c r="H164" s="260"/>
      <c r="I164" s="259">
        <f>9.1/1.102311131</f>
        <v>8.2553824814819912</v>
      </c>
      <c r="J164" s="209"/>
      <c r="K164" s="259"/>
      <c r="L164" s="259">
        <f>92.5*0.907185</f>
        <v>83.914612500000004</v>
      </c>
      <c r="M164" s="159"/>
      <c r="N164" s="254"/>
      <c r="O164"/>
      <c r="P164" s="23"/>
    </row>
    <row r="165" spans="1:16" x14ac:dyDescent="0.25">
      <c r="A165" s="23">
        <v>9.1999999999999993</v>
      </c>
      <c r="B165" s="10" t="s">
        <v>270</v>
      </c>
      <c r="C165"/>
      <c r="D165" s="2"/>
      <c r="E165" s="158"/>
      <c r="F165" s="270">
        <v>0.31</v>
      </c>
      <c r="G165" s="207"/>
      <c r="H165" s="206"/>
      <c r="I165" s="270">
        <v>0.49</v>
      </c>
      <c r="J165" s="271"/>
      <c r="K165" s="270"/>
      <c r="L165" s="270">
        <v>0.55000000000000004</v>
      </c>
      <c r="M165" s="159"/>
      <c r="N165" s="254"/>
      <c r="O165"/>
      <c r="P165" s="23"/>
    </row>
    <row r="166" spans="1:16" s="12" customFormat="1" x14ac:dyDescent="0.25">
      <c r="A166" s="28"/>
      <c r="B166" s="14"/>
      <c r="D166" s="13"/>
      <c r="E166" s="164"/>
      <c r="F166" s="164"/>
      <c r="G166" s="165"/>
      <c r="H166" s="164"/>
      <c r="I166" s="164"/>
      <c r="J166" s="165"/>
      <c r="K166" s="164"/>
      <c r="L166" s="164"/>
      <c r="M166" s="165"/>
      <c r="N166" s="164"/>
      <c r="P166" s="28"/>
    </row>
    <row r="167" spans="1:16" x14ac:dyDescent="0.25">
      <c r="B167" s="17"/>
      <c r="C167" s="17"/>
      <c r="D167" s="17"/>
      <c r="E167" s="168"/>
      <c r="F167" s="168"/>
      <c r="G167" s="168"/>
      <c r="H167" s="168"/>
      <c r="I167" s="168"/>
      <c r="J167" s="168"/>
      <c r="K167" s="168"/>
      <c r="L167" s="168"/>
      <c r="M167" s="168"/>
      <c r="N167" s="168"/>
      <c r="O167" s="17"/>
      <c r="P167" s="17"/>
    </row>
    <row r="168" spans="1:16" s="16" customFormat="1" ht="18.75" x14ac:dyDescent="0.3">
      <c r="A168" s="26"/>
      <c r="B168" s="15" t="s">
        <v>92</v>
      </c>
      <c r="E168" s="167"/>
      <c r="F168" s="167"/>
      <c r="G168" s="167"/>
      <c r="H168" s="167"/>
      <c r="I168" s="167"/>
      <c r="J168" s="167"/>
      <c r="K168" s="167"/>
      <c r="L168" s="167"/>
      <c r="M168" s="167"/>
      <c r="N168" s="167"/>
      <c r="P168" s="26"/>
    </row>
    <row r="169" spans="1:16" customFormat="1" x14ac:dyDescent="0.25">
      <c r="A169" s="23"/>
      <c r="D169" s="2"/>
      <c r="E169" s="158"/>
      <c r="F169" s="158"/>
      <c r="G169" s="159"/>
      <c r="H169" s="158"/>
      <c r="I169" s="158"/>
      <c r="J169" s="159"/>
      <c r="K169" s="158"/>
      <c r="L169" s="158"/>
      <c r="M169" s="159"/>
      <c r="N169" s="158"/>
      <c r="P169" s="23"/>
    </row>
    <row r="170" spans="1:16" customFormat="1" x14ac:dyDescent="0.25">
      <c r="A170" s="23"/>
      <c r="B170" s="87" t="s">
        <v>103</v>
      </c>
      <c r="D170" s="2"/>
      <c r="E170" s="158"/>
      <c r="F170" s="158"/>
      <c r="G170" s="159"/>
      <c r="H170" s="158"/>
      <c r="I170" s="158"/>
      <c r="J170" s="159"/>
      <c r="K170" s="158"/>
      <c r="L170" s="158"/>
      <c r="M170" s="159"/>
      <c r="N170" s="158"/>
      <c r="P170" s="23"/>
    </row>
    <row r="171" spans="1:16" customFormat="1" x14ac:dyDescent="0.25">
      <c r="A171" s="23"/>
      <c r="B171" s="11"/>
      <c r="D171" s="2"/>
      <c r="E171" s="158"/>
      <c r="F171" s="158"/>
      <c r="G171" s="159"/>
      <c r="H171" s="158"/>
      <c r="I171" s="158"/>
      <c r="J171" s="159"/>
      <c r="K171" s="158"/>
      <c r="L171" s="158"/>
      <c r="M171" s="159"/>
      <c r="N171" s="158"/>
      <c r="P171" s="23"/>
    </row>
    <row r="172" spans="1:16" s="12" customFormat="1" x14ac:dyDescent="0.25">
      <c r="A172" s="28"/>
      <c r="B172" s="83"/>
      <c r="D172" s="13"/>
      <c r="E172" s="164"/>
      <c r="F172" s="164"/>
      <c r="G172" s="165"/>
      <c r="H172" s="164"/>
      <c r="I172" s="164"/>
      <c r="J172" s="165"/>
      <c r="K172" s="164"/>
      <c r="L172" s="164"/>
      <c r="M172" s="165"/>
      <c r="N172" s="164"/>
      <c r="P172" s="28"/>
    </row>
    <row r="173" spans="1:16" x14ac:dyDescent="0.25">
      <c r="C173"/>
      <c r="D173"/>
      <c r="E173"/>
      <c r="F173"/>
      <c r="G173"/>
      <c r="H173"/>
      <c r="I173"/>
      <c r="J173"/>
      <c r="K173"/>
      <c r="L173"/>
      <c r="M173"/>
      <c r="N173"/>
      <c r="O173"/>
      <c r="P173" s="23"/>
    </row>
    <row r="174" spans="1:16" x14ac:dyDescent="0.25">
      <c r="B174" s="217" t="s">
        <v>304</v>
      </c>
      <c r="C174"/>
      <c r="D174"/>
      <c r="E174"/>
      <c r="F174"/>
      <c r="G174"/>
      <c r="H174"/>
      <c r="I174"/>
      <c r="J174"/>
      <c r="K174"/>
      <c r="L174"/>
      <c r="M174"/>
      <c r="N174"/>
      <c r="O174"/>
      <c r="P174" s="23"/>
    </row>
    <row r="175" spans="1:16" x14ac:dyDescent="0.25">
      <c r="C175"/>
      <c r="D175"/>
      <c r="E175"/>
      <c r="F175"/>
      <c r="G175"/>
      <c r="H175"/>
      <c r="I175"/>
      <c r="J175"/>
      <c r="K175"/>
      <c r="L175"/>
      <c r="M175"/>
      <c r="N175"/>
      <c r="O175"/>
      <c r="P175" s="23"/>
    </row>
  </sheetData>
  <mergeCells count="4">
    <mergeCell ref="C1:P1"/>
    <mergeCell ref="B14:C14"/>
    <mergeCell ref="F99:N99"/>
    <mergeCell ref="C2:P3"/>
  </mergeCells>
  <dataValidations count="1">
    <dataValidation type="list" allowBlank="1" showInputMessage="1" showErrorMessage="1" sqref="F99">
      <formula1>list_GenerationBasis</formula1>
    </dataValidation>
  </dataValidations>
  <pageMargins left="0.7" right="0.7" top="0.75" bottom="0.75" header="0.3" footer="0.3"/>
  <pageSetup paperSize="5" scale="50" fitToHeight="3" orientation="landscape" r:id="rId1"/>
  <headerFooter>
    <oddFooter>&amp;L© 2018 Edison Electric Institute.  All rights reserved.  &amp;R&amp;P</oddFooter>
  </headerFooter>
  <rowBreaks count="2" manualBreakCount="2">
    <brk id="63" max="21" man="1"/>
    <brk id="145" max="21" man="1"/>
  </rowBreaks>
  <ignoredErrors>
    <ignoredError sqref="A123 A124 A125 A140:A145 A137:A138 A136 A135 A127:A128 A129:A131 A126 A132:A13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D9"/>
  <sheetViews>
    <sheetView workbookViewId="0">
      <selection activeCell="D7" sqref="D7:D9"/>
    </sheetView>
  </sheetViews>
  <sheetFormatPr defaultRowHeight="15" x14ac:dyDescent="0.25"/>
  <cols>
    <col min="3" max="3" width="36.5703125" customWidth="1"/>
  </cols>
  <sheetData>
    <row r="7" spans="3:4" x14ac:dyDescent="0.25">
      <c r="C7" t="s">
        <v>169</v>
      </c>
      <c r="D7" s="175" t="s">
        <v>172</v>
      </c>
    </row>
    <row r="8" spans="3:4" x14ac:dyDescent="0.25">
      <c r="C8" t="s">
        <v>170</v>
      </c>
      <c r="D8" s="176" t="s">
        <v>173</v>
      </c>
    </row>
    <row r="9" spans="3:4" x14ac:dyDescent="0.25">
      <c r="C9" t="s">
        <v>171</v>
      </c>
      <c r="D9" s="177"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Definitions</vt:lpstr>
      <vt:lpstr>Section 2 - Metrics</vt:lpstr>
      <vt:lpstr>Hidden_Lists</vt:lpstr>
      <vt:lpstr>list_GenerationBasis</vt:lpstr>
      <vt:lpstr>Definitions!Print_Area</vt:lpstr>
      <vt:lpstr>'Section 2 - Metrics'!Print_Area</vt:lpstr>
      <vt:lpstr>Definitions!Print_Titles</vt:lpstr>
      <vt:lpstr>'Section 2 - Metrics'!Print_Titles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2018-09-18T21:56:54Z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_MarkAsFinal">
    <vt:bool>true</vt:bool>
  </property>
</Properties>
</file>